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G:\BMSS\Non-General Fund Report\FY25 NON GENERAL FUND RPT\To B&amp;F\HTH 906\"/>
    </mc:Choice>
  </mc:AlternateContent>
  <xr:revisionPtr revIDLastSave="0" documentId="13_ncr:1_{E20162EA-0668-4652-9DEC-71E05D930A7C}" xr6:coauthVersionLast="47" xr6:coauthVersionMax="47" xr10:uidLastSave="{00000000-0000-0000-0000-000000000000}"/>
  <bookViews>
    <workbookView xWindow="28680" yWindow="-120" windowWidth="29040" windowHeight="15720" xr2:uid="{C610182C-82C1-47D6-8EC4-7C95AB7CDE1D}"/>
  </bookViews>
  <sheets>
    <sheet name="S 309"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35" i="1" l="1"/>
  <c r="H35" i="1"/>
  <c r="G35" i="1"/>
  <c r="F35" i="1"/>
  <c r="E35" i="1"/>
  <c r="D35" i="1"/>
  <c r="C35" i="1"/>
  <c r="C37" i="1" s="1"/>
  <c r="C41" i="1" s="1"/>
  <c r="D28" i="1"/>
  <c r="D26" i="1" l="1"/>
  <c r="D37" i="1" s="1"/>
  <c r="D41" i="1" l="1"/>
  <c r="E26" i="1"/>
  <c r="E37" i="1" s="1"/>
  <c r="E41" i="1" l="1"/>
  <c r="F26" i="1"/>
  <c r="F37" i="1" s="1"/>
  <c r="F41" i="1" s="1"/>
  <c r="G26" i="1" l="1"/>
  <c r="G37" i="1" s="1"/>
  <c r="G41" i="1" l="1"/>
  <c r="H26" i="1"/>
  <c r="H37" i="1" s="1"/>
  <c r="I26" i="1" s="1"/>
  <c r="I37" i="1" s="1"/>
  <c r="H41" i="1" l="1"/>
  <c r="I41" i="1"/>
</calcChain>
</file>

<file path=xl/sharedStrings.xml><?xml version="1.0" encoding="utf-8"?>
<sst xmlns="http://schemas.openxmlformats.org/spreadsheetml/2006/main" count="53" uniqueCount="48">
  <si>
    <t>Department:</t>
  </si>
  <si>
    <t>HTH</t>
  </si>
  <si>
    <t>Contact Name:</t>
  </si>
  <si>
    <t>John C. Lewin, M.D.</t>
  </si>
  <si>
    <t>Prog ID(s):</t>
  </si>
  <si>
    <t>HTH 906</t>
  </si>
  <si>
    <t>Phone:</t>
  </si>
  <si>
    <t>587-0786</t>
  </si>
  <si>
    <t>Name of Fund:</t>
  </si>
  <si>
    <t>State Health Planning and Development Fund</t>
  </si>
  <si>
    <t>Fund type (MOF)</t>
  </si>
  <si>
    <t>B</t>
  </si>
  <si>
    <t>Legal Authority</t>
  </si>
  <si>
    <t>Section 323D - 12.6 HRS</t>
  </si>
  <si>
    <t>Appropriation Acct. No.</t>
  </si>
  <si>
    <t>S 309 H</t>
  </si>
  <si>
    <t>Intended Purpose:   Support expenses associated with Agency duties as mandated by Chapter 323D HRS.</t>
  </si>
  <si>
    <t>Source of Revenues:  Certificate of Need application fees.</t>
  </si>
  <si>
    <t>Current Program Activities/Allowable Expenses:  Expenses associated with the administration of the State Certificate of Need (CON) program as mandated in chapter 323D Hrs.  Expenses associated with maintaining and revising the State's Health Plan as mandated in chapter 323D HRS.  Expenses associated with ACT 219 SLH 2007 that requires all public reviews related to CON application for Maui be heard on Maui instead of Honolulu.</t>
  </si>
  <si>
    <t>Financial Data</t>
  </si>
  <si>
    <t>FY 2020</t>
  </si>
  <si>
    <t>FY 2021</t>
  </si>
  <si>
    <t>FY 2022</t>
  </si>
  <si>
    <t>FY 2023</t>
  </si>
  <si>
    <t>FY 2024</t>
  </si>
  <si>
    <t>FY 2025</t>
  </si>
  <si>
    <t>FY 2026</t>
  </si>
  <si>
    <t>(actual)</t>
  </si>
  <si>
    <t>(estimated)</t>
  </si>
  <si>
    <t>Appropriation Ceiling</t>
  </si>
  <si>
    <t>Beginning Cash Balance</t>
  </si>
  <si>
    <t>Revenues</t>
  </si>
  <si>
    <t>Expenditures</t>
  </si>
  <si>
    <t xml:space="preserve">Transfers </t>
  </si>
  <si>
    <t xml:space="preserve">   List each net transfer in/out/ or projection in/out; list each account number</t>
  </si>
  <si>
    <t>JM7760</t>
  </si>
  <si>
    <t>Net Total Transfers</t>
  </si>
  <si>
    <t>Ending Cash Balance</t>
  </si>
  <si>
    <t>Encumbrances</t>
  </si>
  <si>
    <t>Unencumbered Cash Balance</t>
  </si>
  <si>
    <t>Additional Information:</t>
  </si>
  <si>
    <t>Amount Req. by Bond Covenants</t>
  </si>
  <si>
    <t>Amount from Bond Proceeds</t>
  </si>
  <si>
    <t>Amount Held in CODs, Escrow</t>
  </si>
  <si>
    <t xml:space="preserve"> Accounts, or Other Investments</t>
  </si>
  <si>
    <t>Cash balance lapse to general fund? (Yes / No): No</t>
  </si>
  <si>
    <t>Variances:   The variances in Revenues are due to several CON applications having a large capital costs which resulted in higher fees.  The variance in the expenditures were a result of using more General Funds to cover operational expenses.</t>
  </si>
  <si>
    <t xml:space="preserve">   Statutory language: [323D -12.6] State health planning and development special fund; created; deposits; expenditures; fees. (a) There is established within the state treasury, to be administered by the state health planning and development agency, the state health planning and development special fund into which shall be deposited all moneys collected under chapter 323D. (b) Moneys in the special fund shall be expended by the state health planning and development agency to assist in offsetting program expenses of the agency. (c) The agency shall adopt rules in accordance with chapter 91 to establish reasonable fees for the purposes of this chapter. [L 1999, c 120, 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</si>
</sst>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sz val="10"/>
      <name val="Arial"/>
      <family val="2"/>
    </font>
    <font>
      <b/>
      <sz val="10"/>
      <name val="Arial"/>
      <family val="2"/>
    </font>
    <font>
      <u/>
      <sz val="10"/>
      <name val="Arial"/>
      <family val="2"/>
    </font>
  </fonts>
  <fills count="3">
    <fill>
      <patternFill patternType="none"/>
    </fill>
    <fill>
      <patternFill patternType="gray125"/>
    </fill>
    <fill>
      <patternFill patternType="solid">
        <fgColor indexed="9"/>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s>
  <cellStyleXfs count="2">
    <xf numFmtId="0" fontId="0" fillId="0" borderId="0"/>
    <xf numFmtId="0" fontId="1" fillId="0" borderId="0"/>
  </cellStyleXfs>
  <cellXfs count="44">
    <xf numFmtId="0" fontId="0" fillId="0" borderId="0" xfId="0"/>
    <xf numFmtId="0" fontId="1" fillId="2" borderId="0" xfId="1" applyFill="1"/>
    <xf numFmtId="0" fontId="1" fillId="0" borderId="0" xfId="1"/>
    <xf numFmtId="0" fontId="1" fillId="2" borderId="1" xfId="1" applyFill="1" applyBorder="1"/>
    <xf numFmtId="0" fontId="1" fillId="2" borderId="0" xfId="1" applyFill="1" applyAlignment="1">
      <alignment horizontal="right"/>
    </xf>
    <xf numFmtId="0" fontId="1" fillId="2" borderId="2" xfId="1" applyFill="1" applyBorder="1"/>
    <xf numFmtId="0" fontId="1" fillId="2" borderId="1" xfId="1" applyFill="1" applyBorder="1" applyAlignment="1">
      <alignment horizontal="left" vertical="top" wrapText="1"/>
    </xf>
    <xf numFmtId="0" fontId="1" fillId="2" borderId="3" xfId="1" applyFill="1" applyBorder="1"/>
    <xf numFmtId="0" fontId="1" fillId="2" borderId="4" xfId="1" applyFill="1" applyBorder="1"/>
    <xf numFmtId="0" fontId="1" fillId="2" borderId="5" xfId="1" applyFill="1" applyBorder="1" applyAlignment="1">
      <alignment horizontal="center"/>
    </xf>
    <xf numFmtId="0" fontId="1" fillId="0" borderId="5" xfId="1" applyBorder="1" applyAlignment="1">
      <alignment horizontal="center"/>
    </xf>
    <xf numFmtId="0" fontId="1" fillId="2" borderId="6" xfId="1" applyFill="1" applyBorder="1" applyAlignment="1">
      <alignment horizontal="center"/>
    </xf>
    <xf numFmtId="38" fontId="1" fillId="2" borderId="6" xfId="1" applyNumberFormat="1" applyFill="1" applyBorder="1"/>
    <xf numFmtId="0" fontId="1" fillId="0" borderId="3" xfId="1" applyBorder="1"/>
    <xf numFmtId="0" fontId="1" fillId="0" borderId="2" xfId="1" applyBorder="1"/>
    <xf numFmtId="38" fontId="1" fillId="0" borderId="2" xfId="1" applyNumberFormat="1" applyBorder="1"/>
    <xf numFmtId="38" fontId="1" fillId="0" borderId="4" xfId="1" applyNumberFormat="1" applyBorder="1"/>
    <xf numFmtId="0" fontId="1" fillId="0" borderId="4" xfId="1" applyBorder="1"/>
    <xf numFmtId="0" fontId="1" fillId="0" borderId="7" xfId="1" applyBorder="1"/>
    <xf numFmtId="0" fontId="1" fillId="0" borderId="8" xfId="1" applyBorder="1"/>
    <xf numFmtId="38" fontId="1" fillId="0" borderId="6" xfId="1" applyNumberFormat="1" applyBorder="1"/>
    <xf numFmtId="38" fontId="1" fillId="2" borderId="4" xfId="1" applyNumberFormat="1" applyFill="1" applyBorder="1"/>
    <xf numFmtId="0" fontId="1" fillId="2" borderId="7" xfId="1" applyFill="1" applyBorder="1"/>
    <xf numFmtId="0" fontId="1" fillId="2" borderId="8" xfId="1" applyFill="1" applyBorder="1"/>
    <xf numFmtId="0" fontId="1" fillId="2" borderId="9" xfId="1" applyFill="1" applyBorder="1"/>
    <xf numFmtId="38" fontId="1" fillId="2" borderId="10" xfId="1" applyNumberFormat="1" applyFill="1" applyBorder="1"/>
    <xf numFmtId="0" fontId="1" fillId="2" borderId="11" xfId="1" applyFill="1" applyBorder="1"/>
    <xf numFmtId="38" fontId="1" fillId="2" borderId="11" xfId="1" applyNumberFormat="1" applyFill="1" applyBorder="1"/>
    <xf numFmtId="0" fontId="3" fillId="2" borderId="1" xfId="1" applyFont="1" applyFill="1" applyBorder="1"/>
    <xf numFmtId="38" fontId="1" fillId="0" borderId="1" xfId="1" applyNumberFormat="1" applyBorder="1"/>
    <xf numFmtId="38" fontId="1" fillId="2" borderId="1" xfId="1" applyNumberFormat="1" applyFill="1" applyBorder="1"/>
    <xf numFmtId="0" fontId="1" fillId="2" borderId="12" xfId="1" applyFill="1" applyBorder="1"/>
    <xf numFmtId="38" fontId="1" fillId="0" borderId="13" xfId="1" applyNumberFormat="1" applyBorder="1"/>
    <xf numFmtId="38" fontId="1" fillId="2" borderId="13" xfId="1" applyNumberFormat="1" applyFill="1" applyBorder="1"/>
    <xf numFmtId="0" fontId="1" fillId="2" borderId="14" xfId="1" applyFill="1" applyBorder="1"/>
    <xf numFmtId="0" fontId="1" fillId="2" borderId="5" xfId="1" applyFill="1" applyBorder="1"/>
    <xf numFmtId="0" fontId="1" fillId="0" borderId="0" xfId="0" applyFont="1"/>
    <xf numFmtId="0" fontId="0" fillId="2" borderId="0" xfId="0" applyFill="1"/>
    <xf numFmtId="0" fontId="1" fillId="2" borderId="0" xfId="1" applyFill="1" applyAlignment="1">
      <alignment horizontal="left" wrapText="1"/>
    </xf>
    <xf numFmtId="0" fontId="1" fillId="2" borderId="0" xfId="1" applyFont="1" applyFill="1" applyAlignment="1">
      <alignment horizontal="left" vertical="top" wrapText="1"/>
    </xf>
    <xf numFmtId="0" fontId="2" fillId="2" borderId="3" xfId="1" applyFont="1" applyFill="1" applyBorder="1" applyAlignment="1">
      <alignment horizontal="center"/>
    </xf>
    <xf numFmtId="0" fontId="2" fillId="2" borderId="2" xfId="1" applyFont="1" applyFill="1" applyBorder="1" applyAlignment="1">
      <alignment horizontal="center"/>
    </xf>
    <xf numFmtId="0" fontId="2" fillId="2" borderId="4" xfId="1" applyFont="1" applyFill="1" applyBorder="1" applyAlignment="1">
      <alignment horizontal="center"/>
    </xf>
    <xf numFmtId="0" fontId="1" fillId="2" borderId="0" xfId="0" applyFont="1" applyFill="1" applyAlignment="1">
      <alignment horizontal="left" vertical="top" wrapText="1"/>
    </xf>
  </cellXfs>
  <cellStyles count="2">
    <cellStyle name="Normal" xfId="0" builtinId="0"/>
    <cellStyle name="Normal 10" xfId="1" xr:uid="{3A7C4A1F-E2BF-49E3-94D2-91E09A3DA3B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28AC75-A24F-4056-9AF2-BDE88AD38515}">
  <sheetPr>
    <pageSetUpPr fitToPage="1"/>
  </sheetPr>
  <dimension ref="A1:I49"/>
  <sheetViews>
    <sheetView tabSelected="1" zoomScaleNormal="100" workbookViewId="0">
      <selection activeCell="J4" sqref="J4"/>
    </sheetView>
  </sheetViews>
  <sheetFormatPr defaultColWidth="9.140625" defaultRowHeight="12.75" x14ac:dyDescent="0.2"/>
  <cols>
    <col min="1" max="2" width="14.7109375" style="2" customWidth="1"/>
    <col min="3" max="8" width="14" style="2" customWidth="1"/>
    <col min="9" max="9" width="13.140625" style="2" customWidth="1"/>
    <col min="10" max="16384" width="9.140625" style="2"/>
  </cols>
  <sheetData>
    <row r="1" spans="1:9" x14ac:dyDescent="0.2">
      <c r="A1" s="1"/>
      <c r="B1" s="1"/>
      <c r="C1" s="1"/>
      <c r="D1" s="1"/>
      <c r="E1" s="1"/>
      <c r="F1" s="1"/>
      <c r="G1" s="1"/>
      <c r="H1" s="1"/>
      <c r="I1" s="1"/>
    </row>
    <row r="2" spans="1:9" x14ac:dyDescent="0.2">
      <c r="A2" s="1" t="s">
        <v>0</v>
      </c>
      <c r="B2" s="3" t="s">
        <v>1</v>
      </c>
      <c r="C2" s="3"/>
      <c r="D2" s="3"/>
      <c r="E2" s="1"/>
      <c r="F2" s="1"/>
      <c r="G2" s="4" t="s">
        <v>2</v>
      </c>
      <c r="H2" s="3" t="s">
        <v>3</v>
      </c>
      <c r="I2" s="3"/>
    </row>
    <row r="3" spans="1:9" x14ac:dyDescent="0.2">
      <c r="A3" s="1" t="s">
        <v>4</v>
      </c>
      <c r="B3" s="3" t="s">
        <v>5</v>
      </c>
      <c r="C3" s="3"/>
      <c r="D3" s="3"/>
      <c r="E3" s="1"/>
      <c r="F3" s="1"/>
      <c r="G3" s="4" t="s">
        <v>6</v>
      </c>
      <c r="H3" s="5" t="s">
        <v>7</v>
      </c>
      <c r="I3" s="5"/>
    </row>
    <row r="4" spans="1:9" x14ac:dyDescent="0.2">
      <c r="A4" s="1" t="s">
        <v>8</v>
      </c>
      <c r="B4" s="3" t="s">
        <v>9</v>
      </c>
      <c r="C4" s="3"/>
      <c r="D4" s="3"/>
      <c r="E4" s="1"/>
      <c r="F4" s="1"/>
      <c r="G4" s="4" t="s">
        <v>10</v>
      </c>
      <c r="H4" s="3" t="s">
        <v>11</v>
      </c>
      <c r="I4" s="3"/>
    </row>
    <row r="5" spans="1:9" x14ac:dyDescent="0.2">
      <c r="A5" s="1" t="s">
        <v>12</v>
      </c>
      <c r="B5" s="3" t="s">
        <v>13</v>
      </c>
      <c r="C5" s="5"/>
      <c r="D5" s="5"/>
      <c r="E5" s="1"/>
      <c r="F5" s="1"/>
      <c r="G5" s="4" t="s">
        <v>14</v>
      </c>
      <c r="H5" s="5" t="s">
        <v>15</v>
      </c>
      <c r="I5" s="5"/>
    </row>
    <row r="6" spans="1:9" x14ac:dyDescent="0.2">
      <c r="A6" s="1"/>
      <c r="B6" s="1"/>
      <c r="C6" s="1"/>
      <c r="D6" s="1"/>
      <c r="E6" s="1"/>
      <c r="F6" s="1"/>
      <c r="G6" s="1"/>
      <c r="H6" s="1"/>
      <c r="I6" s="1"/>
    </row>
    <row r="7" spans="1:9" x14ac:dyDescent="0.2">
      <c r="A7" s="1"/>
      <c r="B7" s="1"/>
      <c r="C7" s="1"/>
      <c r="D7" s="1"/>
      <c r="E7" s="1"/>
      <c r="F7" s="1"/>
      <c r="G7" s="1"/>
      <c r="H7" s="1"/>
      <c r="I7" s="1"/>
    </row>
    <row r="8" spans="1:9" x14ac:dyDescent="0.2">
      <c r="A8" s="1" t="s">
        <v>16</v>
      </c>
      <c r="B8" s="1"/>
      <c r="C8" s="1"/>
      <c r="D8" s="1"/>
      <c r="E8" s="1"/>
      <c r="F8" s="1"/>
      <c r="G8" s="1"/>
      <c r="H8" s="1"/>
      <c r="I8" s="1"/>
    </row>
    <row r="9" spans="1:9" x14ac:dyDescent="0.2">
      <c r="A9" s="1"/>
      <c r="B9" s="1"/>
      <c r="C9" s="1"/>
      <c r="D9" s="1"/>
      <c r="E9" s="1"/>
      <c r="F9" s="1"/>
      <c r="G9" s="1"/>
      <c r="H9" s="1"/>
      <c r="I9" s="1"/>
    </row>
    <row r="10" spans="1:9" x14ac:dyDescent="0.2">
      <c r="A10" s="1" t="s">
        <v>17</v>
      </c>
      <c r="B10" s="1"/>
      <c r="C10" s="1"/>
      <c r="D10" s="1"/>
      <c r="E10" s="1"/>
      <c r="F10" s="1"/>
      <c r="G10" s="1"/>
      <c r="H10" s="1"/>
      <c r="I10" s="1"/>
    </row>
    <row r="11" spans="1:9" x14ac:dyDescent="0.2">
      <c r="A11" s="1"/>
      <c r="B11" s="1"/>
      <c r="C11" s="1"/>
      <c r="D11" s="1"/>
      <c r="E11" s="1"/>
      <c r="F11" s="1"/>
      <c r="G11" s="1"/>
      <c r="H11" s="1"/>
      <c r="I11" s="1"/>
    </row>
    <row r="12" spans="1:9" ht="39.75" customHeight="1" x14ac:dyDescent="0.2">
      <c r="A12" s="38" t="s">
        <v>18</v>
      </c>
      <c r="B12" s="38"/>
      <c r="C12" s="38"/>
      <c r="D12" s="38"/>
      <c r="E12" s="38"/>
      <c r="F12" s="38"/>
      <c r="G12" s="38"/>
      <c r="H12" s="38"/>
      <c r="I12" s="38"/>
    </row>
    <row r="13" spans="1:9" x14ac:dyDescent="0.2">
      <c r="A13" s="1"/>
      <c r="B13" s="1"/>
      <c r="C13" s="1"/>
      <c r="D13" s="1"/>
      <c r="E13" s="1"/>
      <c r="F13" s="1"/>
      <c r="G13" s="1"/>
      <c r="H13" s="1"/>
      <c r="I13" s="1"/>
    </row>
    <row r="14" spans="1:9" ht="12.75" customHeight="1" x14ac:dyDescent="0.2">
      <c r="A14" s="39" t="s">
        <v>46</v>
      </c>
      <c r="B14" s="39"/>
      <c r="C14" s="39"/>
      <c r="D14" s="39"/>
      <c r="E14" s="39"/>
      <c r="F14" s="39"/>
      <c r="G14" s="39"/>
      <c r="H14" s="39"/>
      <c r="I14" s="39"/>
    </row>
    <row r="15" spans="1:9" x14ac:dyDescent="0.2">
      <c r="A15" s="39"/>
      <c r="B15" s="39"/>
      <c r="C15" s="39"/>
      <c r="D15" s="39"/>
      <c r="E15" s="39"/>
      <c r="F15" s="39"/>
      <c r="G15" s="39"/>
      <c r="H15" s="39"/>
      <c r="I15" s="39"/>
    </row>
    <row r="16" spans="1:9" x14ac:dyDescent="0.2">
      <c r="A16" s="39"/>
      <c r="B16" s="39"/>
      <c r="C16" s="39"/>
      <c r="D16" s="39"/>
      <c r="E16" s="39"/>
      <c r="F16" s="39"/>
      <c r="G16" s="39"/>
      <c r="H16" s="39"/>
      <c r="I16" s="39"/>
    </row>
    <row r="17" spans="1:9" customFormat="1" ht="15" x14ac:dyDescent="0.25">
      <c r="A17" s="36" t="s">
        <v>45</v>
      </c>
      <c r="B17" s="37"/>
      <c r="C17" s="37"/>
      <c r="D17" s="37"/>
      <c r="E17" s="37"/>
      <c r="F17" s="37"/>
      <c r="G17" s="37"/>
      <c r="H17" s="37"/>
      <c r="I17" s="37"/>
    </row>
    <row r="18" spans="1:9" customFormat="1" ht="67.5" customHeight="1" x14ac:dyDescent="0.25">
      <c r="A18" s="43" t="s">
        <v>47</v>
      </c>
      <c r="B18" s="43"/>
      <c r="C18" s="43"/>
      <c r="D18" s="43"/>
      <c r="E18" s="43"/>
      <c r="F18" s="43"/>
      <c r="G18" s="43"/>
      <c r="H18" s="43"/>
      <c r="I18" s="43"/>
    </row>
    <row r="19" spans="1:9" customFormat="1" ht="15" hidden="1" x14ac:dyDescent="0.25">
      <c r="A19" s="43"/>
      <c r="B19" s="43"/>
      <c r="C19" s="43"/>
      <c r="D19" s="43"/>
      <c r="E19" s="43"/>
      <c r="F19" s="43"/>
      <c r="G19" s="43"/>
      <c r="H19" s="43"/>
      <c r="I19" s="43"/>
    </row>
    <row r="20" spans="1:9" customFormat="1" ht="15" hidden="1" x14ac:dyDescent="0.25">
      <c r="A20" s="43"/>
      <c r="B20" s="43"/>
      <c r="C20" s="43"/>
      <c r="D20" s="43"/>
      <c r="E20" s="43"/>
      <c r="F20" s="43"/>
      <c r="G20" s="43"/>
      <c r="H20" s="43"/>
      <c r="I20" s="43"/>
    </row>
    <row r="21" spans="1:9" x14ac:dyDescent="0.2">
      <c r="A21" s="6"/>
      <c r="B21" s="6"/>
      <c r="C21" s="6"/>
      <c r="D21" s="6"/>
      <c r="E21" s="6"/>
      <c r="F21" s="6"/>
      <c r="G21" s="6"/>
      <c r="H21" s="6"/>
      <c r="I21" s="6"/>
    </row>
    <row r="22" spans="1:9" x14ac:dyDescent="0.2">
      <c r="A22" s="40" t="s">
        <v>19</v>
      </c>
      <c r="B22" s="41"/>
      <c r="C22" s="41"/>
      <c r="D22" s="41"/>
      <c r="E22" s="41"/>
      <c r="F22" s="41"/>
      <c r="G22" s="41"/>
      <c r="H22" s="41"/>
      <c r="I22" s="42"/>
    </row>
    <row r="23" spans="1:9" x14ac:dyDescent="0.2">
      <c r="A23" s="7"/>
      <c r="B23" s="8"/>
      <c r="C23" s="9" t="s">
        <v>20</v>
      </c>
      <c r="D23" s="9" t="s">
        <v>21</v>
      </c>
      <c r="E23" s="9" t="s">
        <v>22</v>
      </c>
      <c r="F23" s="9" t="s">
        <v>23</v>
      </c>
      <c r="G23" s="10" t="s">
        <v>24</v>
      </c>
      <c r="H23" s="10" t="s">
        <v>25</v>
      </c>
      <c r="I23" s="10" t="s">
        <v>26</v>
      </c>
    </row>
    <row r="24" spans="1:9" x14ac:dyDescent="0.2">
      <c r="A24" s="7"/>
      <c r="B24" s="8"/>
      <c r="C24" s="11" t="s">
        <v>27</v>
      </c>
      <c r="D24" s="11" t="s">
        <v>27</v>
      </c>
      <c r="E24" s="11" t="s">
        <v>27</v>
      </c>
      <c r="F24" s="11" t="s">
        <v>27</v>
      </c>
      <c r="G24" s="11" t="s">
        <v>27</v>
      </c>
      <c r="H24" s="11" t="s">
        <v>28</v>
      </c>
      <c r="I24" s="11" t="s">
        <v>28</v>
      </c>
    </row>
    <row r="25" spans="1:9" x14ac:dyDescent="0.2">
      <c r="A25" s="7" t="s">
        <v>29</v>
      </c>
      <c r="B25" s="8"/>
      <c r="C25" s="12">
        <v>114000</v>
      </c>
      <c r="D25" s="12">
        <v>114000</v>
      </c>
      <c r="E25" s="12">
        <v>114000</v>
      </c>
      <c r="F25" s="12">
        <v>114000</v>
      </c>
      <c r="G25" s="12">
        <v>114000</v>
      </c>
      <c r="H25" s="12">
        <v>114000</v>
      </c>
      <c r="I25" s="12">
        <v>170000</v>
      </c>
    </row>
    <row r="26" spans="1:9" x14ac:dyDescent="0.2">
      <c r="A26" s="7" t="s">
        <v>30</v>
      </c>
      <c r="B26" s="8"/>
      <c r="C26" s="12">
        <v>530828</v>
      </c>
      <c r="D26" s="12">
        <f t="shared" ref="D26:H26" si="0">C37</f>
        <v>645421.82999999996</v>
      </c>
      <c r="E26" s="12">
        <f t="shared" si="0"/>
        <v>496610.36</v>
      </c>
      <c r="F26" s="12">
        <f t="shared" si="0"/>
        <v>557264.32000000007</v>
      </c>
      <c r="G26" s="12">
        <f t="shared" si="0"/>
        <v>673511.44000000006</v>
      </c>
      <c r="H26" s="12">
        <f t="shared" si="0"/>
        <v>757308.71000000008</v>
      </c>
      <c r="I26" s="12">
        <f>H37</f>
        <v>698308.71000000008</v>
      </c>
    </row>
    <row r="27" spans="1:9" x14ac:dyDescent="0.2">
      <c r="A27" s="7" t="s">
        <v>31</v>
      </c>
      <c r="B27" s="8"/>
      <c r="C27" s="12">
        <v>136381.24</v>
      </c>
      <c r="D27" s="12">
        <v>71856.11</v>
      </c>
      <c r="E27" s="12">
        <v>84185.04</v>
      </c>
      <c r="F27" s="12">
        <v>123954.15</v>
      </c>
      <c r="G27" s="12">
        <v>119487.79</v>
      </c>
      <c r="H27" s="12">
        <v>55000</v>
      </c>
      <c r="I27" s="12">
        <v>55000</v>
      </c>
    </row>
    <row r="28" spans="1:9" x14ac:dyDescent="0.2">
      <c r="A28" s="7" t="s">
        <v>32</v>
      </c>
      <c r="B28" s="8"/>
      <c r="C28" s="12">
        <v>21787.41</v>
      </c>
      <c r="D28" s="12">
        <f>220667.58-200000</f>
        <v>20667.579999999987</v>
      </c>
      <c r="E28" s="12">
        <v>23531.08</v>
      </c>
      <c r="F28" s="12">
        <v>7707.03</v>
      </c>
      <c r="G28" s="12">
        <v>35690.519999999997</v>
      </c>
      <c r="H28" s="12">
        <v>114000</v>
      </c>
      <c r="I28" s="12">
        <v>114000</v>
      </c>
    </row>
    <row r="29" spans="1:9" x14ac:dyDescent="0.2">
      <c r="A29" s="7"/>
      <c r="B29" s="8"/>
      <c r="C29" s="12"/>
      <c r="D29" s="12"/>
      <c r="E29" s="12"/>
      <c r="F29" s="12"/>
      <c r="G29" s="12"/>
      <c r="H29" s="12"/>
      <c r="I29" s="12"/>
    </row>
    <row r="30" spans="1:9" x14ac:dyDescent="0.2">
      <c r="A30" s="13" t="s">
        <v>33</v>
      </c>
      <c r="B30" s="14"/>
      <c r="C30" s="15"/>
      <c r="D30" s="15"/>
      <c r="E30" s="15"/>
      <c r="F30" s="16"/>
      <c r="G30" s="16"/>
      <c r="H30" s="16"/>
      <c r="I30" s="16"/>
    </row>
    <row r="31" spans="1:9" x14ac:dyDescent="0.2">
      <c r="A31" s="13" t="s">
        <v>34</v>
      </c>
      <c r="B31" s="17"/>
      <c r="C31" s="15"/>
      <c r="D31" s="15"/>
      <c r="E31" s="15"/>
      <c r="F31" s="16"/>
      <c r="G31" s="16"/>
      <c r="H31" s="16"/>
      <c r="I31" s="16"/>
    </row>
    <row r="32" spans="1:9" x14ac:dyDescent="0.2">
      <c r="A32" s="18" t="s">
        <v>35</v>
      </c>
      <c r="B32" s="19"/>
      <c r="C32" s="20"/>
      <c r="D32" s="20">
        <v>-200000</v>
      </c>
      <c r="E32" s="20"/>
      <c r="F32" s="20"/>
      <c r="G32" s="20"/>
      <c r="H32" s="20"/>
      <c r="I32" s="20"/>
    </row>
    <row r="33" spans="1:9" x14ac:dyDescent="0.2">
      <c r="A33" s="18"/>
      <c r="B33" s="19"/>
      <c r="C33" s="20"/>
      <c r="D33" s="20"/>
      <c r="E33" s="20"/>
      <c r="F33" s="20"/>
      <c r="G33" s="20"/>
      <c r="H33" s="20"/>
      <c r="I33" s="20"/>
    </row>
    <row r="34" spans="1:9" x14ac:dyDescent="0.2">
      <c r="A34" s="18"/>
      <c r="B34" s="19"/>
      <c r="C34" s="20"/>
      <c r="D34" s="20"/>
      <c r="E34" s="20"/>
      <c r="F34" s="20"/>
      <c r="G34" s="20"/>
      <c r="H34" s="20"/>
      <c r="I34" s="20"/>
    </row>
    <row r="35" spans="1:9" x14ac:dyDescent="0.2">
      <c r="A35" s="13" t="s">
        <v>36</v>
      </c>
      <c r="B35" s="17"/>
      <c r="C35" s="16">
        <f t="shared" ref="C35:F35" si="1">SUM(C32:C34)</f>
        <v>0</v>
      </c>
      <c r="D35" s="16">
        <f t="shared" si="1"/>
        <v>-200000</v>
      </c>
      <c r="E35" s="16">
        <f t="shared" si="1"/>
        <v>0</v>
      </c>
      <c r="F35" s="16">
        <f t="shared" si="1"/>
        <v>0</v>
      </c>
      <c r="G35" s="16">
        <f t="shared" ref="G35:I35" si="2">SUM(G32:G34)</f>
        <v>0</v>
      </c>
      <c r="H35" s="16">
        <f t="shared" si="2"/>
        <v>0</v>
      </c>
      <c r="I35" s="16">
        <f t="shared" si="2"/>
        <v>0</v>
      </c>
    </row>
    <row r="36" spans="1:9" x14ac:dyDescent="0.2">
      <c r="A36" s="7"/>
      <c r="B36" s="8"/>
      <c r="C36" s="12"/>
      <c r="D36" s="12"/>
      <c r="E36" s="12"/>
      <c r="F36" s="12"/>
      <c r="G36" s="12"/>
      <c r="H36" s="12"/>
      <c r="I36" s="12"/>
    </row>
    <row r="37" spans="1:9" x14ac:dyDescent="0.2">
      <c r="A37" s="7" t="s">
        <v>37</v>
      </c>
      <c r="B37" s="8"/>
      <c r="C37" s="21">
        <f t="shared" ref="C37" si="3">+C26+C27-C28+C35</f>
        <v>645421.82999999996</v>
      </c>
      <c r="D37" s="21">
        <f>+D26+D27-D28+D35</f>
        <v>496610.36</v>
      </c>
      <c r="E37" s="21">
        <f>+E26+E27-E28+E35</f>
        <v>557264.32000000007</v>
      </c>
      <c r="F37" s="21">
        <f>+F26+F27-F28+F35</f>
        <v>673511.44000000006</v>
      </c>
      <c r="G37" s="21">
        <f t="shared" ref="G37:H37" si="4">+G26+G27-G28+G35</f>
        <v>757308.71000000008</v>
      </c>
      <c r="H37" s="21">
        <f t="shared" si="4"/>
        <v>698308.71000000008</v>
      </c>
      <c r="I37" s="21">
        <f>+I26+I27-I28+I35</f>
        <v>639308.71000000008</v>
      </c>
    </row>
    <row r="38" spans="1:9" x14ac:dyDescent="0.2">
      <c r="A38" s="22"/>
      <c r="B38" s="23"/>
      <c r="C38" s="12"/>
      <c r="D38" s="12"/>
      <c r="E38" s="12"/>
      <c r="F38" s="12"/>
      <c r="G38" s="12"/>
      <c r="H38" s="12"/>
      <c r="I38" s="12"/>
    </row>
    <row r="39" spans="1:9" x14ac:dyDescent="0.2">
      <c r="A39" s="7" t="s">
        <v>38</v>
      </c>
      <c r="B39" s="8"/>
      <c r="C39" s="12">
        <v>1692.33</v>
      </c>
      <c r="D39" s="12">
        <v>221.25</v>
      </c>
      <c r="E39" s="12">
        <v>0</v>
      </c>
      <c r="F39" s="12">
        <v>0</v>
      </c>
      <c r="G39" s="12">
        <v>0</v>
      </c>
      <c r="H39" s="12">
        <v>0</v>
      </c>
      <c r="I39" s="12">
        <v>0</v>
      </c>
    </row>
    <row r="40" spans="1:9" x14ac:dyDescent="0.2">
      <c r="A40" s="22"/>
      <c r="B40" s="23"/>
      <c r="C40" s="12"/>
      <c r="D40" s="12"/>
      <c r="E40" s="12"/>
      <c r="F40" s="12"/>
      <c r="G40" s="12"/>
      <c r="H40" s="12"/>
      <c r="I40" s="12"/>
    </row>
    <row r="41" spans="1:9" x14ac:dyDescent="0.2">
      <c r="A41" s="7" t="s">
        <v>39</v>
      </c>
      <c r="B41" s="24"/>
      <c r="C41" s="25">
        <f t="shared" ref="C41:I41" si="5">C37-C39</f>
        <v>643729.5</v>
      </c>
      <c r="D41" s="25">
        <f t="shared" si="5"/>
        <v>496389.11</v>
      </c>
      <c r="E41" s="25">
        <f t="shared" si="5"/>
        <v>557264.32000000007</v>
      </c>
      <c r="F41" s="25">
        <f>F37-F39</f>
        <v>673511.44000000006</v>
      </c>
      <c r="G41" s="25">
        <f t="shared" si="5"/>
        <v>757308.71000000008</v>
      </c>
      <c r="H41" s="25">
        <f t="shared" si="5"/>
        <v>698308.71000000008</v>
      </c>
      <c r="I41" s="25">
        <f t="shared" si="5"/>
        <v>639308.71000000008</v>
      </c>
    </row>
    <row r="42" spans="1:9" x14ac:dyDescent="0.2">
      <c r="A42" s="26"/>
      <c r="B42" s="26"/>
      <c r="C42" s="27"/>
      <c r="D42" s="27"/>
      <c r="E42" s="27"/>
      <c r="F42" s="27"/>
      <c r="G42" s="27"/>
      <c r="H42" s="27"/>
      <c r="I42" s="27"/>
    </row>
    <row r="43" spans="1:9" x14ac:dyDescent="0.2">
      <c r="A43" s="28" t="s">
        <v>40</v>
      </c>
      <c r="B43" s="3"/>
      <c r="C43" s="29"/>
      <c r="D43" s="29"/>
      <c r="E43" s="30"/>
      <c r="F43" s="30"/>
      <c r="G43" s="30"/>
      <c r="H43" s="30"/>
      <c r="I43" s="30"/>
    </row>
    <row r="44" spans="1:9" x14ac:dyDescent="0.2">
      <c r="A44" s="31" t="s">
        <v>41</v>
      </c>
      <c r="B44" s="23"/>
      <c r="C44" s="32"/>
      <c r="D44" s="32"/>
      <c r="E44" s="33"/>
      <c r="F44" s="33"/>
      <c r="G44" s="33"/>
      <c r="H44" s="33"/>
      <c r="I44" s="33"/>
    </row>
    <row r="45" spans="1:9" x14ac:dyDescent="0.2">
      <c r="A45" s="7"/>
      <c r="B45" s="8"/>
      <c r="C45" s="12"/>
      <c r="D45" s="12"/>
      <c r="E45" s="12"/>
      <c r="F45" s="12"/>
      <c r="G45" s="12"/>
      <c r="H45" s="12"/>
      <c r="I45" s="12"/>
    </row>
    <row r="46" spans="1:9" x14ac:dyDescent="0.2">
      <c r="A46" s="7" t="s">
        <v>42</v>
      </c>
      <c r="B46" s="8"/>
      <c r="C46" s="20"/>
      <c r="D46" s="20"/>
      <c r="E46" s="12"/>
      <c r="F46" s="12"/>
      <c r="G46" s="12"/>
      <c r="H46" s="12"/>
      <c r="I46" s="12"/>
    </row>
    <row r="47" spans="1:9" x14ac:dyDescent="0.2">
      <c r="A47" s="7"/>
      <c r="B47" s="8"/>
      <c r="C47" s="20"/>
      <c r="D47" s="20"/>
      <c r="E47" s="12"/>
      <c r="F47" s="12"/>
      <c r="G47" s="12"/>
      <c r="H47" s="12"/>
      <c r="I47" s="12"/>
    </row>
    <row r="48" spans="1:9" x14ac:dyDescent="0.2">
      <c r="A48" s="31" t="s">
        <v>43</v>
      </c>
      <c r="B48" s="24"/>
      <c r="C48" s="20"/>
      <c r="D48" s="20"/>
      <c r="E48" s="12"/>
      <c r="F48" s="12"/>
      <c r="G48" s="12"/>
      <c r="H48" s="12"/>
      <c r="I48" s="12"/>
    </row>
    <row r="49" spans="1:9" x14ac:dyDescent="0.2">
      <c r="A49" s="34" t="s">
        <v>44</v>
      </c>
      <c r="B49" s="35"/>
      <c r="C49" s="20"/>
      <c r="D49" s="20"/>
      <c r="E49" s="12"/>
      <c r="F49" s="12"/>
      <c r="G49" s="12"/>
      <c r="H49" s="12"/>
      <c r="I49" s="12"/>
    </row>
  </sheetData>
  <sheetProtection selectLockedCells="1"/>
  <mergeCells count="4">
    <mergeCell ref="A12:I12"/>
    <mergeCell ref="A14:I16"/>
    <mergeCell ref="A22:I22"/>
    <mergeCell ref="A18:I20"/>
  </mergeCells>
  <printOptions horizontalCentered="1"/>
  <pageMargins left="0.75" right="0.75" top="0.6" bottom="0.55000000000000004" header="0.28000000000000003" footer="0.16"/>
  <pageSetup scale="80" orientation="landscape" r:id="rId1"/>
  <headerFooter alignWithMargins="0">
    <oddHeader>&amp;C&amp;"Arial,Bold"Report on Non-General Fund Information
&amp;"Arial,Regular"for Submittal to the 2025 Legislature</oddHeader>
    <oddFooter>&amp;LForm 37-47 (rev. 8/23)&amp;R&amp;D  &amp;T</oddFooter>
  </headerFooter>
</worksheet>
</file>

<file path=docMetadata/LabelInfo.xml><?xml version="1.0" encoding="utf-8"?>
<clbl:labelList xmlns:clbl="http://schemas.microsoft.com/office/2020/mipLabelMetadata">
  <clbl:label id="{3847dec6-63b2-43f9-a6d0-58a40aaa1a10}" enabled="0" method="" siteId="{3847dec6-63b2-43f9-a6d0-58a40aaa1a10}"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 309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Whimpey, Lauren</dc:creator>
  <cp:lastModifiedBy>Woo, Haley</cp:lastModifiedBy>
  <cp:lastPrinted>2024-09-23T23:30:43Z</cp:lastPrinted>
  <dcterms:created xsi:type="dcterms:W3CDTF">2024-09-07T01:31:39Z</dcterms:created>
  <dcterms:modified xsi:type="dcterms:W3CDTF">2024-09-30T22:54:40Z</dcterms:modified>
</cp:coreProperties>
</file>