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720\"/>
    </mc:Choice>
  </mc:AlternateContent>
  <xr:revisionPtr revIDLastSave="0" documentId="13_ncr:1_{06A83172-AE72-4A36-973C-98E155B3F231}" xr6:coauthVersionLast="47" xr6:coauthVersionMax="47" xr10:uidLastSave="{00000000-0000-0000-0000-000000000000}"/>
  <bookViews>
    <workbookView xWindow="28680" yWindow="-120" windowWidth="29040" windowHeight="15720" xr2:uid="{00000000-000D-0000-FFFF-FFFF00000000}"/>
  </bookViews>
  <sheets>
    <sheet name="S 310" sheetId="4" r:id="rId1"/>
    <sheet name="S 374" sheetId="5" r:id="rId2"/>
    <sheet name="S 509" sheetId="6" r:id="rId3"/>
    <sheet name="S 538" sheetId="7" r:id="rId4"/>
    <sheet name="S 539" sheetId="8" r:id="rId5"/>
    <sheet name="S 583" sheetId="9"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32" i="9" l="1"/>
  <c r="H32" i="9"/>
  <c r="G32" i="9"/>
  <c r="F32" i="9"/>
  <c r="E32" i="9"/>
  <c r="D32" i="9"/>
  <c r="C32" i="9"/>
  <c r="C34" i="9" s="1"/>
  <c r="I32" i="8"/>
  <c r="H32" i="8"/>
  <c r="G32" i="8"/>
  <c r="F32" i="8"/>
  <c r="E32" i="8"/>
  <c r="D32" i="8"/>
  <c r="C32" i="8"/>
  <c r="C34" i="8" s="1"/>
  <c r="C34" i="7"/>
  <c r="C38" i="7" s="1"/>
  <c r="I32" i="7"/>
  <c r="H32" i="7"/>
  <c r="G32" i="7"/>
  <c r="F32" i="7"/>
  <c r="E32" i="7"/>
  <c r="D32" i="7"/>
  <c r="C32" i="7"/>
  <c r="D23" i="7"/>
  <c r="D34" i="7" s="1"/>
  <c r="C34" i="6"/>
  <c r="C38" i="6" s="1"/>
  <c r="I32" i="6"/>
  <c r="H32" i="6"/>
  <c r="G32" i="6"/>
  <c r="F32" i="6"/>
  <c r="E32" i="6"/>
  <c r="D32" i="6"/>
  <c r="C32" i="6"/>
  <c r="D23" i="6"/>
  <c r="D34" i="6" s="1"/>
  <c r="D38" i="7" l="1"/>
  <c r="E23" i="7"/>
  <c r="E34" i="7" s="1"/>
  <c r="E23" i="6"/>
  <c r="E34" i="6" s="1"/>
  <c r="D38" i="6"/>
  <c r="D23" i="9"/>
  <c r="D34" i="9" s="1"/>
  <c r="C38" i="9"/>
  <c r="D23" i="8"/>
  <c r="D34" i="8" s="1"/>
  <c r="C38" i="8"/>
  <c r="D38" i="9" l="1"/>
  <c r="E23" i="9"/>
  <c r="E34" i="9" s="1"/>
  <c r="E23" i="8"/>
  <c r="E34" i="8" s="1"/>
  <c r="D38" i="8"/>
  <c r="E38" i="6"/>
  <c r="F23" i="6"/>
  <c r="F34" i="6" s="1"/>
  <c r="F23" i="7"/>
  <c r="F34" i="7" s="1"/>
  <c r="E38" i="7"/>
  <c r="F38" i="7" l="1"/>
  <c r="G23" i="7"/>
  <c r="G34" i="7" s="1"/>
  <c r="F38" i="6"/>
  <c r="G23" i="6"/>
  <c r="G34" i="6" s="1"/>
  <c r="E38" i="8"/>
  <c r="F23" i="8"/>
  <c r="F34" i="8" s="1"/>
  <c r="F23" i="9"/>
  <c r="F34" i="9" s="1"/>
  <c r="E38" i="9"/>
  <c r="G23" i="9" l="1"/>
  <c r="G34" i="9" s="1"/>
  <c r="F38" i="9"/>
  <c r="G23" i="8"/>
  <c r="G34" i="8" s="1"/>
  <c r="F38" i="8"/>
  <c r="H23" i="6"/>
  <c r="H34" i="6" s="1"/>
  <c r="G38" i="6"/>
  <c r="H23" i="7"/>
  <c r="H34" i="7" s="1"/>
  <c r="G38" i="7"/>
  <c r="H38" i="7" l="1"/>
  <c r="I23" i="7"/>
  <c r="I34" i="7" s="1"/>
  <c r="I38" i="7" s="1"/>
  <c r="I23" i="6"/>
  <c r="I34" i="6" s="1"/>
  <c r="I38" i="6" s="1"/>
  <c r="H38" i="6"/>
  <c r="H23" i="8"/>
  <c r="H34" i="8" s="1"/>
  <c r="G38" i="8"/>
  <c r="G38" i="9"/>
  <c r="H23" i="9"/>
  <c r="H34" i="9" s="1"/>
  <c r="H38" i="9" l="1"/>
  <c r="I23" i="9"/>
  <c r="I34" i="9" s="1"/>
  <c r="I38" i="9" s="1"/>
  <c r="I23" i="8"/>
  <c r="I34" i="8" s="1"/>
  <c r="I38" i="8" s="1"/>
  <c r="H38" i="8"/>
  <c r="I32" i="5" l="1"/>
  <c r="H32" i="5"/>
  <c r="G32" i="5"/>
  <c r="F32" i="5"/>
  <c r="E32" i="5"/>
  <c r="D32" i="5"/>
  <c r="C32" i="5"/>
  <c r="C34" i="5" s="1"/>
  <c r="D23" i="5" l="1"/>
  <c r="D34" i="5" s="1"/>
  <c r="C38" i="5"/>
  <c r="E23" i="5" l="1"/>
  <c r="E34" i="5" s="1"/>
  <c r="D38" i="5"/>
  <c r="F23" i="5" l="1"/>
  <c r="F34" i="5" s="1"/>
  <c r="E38" i="5"/>
  <c r="G23" i="5" l="1"/>
  <c r="G34" i="5" s="1"/>
  <c r="F38" i="5"/>
  <c r="G38" i="5" l="1"/>
  <c r="H23" i="5"/>
  <c r="H34" i="5" s="1"/>
  <c r="H38" i="5" l="1"/>
  <c r="I23" i="5"/>
  <c r="I34" i="5" s="1"/>
  <c r="I38" i="5" s="1"/>
  <c r="H25" i="4" l="1"/>
  <c r="I32" i="4" l="1"/>
  <c r="D32" i="4"/>
  <c r="E32" i="4"/>
  <c r="F32" i="4"/>
  <c r="G32" i="4"/>
  <c r="H32" i="4"/>
  <c r="C32" i="4"/>
  <c r="C34" i="4" s="1"/>
  <c r="C38" i="4" l="1"/>
  <c r="D23" i="4"/>
  <c r="D34" i="4" s="1"/>
  <c r="D38" i="4" l="1"/>
  <c r="E23" i="4"/>
  <c r="E34" i="4" s="1"/>
  <c r="E38" i="4" l="1"/>
  <c r="F23" i="4"/>
  <c r="F34" i="4" s="1"/>
  <c r="F38" i="4" l="1"/>
  <c r="G23" i="4"/>
  <c r="G34" i="4" s="1"/>
  <c r="G38" i="4" l="1"/>
  <c r="H23" i="4"/>
  <c r="H34" i="4" s="1"/>
  <c r="I23" i="4" l="1"/>
  <c r="I34" i="4" s="1"/>
  <c r="I38" i="4" s="1"/>
  <c r="H38" i="4"/>
</calcChain>
</file>

<file path=xl/sharedStrings.xml><?xml version="1.0" encoding="utf-8"?>
<sst xmlns="http://schemas.openxmlformats.org/spreadsheetml/2006/main" count="336" uniqueCount="84">
  <si>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</si>
  <si>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</si>
  <si>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</si>
  <si>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</si>
  <si>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</si>
  <si>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</si>
  <si>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</si>
  <si>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</si>
  <si>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</si>
  <si>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</si>
  <si>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</si>
  <si>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</si>
  <si>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</si>
  <si>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</si>
  <si>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</si>
  <si>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</si>
  <si>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Intended Purpose:</t>
  </si>
  <si>
    <t>Source of Revenues:</t>
  </si>
  <si>
    <t>Current Program Activities/Allowable Expenses:</t>
  </si>
  <si>
    <t>Encumbrances</t>
  </si>
  <si>
    <t>Unencumbered Cash Balance</t>
  </si>
  <si>
    <t>Additional Information:</t>
  </si>
  <si>
    <t>Variances:</t>
  </si>
  <si>
    <t xml:space="preserve">   List each net transfer in/out/ or projection in/out; list each account number</t>
  </si>
  <si>
    <t>FY 2021</t>
  </si>
  <si>
    <t>FY 2022</t>
  </si>
  <si>
    <t>FY 2023</t>
  </si>
  <si>
    <t>Program ID(s):</t>
  </si>
  <si>
    <t>Legal Authority:</t>
  </si>
  <si>
    <t>Appropriation Account Number</t>
  </si>
  <si>
    <t>Fund Type (MOF):</t>
  </si>
  <si>
    <t>Phone Number:</t>
  </si>
  <si>
    <t>FY 2024</t>
  </si>
  <si>
    <t>Amount Requested by Bond Covenants</t>
  </si>
  <si>
    <t>FY 2025</t>
  </si>
  <si>
    <t>FY 2026</t>
  </si>
  <si>
    <t xml:space="preserve">   Statutory language:</t>
  </si>
  <si>
    <t>FY 2020</t>
  </si>
  <si>
    <t>Health</t>
  </si>
  <si>
    <t>HTH 720</t>
  </si>
  <si>
    <t>Office of Health Care Assurance Special Fund</t>
  </si>
  <si>
    <t>Section 321-1.4, HRS</t>
  </si>
  <si>
    <t>Paula Cerio</t>
  </si>
  <si>
    <t>(808) 692-7227</t>
  </si>
  <si>
    <t>B</t>
  </si>
  <si>
    <t>S-**-310-H</t>
  </si>
  <si>
    <t>The Hospital and Medical Facilities special fund was enacted in the 1999 Legislature and amended in the 2002 Legislature to the Office of Health Care Assurance (OHCA) special fund to allow for deposit of all moneys collected by the department in licensing fees and penalties to be expended to assist in offsetting educational program expenses to enhance the capacity of the program to improve public outreach efforts and consultations to industries, educate the public, department staff and providers by OHCA.</t>
  </si>
  <si>
    <r>
      <t xml:space="preserve">State licensure fees and administrative penalties are the primary source of moneys deposited into the OHCA special fund.  Licensure fees are collected in accordance with chapter 11-103, Hawaii Administrative Rules (HAR) to implement </t>
    </r>
    <r>
      <rPr>
        <sz val="10"/>
        <rFont val="Calibri"/>
        <family val="2"/>
      </rPr>
      <t>§</t>
    </r>
    <r>
      <rPr>
        <sz val="10"/>
        <rFont val="Arial"/>
        <family val="2"/>
      </rPr>
      <t xml:space="preserve">321-1.4 and 321-11.5, Hawaii Revised Statutes (HRS). Administrative penalties are imposed and collected pursuant to </t>
    </r>
    <r>
      <rPr>
        <sz val="10"/>
        <rFont val="Calibri"/>
        <family val="2"/>
      </rPr>
      <t>§</t>
    </r>
    <r>
      <rPr>
        <sz val="10"/>
        <rFont val="Arial"/>
        <family val="2"/>
      </rPr>
      <t xml:space="preserve">321-20, HRS.
</t>
    </r>
  </si>
  <si>
    <t>OHCA has the responsibility of managing the State licensure and Federal certification of medical and health care facilities, agencies and services provided throughout the State in order to ensure acceptable standards of care are provided.</t>
  </si>
  <si>
    <r>
      <t xml:space="preserve">Cash balance lapse to general fund? (Yes / </t>
    </r>
    <r>
      <rPr>
        <u/>
        <sz val="10"/>
        <rFont val="Arial"/>
        <family val="2"/>
      </rPr>
      <t>No</t>
    </r>
    <r>
      <rPr>
        <sz val="10"/>
        <rFont val="Arial"/>
        <family val="2"/>
      </rPr>
      <t>)</t>
    </r>
  </si>
  <si>
    <t>OHCA SF - Civil Monetary Penalty Special Fund</t>
  </si>
  <si>
    <t>Section 321-30.2, HRS</t>
  </si>
  <si>
    <t>S-**-374-H</t>
  </si>
  <si>
    <t>Section 321-30.2, Hawaii Revised Statutes (HRS) established Civil Monetary Penalty Special Fund to deposit federally imposed penalties when health care facilities or agencies do not meet Medicare certification requirements as determined by the Department of Health when it conducts federal Medicare certification surveys and complaint investigations on the health care facilities or agencies in Hawaii in accordance with Section 1864 of Social Security Act.</t>
  </si>
  <si>
    <t xml:space="preserve">The Civil Monetary Penalty (CMP) special fund shall consist of moneys collected by the United States Department of Health and Human Services, Centers for Medicare and Medicaid Services. Pursuant to federal law and consistent with HRS 321-30.2, CMP special fund moneys shall not be subject to deposit into the general fund for any reason.
</t>
  </si>
  <si>
    <t>The fund shall be expended by the department of health as approved by the Centers for Medicare and Medicaid Services (CMS). OHCA is required to annually submit CMP reinvestment plan to CMS for approval. The request includes program activities allowable under CMS guidelines on CMP expenditures.</t>
  </si>
  <si>
    <t>The revenue was decreased in FY 2020 due to less civil monetary penalties (CMP). It is difficult to estimate the amount of penalties that will be collected.
Expenditures were increased in FY2020 dues the expenditures on CMP communication projects that were approved by Centers for Medicare &amp; Medicaid Services (CMS). The expenditure was increased in FY2021 due to the delay in contract to implement CMP reinvestment plan. OHCA expected to spend $350,000 in FY2022 and $450,000 in FY2023 to implement CMP reinvestment plan and $500,000 in subsequent years, but that was revised.
FY2024 included two CMP requests that were revised, approved and paid.  CMS had placed a temporary hold on CMP projects nation-wide while they reevaluated the program.  FY2025 projects are currently being discussed and State Agencies (SA) are encouraged to reach out to the CMPRP Team for guidance on the updated plans for monies to be spent.</t>
  </si>
  <si>
    <t xml:space="preserve">OHCA revised HAR §11-103 to increase licensing fees effective in September 2022 for FY23. This fee increase will provide additional revenue and increase the revenue to approximately $750,000 in FY 2023 and $815,000 if future years.
The expenditures were continued to increase in FY2021 because general fund shortfall that required OHCA to use its special fund to cover the contract costs that were charged to general fund in previous years such as Background Check System Support Services at $174,000 and multiple small purchase contracts.
OHCA expected to spend $1,430,354 in FY2023 to cover a one time contract cost at $710,000 for the HCFMIS contract cost. However, the HCFMIS contract could not be established due to staff vacancies. This increase in FY2023 was a result of changing method of financing to cover salaries and fringe benefits of the positions in which the general fund portion was reduced due to Statewide general fund reductions. OHCA expects to spend approximately $791,000 in FY2025.
OHCA spent $384,000 in FY2024 for contract costs that were not encumbered and executed timely, thus the amount should have been split over the two years at $192,000 each, which would account for this large variance in FY2023 and FY2024.  The HCFMIS contract will be executed and expended in FY2025, as were requested and approved for budget year FY2025 with the RFI and RFP posting taking place in September and to be awarded in October or early November 2024 and expended by fiscal year end, FY2025.  </t>
  </si>
  <si>
    <t>Medicare Administration Title XVIII</t>
  </si>
  <si>
    <t xml:space="preserve">P </t>
  </si>
  <si>
    <t>Social Security Act, Section 1864, and U.S. Publc Law 100-578</t>
  </si>
  <si>
    <t>S-**-509-H</t>
  </si>
  <si>
    <t>To meet contractual obligations under the Social Security Act, Section 1864, and U.S. Public Law 100-578 between the State of Hawaii, Department of Health (DOH) and the U.S. Centers for Medicare and Medicaid Services (CMS), OHCA conducts federal survey &amp; certification activities to certify Medicare-eligible health care providers and to enable them to receive Medicare/Medicaid payments in Hawaii.</t>
  </si>
  <si>
    <t xml:space="preserve">CMS provides federal grant to the Office of Health Care Assourance (OHCA) to cover expenditures relating to surveys and certification of Medicare Title XVIII program activities.  The contract funding is relatively stable from year to year but can increase or decrease based on the funding levels appropriated by Congress.  OHCA can request and obtain one-time supplemental funds upon justification of financial need.
</t>
  </si>
  <si>
    <t>OHCA performs surveys and certifications of the Medicare-eligible healthcare facilities. OHCA conducts initial, re-certification, follow-up, complaint, and/or validation on-site surveys of healthcare providers such as ambulatory surgical centers, comprehensive rehabilitation facilities, end-stage renal disease facilities, home health agencies, hospices, hospitals, nursing facilities, outpatient physical therapy/speech pathology clinics, portable x-ray facilities, and rural health clinics; and investigates allegations of abuse, neglect, substandard quality of care, and/or misappropriation of resident property in certified nursing homes according to federal regulations, and policies and procedures in Hawaii.  Despite any changes to the federal funding, CMS expects the state to meet its contractual obligations of performing Medicare certification surveys on healthcare facilities and organizations within the program's jurisdiction.</t>
  </si>
  <si>
    <t>The increase of expenditures in FY2020 was the result of filling vacant positions and increasing salaries per bargaining unit wage agreements. FY2022 expenditures were increased due to contract costs and COVID-19 related expenses including infection control surveys costs. Increased salary costs can be expected to outpace base federal funding as there has been a flat-line to the budget.   Supplemental funds were allowed for needed equipment purchases in FY2023.  OHCA has had key positions vacant and hopefully with the recruitment underway, these costs will reflect the need for this appropriation ceiling.  OHCA hopes to be in a position to request much needed funding to maintain the survey workload which is required to fulfill the Social Security Act and U.S. Public Law mandates.</t>
  </si>
  <si>
    <t>Medicare Administration Title XIX</t>
  </si>
  <si>
    <t>Social Security Act, Section 1864, and U.S. Public Law 100-578</t>
  </si>
  <si>
    <t>S-**-538-H</t>
  </si>
  <si>
    <t>Hawaii State Department of Human Services (DHS) reimburses the federal grant and state share to the Office of Health Care Assurance (OHCA) for the expenditures incurred relating to Medicare Administration Title XIX. DHS receives the federal grant from the U.S. Centers for Medicare and Medicaid Services (CMS) to operate the Medicaid program.  Grants include funds to conducy Medicaid survey and certification program funds under Title XIX.  OHCA conducts these surveys and obtains cost reimbursement from DHS.  The funding is relatively stable from year to year but will increase as operating costs such as staff salaries increase.</t>
  </si>
  <si>
    <t>On behalf of CMS, OHCA performs surveys and certifications of the Medicare-eligible healthcare facilities. OHCA conducts initial, re-certification, follow-up, complaint, and/or validation on-site surveys of healthcare providers such as ambulatory surgical centers, comprehensive rehabilitation facilities, end-stage renal disease facilities, home health agencies, hospices, hospitals, nursing facilities, outpatient physical therapy/speech pathology clinics, portable x-ray facilities, and rural health clinics; and investigates allegations of abuse, neglect, substandard quality of care, and/or misappropriation of resident property in certified nursing homes according to federal regulations, and policies and procedures in Hawaii.  Despite any changes to the federal funding, CMS expects the state to meet its contractual obligations of performing Medicare certification surveys on healthcare facilities and organizations within the program's jurisdiction.</t>
  </si>
  <si>
    <t>The increase of expenditures in FY2018 is the result of filling vacant positions and inceasing salary per bargaining unit wage agreement. The expenditures were decreased in FY2021 and FY2022 due to the vacancies and the vacant positions were eliminated or partially funded in FY2022 as a result of Statewide general fund reduction. Those positions were paritally funded by general funds. OHCA obtained state funding for the positions that were partially funded or eleminated.</t>
  </si>
  <si>
    <t>Medicare Clinical Laboratory Improvement Amendments (CLIA)</t>
  </si>
  <si>
    <t>P</t>
  </si>
  <si>
    <t>S-**-539-H</t>
  </si>
  <si>
    <t>To meet contractual obligations under the Social Security Act, Section 1864, and U.S. Public Law 100-578 between the State of Hawaii, Department of Health (DOH) and the Centers for Medicare and Medicaid Services (CMS) by completing federal survey &amp; certification activities to enable health care providers, suppliers, and clinical laboratories in qualifying for Medicare/Medicaid reimbursement in Hawaii.</t>
  </si>
  <si>
    <t>On behalf of CMS, OHCA performs Clinical Laboratory Improvement Amendments (CLIA) surveys and certificaitons of clinical laboratories. OHCA conducts initial surveys, resurveys, follow-up surveys, and complaint investigations of  clinical laboratories (CLIA).</t>
  </si>
  <si>
    <t xml:space="preserve">Expenditures were increased in FY 2019, FY 2020, and FY2021, vacant positions filled. The expenditure decreased in FY2022 due to vacancy and the same held true for FY2023 </t>
  </si>
  <si>
    <t>OHCA Health Care Administrative Services</t>
  </si>
  <si>
    <t>S-**-583-H</t>
  </si>
  <si>
    <t>To meet contractual obligations pursuant to Act 093, SLH 2012 which transferred licensing responsibilities of home and community-based case management, community care foster family homes and adult day care facilities from the Hawaii Department of Human Services (DHS) to the Office of Health Care Assurance (OHCA) within the Department of Health (DOH).</t>
  </si>
  <si>
    <t xml:space="preserve">The source of revenues are from the State general funds and also from Federal contracts within DHS.  The contract funding is relatively stable from year to year but the federal portion is determined by DHS on behalf of the Centers for Medicare and Medicaid Services (CMS) after periodic reviews based on the number of Medicaid clients being served.   </t>
  </si>
  <si>
    <t>Licensing activities of home and community-based case management, community care foster family homes and adult day care facilities.</t>
  </si>
  <si>
    <t>Expenditures varied due to timing of payments; increases occurred in FY2020 and will again increase in FY2025.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</si>
</sst>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sz val="8"/>
      <name val="Arial"/>
      <family val="2"/>
    </font>
    <font>
      <u/>
      <sz val="10"/>
      <name val="Arial"/>
      <family val="2"/>
    </font>
    <font>
      <sz val="10"/>
      <name val="Arial"/>
      <family val="2"/>
    </font>
    <font>
      <sz val="10"/>
      <name val="Calibri"/>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4" fillId="0" borderId="0"/>
  </cellStyleXfs>
  <cellXfs count="74">
    <xf numFmtId="0" fontId="0" fillId="0" borderId="0" xfId="0"/>
    <xf numFmtId="38" fontId="0" fillId="0" borderId="1" xfId="0" applyNumberFormat="1" applyFill="1" applyBorder="1"/>
    <xf numFmtId="0" fontId="4"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0" fillId="0" borderId="0" xfId="0" applyFill="1"/>
    <xf numFmtId="0" fontId="4" fillId="0" borderId="1" xfId="0" applyFont="1" applyFill="1" applyBorder="1"/>
    <xf numFmtId="0" fontId="0" fillId="0" borderId="1" xfId="0" applyFill="1" applyBorder="1"/>
    <xf numFmtId="0" fontId="0" fillId="0" borderId="0" xfId="0" applyFill="1" applyBorder="1"/>
    <xf numFmtId="0" fontId="0" fillId="0" borderId="0" xfId="0" applyFill="1" applyAlignment="1">
      <alignment horizontal="right"/>
    </xf>
    <xf numFmtId="0" fontId="4" fillId="0" borderId="2" xfId="0" applyFont="1" applyFill="1" applyBorder="1"/>
    <xf numFmtId="0" fontId="0" fillId="0" borderId="2" xfId="0" applyFill="1" applyBorder="1"/>
    <xf numFmtId="0" fontId="4" fillId="0" borderId="0" xfId="1" applyFill="1" applyAlignment="1">
      <alignment horizontal="left" vertical="top" wrapText="1"/>
    </xf>
    <xf numFmtId="0" fontId="4"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4"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4" fillId="0" borderId="3" xfId="0" applyFont="1" applyFill="1" applyBorder="1" applyAlignment="1">
      <alignment horizontal="center"/>
    </xf>
    <xf numFmtId="38" fontId="0" fillId="0" borderId="3" xfId="0" applyNumberFormat="1" applyFill="1" applyBorder="1"/>
    <xf numFmtId="38" fontId="0" fillId="0" borderId="2" xfId="0" applyNumberFormat="1" applyFill="1" applyBorder="1"/>
    <xf numFmtId="0" fontId="4"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3" fillId="0" borderId="1" xfId="0" applyFont="1" applyFill="1" applyBorder="1"/>
    <xf numFmtId="0" fontId="4" fillId="0" borderId="11" xfId="0" applyFont="1" applyFill="1" applyBorder="1" applyAlignment="1">
      <alignment wrapText="1"/>
    </xf>
    <xf numFmtId="0" fontId="4"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4" fillId="0" borderId="0" xfId="1"/>
    <xf numFmtId="0" fontId="4" fillId="0" borderId="0" xfId="1" applyFill="1"/>
    <xf numFmtId="0" fontId="4" fillId="0" borderId="1" xfId="1" applyFill="1" applyBorder="1"/>
    <xf numFmtId="0" fontId="4" fillId="0" borderId="0" xfId="1" applyFill="1" applyAlignment="1">
      <alignment horizontal="right"/>
    </xf>
    <xf numFmtId="0" fontId="4" fillId="0" borderId="2" xfId="1" applyFill="1" applyBorder="1"/>
    <xf numFmtId="0" fontId="1" fillId="0" borderId="11" xfId="1" applyFont="1" applyFill="1" applyBorder="1" applyAlignment="1">
      <alignment horizontal="center"/>
    </xf>
    <xf numFmtId="0" fontId="1" fillId="0" borderId="2" xfId="1" applyFont="1" applyFill="1" applyBorder="1" applyAlignment="1">
      <alignment horizontal="center"/>
    </xf>
    <xf numFmtId="0" fontId="1" fillId="0" borderId="4" xfId="1" applyFont="1" applyFill="1" applyBorder="1" applyAlignment="1">
      <alignment horizontal="center"/>
    </xf>
    <xf numFmtId="0" fontId="4" fillId="0" borderId="11" xfId="1" applyFill="1" applyBorder="1"/>
    <xf numFmtId="0" fontId="4" fillId="0" borderId="4" xfId="1" applyFill="1" applyBorder="1"/>
    <xf numFmtId="0" fontId="4" fillId="0" borderId="6" xfId="1" applyFill="1" applyBorder="1" applyAlignment="1">
      <alignment horizontal="center"/>
    </xf>
    <xf numFmtId="0" fontId="4" fillId="0" borderId="3" xfId="1" applyFill="1" applyBorder="1" applyAlignment="1">
      <alignment horizontal="center"/>
    </xf>
    <xf numFmtId="0" fontId="4" fillId="0" borderId="4" xfId="1" applyFill="1" applyBorder="1" applyAlignment="1">
      <alignment horizontal="center"/>
    </xf>
    <xf numFmtId="38" fontId="4" fillId="0" borderId="4" xfId="1" applyNumberFormat="1" applyFill="1" applyBorder="1"/>
    <xf numFmtId="38" fontId="4" fillId="0" borderId="3" xfId="1" applyNumberFormat="1" applyFill="1" applyBorder="1"/>
    <xf numFmtId="38" fontId="4" fillId="0" borderId="2" xfId="1" applyNumberFormat="1" applyFill="1" applyBorder="1"/>
    <xf numFmtId="38" fontId="4" fillId="0" borderId="11" xfId="1" applyNumberFormat="1" applyFill="1" applyBorder="1"/>
    <xf numFmtId="0" fontId="4" fillId="0" borderId="8" xfId="1" applyFill="1" applyBorder="1"/>
    <xf numFmtId="0" fontId="4" fillId="0" borderId="9" xfId="1" applyFill="1" applyBorder="1"/>
    <xf numFmtId="38" fontId="4" fillId="0" borderId="6" xfId="1" applyNumberFormat="1" applyFill="1" applyBorder="1"/>
    <xf numFmtId="38" fontId="4" fillId="0" borderId="13" xfId="1" applyNumberFormat="1" applyFill="1" applyBorder="1"/>
    <xf numFmtId="0" fontId="4" fillId="0" borderId="5" xfId="1" applyFill="1" applyBorder="1"/>
    <xf numFmtId="38" fontId="4" fillId="0" borderId="9" xfId="1" applyNumberFormat="1" applyFill="1" applyBorder="1"/>
    <xf numFmtId="38" fontId="4" fillId="0" borderId="14" xfId="1" applyNumberFormat="1" applyFill="1" applyBorder="1"/>
    <xf numFmtId="0" fontId="4" fillId="0" borderId="12" xfId="1" applyFill="1" applyBorder="1"/>
    <xf numFmtId="38" fontId="4" fillId="0" borderId="12" xfId="1" applyNumberFormat="1" applyFill="1" applyBorder="1"/>
    <xf numFmtId="0" fontId="3" fillId="0" borderId="1" xfId="1" applyFont="1" applyFill="1" applyBorder="1"/>
    <xf numFmtId="38" fontId="4" fillId="0" borderId="1" xfId="1" applyNumberFormat="1" applyFill="1" applyBorder="1"/>
    <xf numFmtId="0" fontId="4" fillId="0" borderId="11" xfId="1" applyFill="1" applyBorder="1" applyAlignment="1">
      <alignment wrapText="1"/>
    </xf>
    <xf numFmtId="0" fontId="4" fillId="0" borderId="4" xfId="1" applyFill="1" applyBorder="1" applyAlignment="1">
      <alignment wrapText="1"/>
    </xf>
    <xf numFmtId="0" fontId="4" fillId="0" borderId="7" xfId="1" applyFill="1" applyBorder="1"/>
    <xf numFmtId="0" fontId="4" fillId="0" borderId="10" xfId="1" applyFill="1" applyBorder="1"/>
    <xf numFmtId="0" fontId="4" fillId="0" borderId="6" xfId="1" applyFill="1" applyBorder="1"/>
  </cellXfs>
  <cellStyles count="2">
    <cellStyle name="Normal" xfId="0" builtinId="0"/>
    <cellStyle name="Normal 10" xfId="1" xr:uid="{F90B66FB-FD30-4565-AE40-D4052518EE7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46"/>
  <sheetViews>
    <sheetView tabSelected="1" zoomScaleNormal="100" workbookViewId="0">
      <selection activeCell="J8" sqref="J8"/>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38</v>
      </c>
      <c r="C2" s="8"/>
      <c r="D2" s="8"/>
      <c r="E2" s="9"/>
      <c r="G2" s="10" t="s">
        <v>14</v>
      </c>
      <c r="H2" s="7" t="s">
        <v>42</v>
      </c>
      <c r="I2" s="8"/>
    </row>
    <row r="3" spans="1:9" x14ac:dyDescent="0.2">
      <c r="A3" s="6" t="s">
        <v>27</v>
      </c>
      <c r="B3" s="7" t="s">
        <v>39</v>
      </c>
      <c r="C3" s="8"/>
      <c r="D3" s="8"/>
      <c r="E3" s="9"/>
      <c r="G3" s="10" t="s">
        <v>31</v>
      </c>
      <c r="H3" s="11" t="s">
        <v>43</v>
      </c>
      <c r="I3" s="12"/>
    </row>
    <row r="4" spans="1:9" x14ac:dyDescent="0.2">
      <c r="A4" s="6" t="s">
        <v>15</v>
      </c>
      <c r="B4" s="7" t="s">
        <v>40</v>
      </c>
      <c r="C4" s="8"/>
      <c r="D4" s="8"/>
      <c r="E4" s="9"/>
      <c r="G4" s="10" t="s">
        <v>30</v>
      </c>
      <c r="H4" s="7" t="s">
        <v>44</v>
      </c>
      <c r="I4" s="8"/>
    </row>
    <row r="5" spans="1:9" x14ac:dyDescent="0.2">
      <c r="A5" s="6" t="s">
        <v>28</v>
      </c>
      <c r="B5" s="7" t="s">
        <v>41</v>
      </c>
      <c r="C5" s="12"/>
      <c r="D5" s="12"/>
      <c r="E5" s="9"/>
      <c r="G5" s="10" t="s">
        <v>29</v>
      </c>
      <c r="H5" s="11" t="s">
        <v>45</v>
      </c>
      <c r="I5" s="12"/>
    </row>
    <row r="8" spans="1:9" x14ac:dyDescent="0.2">
      <c r="A8" s="6" t="s">
        <v>16</v>
      </c>
      <c r="C8" s="9"/>
      <c r="D8" s="9"/>
      <c r="E8" s="9"/>
      <c r="F8" s="9"/>
      <c r="G8" s="9"/>
      <c r="H8" s="9"/>
      <c r="I8" s="9"/>
    </row>
    <row r="9" spans="1:9" ht="55.5" customHeight="1" x14ac:dyDescent="0.2">
      <c r="A9" s="13" t="s">
        <v>46</v>
      </c>
      <c r="B9" s="13"/>
      <c r="C9" s="13"/>
      <c r="D9" s="13"/>
      <c r="E9" s="13"/>
      <c r="F9" s="13"/>
      <c r="G9" s="13"/>
      <c r="H9" s="13"/>
      <c r="I9" s="13"/>
    </row>
    <row r="10" spans="1:9" x14ac:dyDescent="0.2">
      <c r="A10" s="6" t="s">
        <v>17</v>
      </c>
      <c r="C10" s="9"/>
      <c r="D10" s="9"/>
      <c r="E10" s="9"/>
      <c r="F10" s="9"/>
      <c r="G10" s="9"/>
      <c r="H10" s="9"/>
      <c r="I10" s="9"/>
    </row>
    <row r="11" spans="1:9" ht="41.25" customHeight="1" x14ac:dyDescent="0.2">
      <c r="A11" s="13" t="s">
        <v>47</v>
      </c>
      <c r="B11" s="13"/>
      <c r="C11" s="13"/>
      <c r="D11" s="13"/>
      <c r="E11" s="13"/>
      <c r="F11" s="13"/>
      <c r="G11" s="13"/>
      <c r="H11" s="13"/>
      <c r="I11" s="13"/>
    </row>
    <row r="12" spans="1:9" x14ac:dyDescent="0.2">
      <c r="A12" s="6" t="s">
        <v>18</v>
      </c>
      <c r="C12" s="9"/>
      <c r="D12" s="9"/>
      <c r="E12" s="9"/>
      <c r="F12" s="9"/>
      <c r="G12" s="9"/>
      <c r="H12" s="9"/>
      <c r="I12" s="9"/>
    </row>
    <row r="13" spans="1:9" ht="31.5" customHeight="1" x14ac:dyDescent="0.2">
      <c r="A13" s="13" t="s">
        <v>48</v>
      </c>
      <c r="B13" s="13"/>
      <c r="C13" s="13"/>
      <c r="D13" s="13"/>
      <c r="E13" s="13"/>
      <c r="F13" s="13"/>
      <c r="G13" s="13"/>
      <c r="H13" s="13"/>
      <c r="I13" s="13"/>
    </row>
    <row r="14" spans="1:9" x14ac:dyDescent="0.2">
      <c r="A14" s="2" t="s">
        <v>22</v>
      </c>
      <c r="C14" s="9"/>
      <c r="D14" s="9"/>
      <c r="E14" s="9"/>
      <c r="F14" s="9"/>
      <c r="G14" s="9"/>
      <c r="H14" s="9"/>
      <c r="I14" s="9"/>
    </row>
    <row r="15" spans="1:9" ht="199.5" customHeight="1" x14ac:dyDescent="0.2">
      <c r="A15" s="13" t="s">
        <v>57</v>
      </c>
      <c r="B15" s="13"/>
      <c r="C15" s="13"/>
      <c r="D15" s="13"/>
      <c r="E15" s="13"/>
      <c r="F15" s="13"/>
      <c r="G15" s="13"/>
      <c r="H15" s="13"/>
      <c r="I15" s="13"/>
    </row>
    <row r="16" spans="1:9" x14ac:dyDescent="0.2">
      <c r="A16" s="2" t="s">
        <v>49</v>
      </c>
      <c r="C16" s="9"/>
      <c r="D16" s="9"/>
      <c r="E16" s="9"/>
      <c r="F16" s="9"/>
      <c r="G16" s="9"/>
      <c r="H16" s="9"/>
      <c r="I16" s="9"/>
    </row>
    <row r="17" spans="1:9" x14ac:dyDescent="0.2">
      <c r="A17" s="14" t="s">
        <v>36</v>
      </c>
      <c r="B17" s="9"/>
      <c r="C17" s="9"/>
      <c r="D17" s="9"/>
      <c r="E17" s="9"/>
      <c r="F17" s="9"/>
      <c r="G17" s="9"/>
      <c r="H17" s="9"/>
      <c r="I17" s="9"/>
    </row>
    <row r="18" spans="1:9" x14ac:dyDescent="0.2">
      <c r="A18" s="14"/>
      <c r="B18" s="9"/>
      <c r="C18" s="9"/>
      <c r="D18" s="9"/>
      <c r="E18" s="9"/>
      <c r="F18" s="9"/>
      <c r="G18" s="9"/>
      <c r="H18" s="9"/>
      <c r="I18" s="9"/>
    </row>
    <row r="19" spans="1:9" x14ac:dyDescent="0.2">
      <c r="A19" s="15" t="s">
        <v>12</v>
      </c>
      <c r="B19" s="16"/>
      <c r="C19" s="16"/>
      <c r="D19" s="16"/>
      <c r="E19" s="16"/>
      <c r="F19" s="16"/>
      <c r="G19" s="16"/>
      <c r="H19" s="16"/>
      <c r="I19" s="17"/>
    </row>
    <row r="20" spans="1:9" x14ac:dyDescent="0.2">
      <c r="A20" s="3"/>
      <c r="B20" s="5"/>
      <c r="C20" s="18" t="s">
        <v>37</v>
      </c>
      <c r="D20" s="18" t="s">
        <v>24</v>
      </c>
      <c r="E20" s="18" t="s">
        <v>25</v>
      </c>
      <c r="F20" s="18" t="s">
        <v>26</v>
      </c>
      <c r="G20" s="18" t="s">
        <v>32</v>
      </c>
      <c r="H20" s="18" t="s">
        <v>34</v>
      </c>
      <c r="I20" s="18" t="s">
        <v>35</v>
      </c>
    </row>
    <row r="21" spans="1:9" x14ac:dyDescent="0.2">
      <c r="A21" s="3"/>
      <c r="B21" s="5"/>
      <c r="C21" s="19" t="s">
        <v>10</v>
      </c>
      <c r="D21" s="20" t="s">
        <v>10</v>
      </c>
      <c r="E21" s="19" t="s">
        <v>10</v>
      </c>
      <c r="F21" s="21" t="s">
        <v>10</v>
      </c>
      <c r="G21" s="21" t="s">
        <v>10</v>
      </c>
      <c r="H21" s="19" t="s">
        <v>11</v>
      </c>
      <c r="I21" s="19" t="s">
        <v>11</v>
      </c>
    </row>
    <row r="22" spans="1:9" x14ac:dyDescent="0.2">
      <c r="A22" s="3" t="s">
        <v>0</v>
      </c>
      <c r="B22" s="5"/>
      <c r="C22" s="4">
        <v>361000</v>
      </c>
      <c r="D22" s="22">
        <v>361000</v>
      </c>
      <c r="E22" s="22">
        <v>800000</v>
      </c>
      <c r="F22" s="22">
        <v>1510000</v>
      </c>
      <c r="G22" s="22">
        <v>815000</v>
      </c>
      <c r="H22" s="22">
        <v>1605000</v>
      </c>
      <c r="I22" s="22">
        <v>815000</v>
      </c>
    </row>
    <row r="23" spans="1:9" x14ac:dyDescent="0.2">
      <c r="A23" s="3" t="s">
        <v>1</v>
      </c>
      <c r="B23" s="5"/>
      <c r="C23" s="4">
        <v>105735</v>
      </c>
      <c r="D23" s="22">
        <f t="shared" ref="D23:I23" si="0">C34</f>
        <v>526091</v>
      </c>
      <c r="E23" s="22">
        <f t="shared" si="0"/>
        <v>782515</v>
      </c>
      <c r="F23" s="22">
        <f t="shared" si="0"/>
        <v>818586</v>
      </c>
      <c r="G23" s="22">
        <f t="shared" si="0"/>
        <v>1317386</v>
      </c>
      <c r="H23" s="22">
        <f t="shared" si="0"/>
        <v>1400867.0699999998</v>
      </c>
      <c r="I23" s="22">
        <f t="shared" si="0"/>
        <v>798342.06999999983</v>
      </c>
    </row>
    <row r="24" spans="1:9" x14ac:dyDescent="0.2">
      <c r="A24" s="3" t="s">
        <v>2</v>
      </c>
      <c r="B24" s="5"/>
      <c r="C24" s="4">
        <v>515713</v>
      </c>
      <c r="D24" s="22">
        <v>678669</v>
      </c>
      <c r="E24" s="22">
        <v>605047</v>
      </c>
      <c r="F24" s="22">
        <v>646222</v>
      </c>
      <c r="G24" s="22">
        <v>711006.5</v>
      </c>
      <c r="H24" s="22">
        <v>815000</v>
      </c>
      <c r="I24" s="22">
        <v>815000</v>
      </c>
    </row>
    <row r="25" spans="1:9" x14ac:dyDescent="0.2">
      <c r="A25" s="3" t="s">
        <v>3</v>
      </c>
      <c r="B25" s="5"/>
      <c r="C25" s="4">
        <v>95357</v>
      </c>
      <c r="D25" s="22">
        <v>422245</v>
      </c>
      <c r="E25" s="22">
        <v>568976</v>
      </c>
      <c r="F25" s="4">
        <v>147422</v>
      </c>
      <c r="G25" s="22">
        <v>627525.43000000005</v>
      </c>
      <c r="H25" s="22">
        <f>627525+790000</f>
        <v>1417525</v>
      </c>
      <c r="I25" s="22">
        <v>815000</v>
      </c>
    </row>
    <row r="26" spans="1:9" x14ac:dyDescent="0.2">
      <c r="A26" s="3"/>
      <c r="B26" s="5"/>
      <c r="C26" s="4"/>
      <c r="D26" s="22"/>
      <c r="E26" s="22"/>
      <c r="F26" s="22"/>
      <c r="G26" s="22"/>
      <c r="H26" s="22"/>
      <c r="I26" s="22"/>
    </row>
    <row r="27" spans="1:9" x14ac:dyDescent="0.2">
      <c r="A27" s="3" t="s">
        <v>4</v>
      </c>
      <c r="B27" s="12"/>
      <c r="C27" s="23"/>
      <c r="D27" s="23"/>
      <c r="E27" s="23"/>
      <c r="F27" s="23"/>
      <c r="G27" s="23"/>
      <c r="H27" s="23"/>
      <c r="I27" s="4"/>
    </row>
    <row r="28" spans="1:9" x14ac:dyDescent="0.2">
      <c r="A28" s="24" t="s">
        <v>23</v>
      </c>
      <c r="B28" s="5"/>
      <c r="C28" s="4"/>
      <c r="D28" s="25"/>
      <c r="E28" s="23"/>
      <c r="F28" s="23"/>
      <c r="G28" s="23"/>
      <c r="H28" s="23"/>
      <c r="I28" s="4"/>
    </row>
    <row r="29" spans="1:9" x14ac:dyDescent="0.2">
      <c r="A29" s="26"/>
      <c r="B29" s="27"/>
      <c r="C29" s="4"/>
      <c r="D29" s="22"/>
      <c r="E29" s="22"/>
      <c r="F29" s="22"/>
      <c r="G29" s="22"/>
      <c r="H29" s="22"/>
      <c r="I29" s="22"/>
    </row>
    <row r="30" spans="1:9" x14ac:dyDescent="0.2">
      <c r="A30" s="26"/>
      <c r="B30" s="27"/>
      <c r="C30" s="4"/>
      <c r="D30" s="22"/>
      <c r="E30" s="22"/>
      <c r="F30" s="22"/>
      <c r="G30" s="22"/>
      <c r="H30" s="22"/>
      <c r="I30" s="22"/>
    </row>
    <row r="31" spans="1:9" x14ac:dyDescent="0.2">
      <c r="A31" s="26"/>
      <c r="B31" s="27"/>
      <c r="C31" s="4"/>
      <c r="D31" s="22"/>
      <c r="E31" s="22"/>
      <c r="F31" s="22"/>
      <c r="G31" s="22"/>
      <c r="H31" s="22"/>
      <c r="I31" s="22"/>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22"/>
      <c r="E33" s="22"/>
      <c r="F33" s="22"/>
      <c r="G33" s="22"/>
      <c r="H33" s="22"/>
      <c r="I33" s="22"/>
    </row>
    <row r="34" spans="1:9" x14ac:dyDescent="0.2">
      <c r="A34" s="3" t="s">
        <v>7</v>
      </c>
      <c r="B34" s="5"/>
      <c r="C34" s="4">
        <f>+C23+C24-C25+C32</f>
        <v>526091</v>
      </c>
      <c r="D34" s="4">
        <f t="shared" ref="D34:I34" si="2">+D23+D24-D25+D32</f>
        <v>782515</v>
      </c>
      <c r="E34" s="4">
        <f>+E23+E24-E25+E32</f>
        <v>818586</v>
      </c>
      <c r="F34" s="4">
        <f t="shared" si="2"/>
        <v>1317386</v>
      </c>
      <c r="G34" s="4">
        <f>+G23+G24-G25+G32</f>
        <v>1400867.0699999998</v>
      </c>
      <c r="H34" s="4">
        <f>+H23+H24-H25+H32</f>
        <v>798342.06999999983</v>
      </c>
      <c r="I34" s="4">
        <f t="shared" si="2"/>
        <v>798342.06999999983</v>
      </c>
    </row>
    <row r="35" spans="1:9" x14ac:dyDescent="0.2">
      <c r="A35" s="26"/>
      <c r="B35" s="27"/>
      <c r="C35" s="28"/>
      <c r="D35" s="29"/>
      <c r="E35" s="29"/>
      <c r="F35" s="22"/>
      <c r="G35" s="22"/>
      <c r="H35" s="22"/>
      <c r="I35" s="22"/>
    </row>
    <row r="36" spans="1:9" x14ac:dyDescent="0.2">
      <c r="A36" s="3" t="s">
        <v>19</v>
      </c>
      <c r="B36" s="5"/>
      <c r="C36" s="28">
        <v>114359</v>
      </c>
      <c r="D36" s="29">
        <v>32728</v>
      </c>
      <c r="E36" s="29">
        <v>55707</v>
      </c>
      <c r="F36" s="22"/>
      <c r="G36" s="22">
        <v>32000</v>
      </c>
      <c r="H36" s="22"/>
      <c r="I36" s="22"/>
    </row>
    <row r="37" spans="1:9" x14ac:dyDescent="0.2">
      <c r="A37" s="26"/>
      <c r="B37" s="27"/>
      <c r="C37" s="28"/>
      <c r="D37" s="29"/>
      <c r="E37" s="29"/>
      <c r="F37" s="22"/>
      <c r="G37" s="22"/>
      <c r="H37" s="22"/>
      <c r="I37" s="22"/>
    </row>
    <row r="38" spans="1:9" x14ac:dyDescent="0.2">
      <c r="A38" s="3" t="s">
        <v>20</v>
      </c>
      <c r="B38" s="30"/>
      <c r="C38" s="31">
        <f>C34-C36</f>
        <v>411732</v>
      </c>
      <c r="D38" s="31">
        <f t="shared" ref="D38:I38" si="3">D34-D36</f>
        <v>749787</v>
      </c>
      <c r="E38" s="31">
        <f t="shared" si="3"/>
        <v>762879</v>
      </c>
      <c r="F38" s="32">
        <f t="shared" si="3"/>
        <v>1317386</v>
      </c>
      <c r="G38" s="32">
        <f t="shared" si="3"/>
        <v>1368867.0699999998</v>
      </c>
      <c r="H38" s="32">
        <f t="shared" si="3"/>
        <v>798342.06999999983</v>
      </c>
      <c r="I38" s="32">
        <f t="shared" si="3"/>
        <v>798342.06999999983</v>
      </c>
    </row>
    <row r="39" spans="1:9" x14ac:dyDescent="0.2">
      <c r="A39" s="33"/>
      <c r="B39" s="33"/>
      <c r="C39" s="34"/>
      <c r="D39" s="34"/>
      <c r="E39" s="34"/>
      <c r="F39" s="34"/>
      <c r="G39" s="34"/>
      <c r="H39" s="34"/>
      <c r="I39" s="34"/>
    </row>
    <row r="40" spans="1:9" x14ac:dyDescent="0.2">
      <c r="A40" s="35" t="s">
        <v>21</v>
      </c>
      <c r="B40" s="8"/>
      <c r="C40" s="1"/>
      <c r="D40" s="1"/>
      <c r="E40" s="1"/>
      <c r="F40" s="1"/>
      <c r="G40" s="1"/>
      <c r="H40" s="1"/>
      <c r="I40" s="1"/>
    </row>
    <row r="41" spans="1:9" ht="26.45" customHeight="1" x14ac:dyDescent="0.2">
      <c r="A41" s="36" t="s">
        <v>33</v>
      </c>
      <c r="B41" s="37"/>
      <c r="C41" s="29"/>
      <c r="D41" s="29"/>
      <c r="E41" s="29"/>
      <c r="F41" s="29"/>
      <c r="G41" s="29"/>
      <c r="H41" s="29"/>
      <c r="I41" s="29"/>
    </row>
    <row r="42" spans="1:9" x14ac:dyDescent="0.2">
      <c r="A42" s="3"/>
      <c r="B42" s="5"/>
      <c r="C42" s="22"/>
      <c r="D42" s="22"/>
      <c r="E42" s="22"/>
      <c r="F42" s="22"/>
      <c r="G42" s="22"/>
      <c r="H42" s="22"/>
      <c r="I42" s="22"/>
    </row>
    <row r="43" spans="1:9" x14ac:dyDescent="0.2">
      <c r="A43" s="3" t="s">
        <v>6</v>
      </c>
      <c r="B43" s="5"/>
      <c r="C43" s="22"/>
      <c r="D43" s="22"/>
      <c r="E43" s="22"/>
      <c r="F43" s="22"/>
      <c r="G43" s="22"/>
      <c r="H43" s="22"/>
      <c r="I43" s="22"/>
    </row>
    <row r="44" spans="1:9" x14ac:dyDescent="0.2">
      <c r="A44" s="3"/>
      <c r="B44" s="5"/>
      <c r="C44" s="22"/>
      <c r="D44" s="22"/>
      <c r="E44" s="22"/>
      <c r="F44" s="22"/>
      <c r="G44" s="22"/>
      <c r="H44" s="22"/>
      <c r="I44" s="22"/>
    </row>
    <row r="45" spans="1:9" x14ac:dyDescent="0.2">
      <c r="A45" s="38" t="s">
        <v>8</v>
      </c>
      <c r="B45" s="30"/>
      <c r="C45" s="22"/>
      <c r="D45" s="22"/>
      <c r="E45" s="22"/>
      <c r="F45" s="22"/>
      <c r="G45" s="22"/>
      <c r="H45" s="22"/>
      <c r="I45" s="22"/>
    </row>
    <row r="46" spans="1:9" x14ac:dyDescent="0.2">
      <c r="A46" s="39" t="s">
        <v>9</v>
      </c>
      <c r="B46" s="40"/>
      <c r="C46" s="22"/>
      <c r="D46" s="22"/>
      <c r="E46" s="22"/>
      <c r="F46" s="22"/>
      <c r="G46" s="22"/>
      <c r="H46" s="22"/>
      <c r="I46" s="22"/>
    </row>
  </sheetData>
  <sheetProtection selectLockedCells="1"/>
  <mergeCells count="6">
    <mergeCell ref="A19:I19"/>
    <mergeCell ref="A41:B41"/>
    <mergeCell ref="A9:I9"/>
    <mergeCell ref="A11:I11"/>
    <mergeCell ref="A13:I13"/>
    <mergeCell ref="A15:I15"/>
  </mergeCells>
  <phoneticPr fontId="2" type="noConversion"/>
  <printOptions horizontalCentered="1"/>
  <pageMargins left="0.75" right="0.75" top="0.6" bottom="0.55000000000000004" header="0.28000000000000003" footer="0.16"/>
  <pageSetup scale="6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76516-AC7D-469F-ACBA-F43EA28ABEAF}">
  <sheetPr>
    <pageSetUpPr fitToPage="1"/>
  </sheetPr>
  <dimension ref="A2:I46"/>
  <sheetViews>
    <sheetView zoomScaleNormal="100" workbookViewId="0">
      <selection activeCell="J8" sqref="J8"/>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38</v>
      </c>
      <c r="C2" s="8"/>
      <c r="D2" s="8"/>
      <c r="E2" s="9"/>
      <c r="G2" s="10" t="s">
        <v>14</v>
      </c>
      <c r="H2" s="7" t="s">
        <v>42</v>
      </c>
      <c r="I2" s="8"/>
    </row>
    <row r="3" spans="1:9" x14ac:dyDescent="0.2">
      <c r="A3" s="6" t="s">
        <v>27</v>
      </c>
      <c r="B3" s="7" t="s">
        <v>39</v>
      </c>
      <c r="C3" s="8"/>
      <c r="D3" s="8"/>
      <c r="E3" s="9"/>
      <c r="G3" s="10" t="s">
        <v>31</v>
      </c>
      <c r="H3" s="11" t="s">
        <v>43</v>
      </c>
      <c r="I3" s="12"/>
    </row>
    <row r="4" spans="1:9" x14ac:dyDescent="0.2">
      <c r="A4" s="6" t="s">
        <v>15</v>
      </c>
      <c r="B4" s="7" t="s">
        <v>50</v>
      </c>
      <c r="C4" s="8"/>
      <c r="D4" s="8"/>
      <c r="E4" s="9"/>
      <c r="G4" s="10" t="s">
        <v>30</v>
      </c>
      <c r="H4" s="7" t="s">
        <v>44</v>
      </c>
      <c r="I4" s="8"/>
    </row>
    <row r="5" spans="1:9" x14ac:dyDescent="0.2">
      <c r="A5" s="6" t="s">
        <v>28</v>
      </c>
      <c r="B5" s="7" t="s">
        <v>51</v>
      </c>
      <c r="C5" s="12"/>
      <c r="D5" s="12"/>
      <c r="E5" s="9"/>
      <c r="G5" s="10" t="s">
        <v>29</v>
      </c>
      <c r="H5" s="11" t="s">
        <v>52</v>
      </c>
      <c r="I5" s="12"/>
    </row>
    <row r="8" spans="1:9" x14ac:dyDescent="0.2">
      <c r="A8" s="6" t="s">
        <v>16</v>
      </c>
      <c r="C8" s="9"/>
      <c r="D8" s="9"/>
      <c r="E8" s="9"/>
      <c r="F8" s="9"/>
      <c r="G8" s="9"/>
      <c r="H8" s="9"/>
      <c r="I8" s="9"/>
    </row>
    <row r="9" spans="1:9" ht="42.75" customHeight="1" x14ac:dyDescent="0.2">
      <c r="A9" s="13" t="s">
        <v>53</v>
      </c>
      <c r="B9" s="13"/>
      <c r="C9" s="13"/>
      <c r="D9" s="13"/>
      <c r="E9" s="13"/>
      <c r="F9" s="13"/>
      <c r="G9" s="13"/>
      <c r="H9" s="13"/>
      <c r="I9" s="13"/>
    </row>
    <row r="10" spans="1:9" x14ac:dyDescent="0.2">
      <c r="A10" s="6" t="s">
        <v>17</v>
      </c>
      <c r="C10" s="9"/>
      <c r="D10" s="9"/>
      <c r="E10" s="9"/>
      <c r="F10" s="9"/>
      <c r="G10" s="9"/>
      <c r="H10" s="9"/>
      <c r="I10" s="9"/>
    </row>
    <row r="11" spans="1:9" ht="41.25" customHeight="1" x14ac:dyDescent="0.2">
      <c r="A11" s="13" t="s">
        <v>54</v>
      </c>
      <c r="B11" s="13"/>
      <c r="C11" s="13"/>
      <c r="D11" s="13"/>
      <c r="E11" s="13"/>
      <c r="F11" s="13"/>
      <c r="G11" s="13"/>
      <c r="H11" s="13"/>
      <c r="I11" s="13"/>
    </row>
    <row r="12" spans="1:9" x14ac:dyDescent="0.2">
      <c r="A12" s="6" t="s">
        <v>18</v>
      </c>
      <c r="C12" s="9"/>
      <c r="D12" s="9"/>
      <c r="E12" s="9"/>
      <c r="F12" s="9"/>
      <c r="G12" s="9"/>
      <c r="H12" s="9"/>
      <c r="I12" s="9"/>
    </row>
    <row r="13" spans="1:9" ht="31.5" customHeight="1" x14ac:dyDescent="0.2">
      <c r="A13" s="13" t="s">
        <v>55</v>
      </c>
      <c r="B13" s="13"/>
      <c r="C13" s="13"/>
      <c r="D13" s="13"/>
      <c r="E13" s="13"/>
      <c r="F13" s="13"/>
      <c r="G13" s="13"/>
      <c r="H13" s="13"/>
      <c r="I13" s="13"/>
    </row>
    <row r="14" spans="1:9" x14ac:dyDescent="0.2">
      <c r="A14" s="2" t="s">
        <v>22</v>
      </c>
      <c r="C14" s="9"/>
      <c r="D14" s="9"/>
      <c r="E14" s="9"/>
      <c r="F14" s="9"/>
      <c r="G14" s="9"/>
      <c r="H14" s="9"/>
      <c r="I14" s="9"/>
    </row>
    <row r="15" spans="1:9" ht="116.25" customHeight="1" x14ac:dyDescent="0.2">
      <c r="A15" s="13" t="s">
        <v>56</v>
      </c>
      <c r="B15" s="13"/>
      <c r="C15" s="13"/>
      <c r="D15" s="13"/>
      <c r="E15" s="13"/>
      <c r="F15" s="13"/>
      <c r="G15" s="13"/>
      <c r="H15" s="13"/>
      <c r="I15" s="13"/>
    </row>
    <row r="16" spans="1:9" x14ac:dyDescent="0.2">
      <c r="A16" s="2" t="s">
        <v>49</v>
      </c>
      <c r="C16" s="9"/>
      <c r="D16" s="9"/>
      <c r="E16" s="9"/>
      <c r="F16" s="9"/>
      <c r="G16" s="9"/>
      <c r="H16" s="9"/>
      <c r="I16" s="9"/>
    </row>
    <row r="17" spans="1:9" x14ac:dyDescent="0.2">
      <c r="A17" s="14" t="s">
        <v>36</v>
      </c>
      <c r="B17" s="9"/>
      <c r="C17" s="9"/>
      <c r="D17" s="9"/>
      <c r="E17" s="9"/>
      <c r="F17" s="9"/>
      <c r="G17" s="9"/>
      <c r="H17" s="9"/>
      <c r="I17" s="9"/>
    </row>
    <row r="18" spans="1:9" x14ac:dyDescent="0.2">
      <c r="A18" s="14"/>
      <c r="B18" s="9"/>
      <c r="C18" s="9"/>
      <c r="D18" s="9"/>
      <c r="E18" s="9"/>
      <c r="F18" s="9"/>
      <c r="G18" s="9"/>
      <c r="H18" s="9"/>
      <c r="I18" s="9"/>
    </row>
    <row r="19" spans="1:9" x14ac:dyDescent="0.2">
      <c r="A19" s="15" t="s">
        <v>12</v>
      </c>
      <c r="B19" s="16"/>
      <c r="C19" s="16"/>
      <c r="D19" s="16"/>
      <c r="E19" s="16"/>
      <c r="F19" s="16"/>
      <c r="G19" s="16"/>
      <c r="H19" s="16"/>
      <c r="I19" s="17"/>
    </row>
    <row r="20" spans="1:9" x14ac:dyDescent="0.2">
      <c r="A20" s="3"/>
      <c r="B20" s="5"/>
      <c r="C20" s="18" t="s">
        <v>37</v>
      </c>
      <c r="D20" s="18" t="s">
        <v>24</v>
      </c>
      <c r="E20" s="18" t="s">
        <v>25</v>
      </c>
      <c r="F20" s="18" t="s">
        <v>26</v>
      </c>
      <c r="G20" s="18" t="s">
        <v>32</v>
      </c>
      <c r="H20" s="18" t="s">
        <v>34</v>
      </c>
      <c r="I20" s="18" t="s">
        <v>35</v>
      </c>
    </row>
    <row r="21" spans="1:9" x14ac:dyDescent="0.2">
      <c r="A21" s="3"/>
      <c r="B21" s="5"/>
      <c r="C21" s="19" t="s">
        <v>10</v>
      </c>
      <c r="D21" s="20" t="s">
        <v>10</v>
      </c>
      <c r="E21" s="19" t="s">
        <v>10</v>
      </c>
      <c r="F21" s="21" t="s">
        <v>10</v>
      </c>
      <c r="G21" s="21" t="s">
        <v>10</v>
      </c>
      <c r="H21" s="19" t="s">
        <v>11</v>
      </c>
      <c r="I21" s="19" t="s">
        <v>11</v>
      </c>
    </row>
    <row r="22" spans="1:9" x14ac:dyDescent="0.2">
      <c r="A22" s="3" t="s">
        <v>0</v>
      </c>
      <c r="B22" s="5"/>
      <c r="C22" s="4">
        <v>30000</v>
      </c>
      <c r="D22" s="22">
        <v>30000</v>
      </c>
      <c r="E22" s="22">
        <v>500000</v>
      </c>
      <c r="F22" s="22">
        <v>500000</v>
      </c>
      <c r="G22" s="22">
        <v>500000</v>
      </c>
      <c r="H22" s="22">
        <v>500000</v>
      </c>
      <c r="I22" s="22">
        <v>500000</v>
      </c>
    </row>
    <row r="23" spans="1:9" x14ac:dyDescent="0.2">
      <c r="A23" s="3" t="s">
        <v>1</v>
      </c>
      <c r="B23" s="5"/>
      <c r="C23" s="4">
        <v>1055570</v>
      </c>
      <c r="D23" s="22">
        <f t="shared" ref="D23:I23" si="0">C34</f>
        <v>1243161</v>
      </c>
      <c r="E23" s="22">
        <f t="shared" si="0"/>
        <v>1362355</v>
      </c>
      <c r="F23" s="22">
        <f t="shared" si="0"/>
        <v>1465400</v>
      </c>
      <c r="G23" s="22">
        <f t="shared" si="0"/>
        <v>1597270</v>
      </c>
      <c r="H23" s="22">
        <f t="shared" si="0"/>
        <v>2003137.9000000001</v>
      </c>
      <c r="I23" s="22">
        <f t="shared" si="0"/>
        <v>1953137.9000000004</v>
      </c>
    </row>
    <row r="24" spans="1:9" x14ac:dyDescent="0.2">
      <c r="A24" s="3" t="s">
        <v>2</v>
      </c>
      <c r="B24" s="5"/>
      <c r="C24" s="4">
        <v>211310</v>
      </c>
      <c r="D24" s="22">
        <v>125908</v>
      </c>
      <c r="E24" s="22">
        <v>103045</v>
      </c>
      <c r="F24" s="22">
        <v>134238</v>
      </c>
      <c r="G24" s="22">
        <v>410799.64</v>
      </c>
      <c r="H24" s="22">
        <v>150000</v>
      </c>
      <c r="I24" s="22">
        <v>150000</v>
      </c>
    </row>
    <row r="25" spans="1:9" x14ac:dyDescent="0.2">
      <c r="A25" s="3" t="s">
        <v>3</v>
      </c>
      <c r="B25" s="5"/>
      <c r="C25" s="4">
        <v>23719</v>
      </c>
      <c r="D25" s="22">
        <v>6714</v>
      </c>
      <c r="E25" s="22">
        <v>0</v>
      </c>
      <c r="F25" s="4">
        <v>2368</v>
      </c>
      <c r="G25" s="22">
        <v>4931.74</v>
      </c>
      <c r="H25" s="22">
        <v>200000</v>
      </c>
      <c r="I25" s="22">
        <v>200000</v>
      </c>
    </row>
    <row r="26" spans="1:9" x14ac:dyDescent="0.2">
      <c r="A26" s="3"/>
      <c r="B26" s="5"/>
      <c r="C26" s="4"/>
      <c r="D26" s="22"/>
      <c r="E26" s="22"/>
      <c r="F26" s="22"/>
      <c r="G26" s="22"/>
      <c r="H26" s="22"/>
      <c r="I26" s="22"/>
    </row>
    <row r="27" spans="1:9" x14ac:dyDescent="0.2">
      <c r="A27" s="3" t="s">
        <v>4</v>
      </c>
      <c r="B27" s="12"/>
      <c r="C27" s="23"/>
      <c r="D27" s="23"/>
      <c r="E27" s="23"/>
      <c r="F27" s="23"/>
      <c r="G27" s="23"/>
      <c r="H27" s="23"/>
      <c r="I27" s="4"/>
    </row>
    <row r="28" spans="1:9" x14ac:dyDescent="0.2">
      <c r="A28" s="24" t="s">
        <v>23</v>
      </c>
      <c r="B28" s="5"/>
      <c r="C28" s="4"/>
      <c r="D28" s="25"/>
      <c r="E28" s="23"/>
      <c r="F28" s="23"/>
      <c r="G28" s="23"/>
      <c r="H28" s="23"/>
      <c r="I28" s="4"/>
    </row>
    <row r="29" spans="1:9" x14ac:dyDescent="0.2">
      <c r="A29" s="26"/>
      <c r="B29" s="27"/>
      <c r="C29" s="4"/>
      <c r="D29" s="22"/>
      <c r="E29" s="22"/>
      <c r="F29" s="22"/>
      <c r="G29" s="22"/>
      <c r="H29" s="22"/>
      <c r="I29" s="22"/>
    </row>
    <row r="30" spans="1:9" x14ac:dyDescent="0.2">
      <c r="A30" s="26"/>
      <c r="B30" s="27"/>
      <c r="C30" s="4"/>
      <c r="D30" s="22"/>
      <c r="E30" s="22"/>
      <c r="F30" s="22"/>
      <c r="G30" s="22"/>
      <c r="H30" s="22"/>
      <c r="I30" s="22"/>
    </row>
    <row r="31" spans="1:9" x14ac:dyDescent="0.2">
      <c r="A31" s="26"/>
      <c r="B31" s="27"/>
      <c r="C31" s="4"/>
      <c r="D31" s="22"/>
      <c r="E31" s="22"/>
      <c r="F31" s="22"/>
      <c r="G31" s="22"/>
      <c r="H31" s="22"/>
      <c r="I31" s="22"/>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22"/>
      <c r="E33" s="22"/>
      <c r="F33" s="22"/>
      <c r="G33" s="22"/>
      <c r="H33" s="22"/>
      <c r="I33" s="22"/>
    </row>
    <row r="34" spans="1:9" x14ac:dyDescent="0.2">
      <c r="A34" s="3" t="s">
        <v>7</v>
      </c>
      <c r="B34" s="5"/>
      <c r="C34" s="4">
        <f>+C23+C24-C25+C32</f>
        <v>1243161</v>
      </c>
      <c r="D34" s="4">
        <f t="shared" ref="D34:I34" si="2">+D23+D24-D25+D32</f>
        <v>1362355</v>
      </c>
      <c r="E34" s="4">
        <f>+E23+E24-E25+E32</f>
        <v>1465400</v>
      </c>
      <c r="F34" s="4">
        <f t="shared" si="2"/>
        <v>1597270</v>
      </c>
      <c r="G34" s="4">
        <f>+G23+G24-G25+G32</f>
        <v>2003137.9000000001</v>
      </c>
      <c r="H34" s="4">
        <f>+H23+H24-H25+H32</f>
        <v>1953137.9000000004</v>
      </c>
      <c r="I34" s="4">
        <f t="shared" si="2"/>
        <v>1903137.9000000004</v>
      </c>
    </row>
    <row r="35" spans="1:9" x14ac:dyDescent="0.2">
      <c r="A35" s="26"/>
      <c r="B35" s="27"/>
      <c r="C35" s="28"/>
      <c r="D35" s="29"/>
      <c r="E35" s="29"/>
      <c r="F35" s="22"/>
      <c r="G35" s="22"/>
      <c r="H35" s="22"/>
      <c r="I35" s="22"/>
    </row>
    <row r="36" spans="1:9" x14ac:dyDescent="0.2">
      <c r="A36" s="3" t="s">
        <v>19</v>
      </c>
      <c r="B36" s="5"/>
      <c r="C36" s="28">
        <v>4320</v>
      </c>
      <c r="D36" s="29">
        <v>23638</v>
      </c>
      <c r="E36" s="29">
        <v>0</v>
      </c>
      <c r="F36" s="22"/>
      <c r="G36" s="22">
        <v>0</v>
      </c>
      <c r="H36" s="22"/>
      <c r="I36" s="22"/>
    </row>
    <row r="37" spans="1:9" x14ac:dyDescent="0.2">
      <c r="A37" s="26"/>
      <c r="B37" s="27"/>
      <c r="C37" s="28"/>
      <c r="D37" s="29"/>
      <c r="E37" s="29"/>
      <c r="F37" s="22"/>
      <c r="G37" s="22"/>
      <c r="H37" s="22"/>
      <c r="I37" s="22"/>
    </row>
    <row r="38" spans="1:9" x14ac:dyDescent="0.2">
      <c r="A38" s="3" t="s">
        <v>20</v>
      </c>
      <c r="B38" s="30"/>
      <c r="C38" s="31">
        <f>C34-C36</f>
        <v>1238841</v>
      </c>
      <c r="D38" s="31">
        <f t="shared" ref="D38:I38" si="3">D34-D36</f>
        <v>1338717</v>
      </c>
      <c r="E38" s="31">
        <f t="shared" si="3"/>
        <v>1465400</v>
      </c>
      <c r="F38" s="32">
        <f t="shared" si="3"/>
        <v>1597270</v>
      </c>
      <c r="G38" s="32">
        <f t="shared" si="3"/>
        <v>2003137.9000000001</v>
      </c>
      <c r="H38" s="32">
        <f t="shared" si="3"/>
        <v>1953137.9000000004</v>
      </c>
      <c r="I38" s="32">
        <f t="shared" si="3"/>
        <v>1903137.9000000004</v>
      </c>
    </row>
    <row r="39" spans="1:9" x14ac:dyDescent="0.2">
      <c r="A39" s="33"/>
      <c r="B39" s="33"/>
      <c r="C39" s="34"/>
      <c r="D39" s="34"/>
      <c r="E39" s="34"/>
      <c r="F39" s="34"/>
      <c r="G39" s="34"/>
      <c r="H39" s="34"/>
      <c r="I39" s="34"/>
    </row>
    <row r="40" spans="1:9" x14ac:dyDescent="0.2">
      <c r="A40" s="35" t="s">
        <v>21</v>
      </c>
      <c r="B40" s="8"/>
      <c r="C40" s="1"/>
      <c r="D40" s="1"/>
      <c r="E40" s="1"/>
      <c r="F40" s="1"/>
      <c r="G40" s="1"/>
      <c r="H40" s="1"/>
      <c r="I40" s="1"/>
    </row>
    <row r="41" spans="1:9" ht="26.45" customHeight="1" x14ac:dyDescent="0.2">
      <c r="A41" s="36" t="s">
        <v>33</v>
      </c>
      <c r="B41" s="37"/>
      <c r="C41" s="29"/>
      <c r="D41" s="29"/>
      <c r="E41" s="29"/>
      <c r="F41" s="29"/>
      <c r="G41" s="29"/>
      <c r="H41" s="29"/>
      <c r="I41" s="29"/>
    </row>
    <row r="42" spans="1:9" x14ac:dyDescent="0.2">
      <c r="A42" s="3"/>
      <c r="B42" s="5"/>
      <c r="C42" s="22"/>
      <c r="D42" s="22"/>
      <c r="E42" s="22"/>
      <c r="F42" s="22"/>
      <c r="G42" s="22"/>
      <c r="H42" s="22"/>
      <c r="I42" s="22"/>
    </row>
    <row r="43" spans="1:9" x14ac:dyDescent="0.2">
      <c r="A43" s="3" t="s">
        <v>6</v>
      </c>
      <c r="B43" s="5"/>
      <c r="C43" s="22"/>
      <c r="D43" s="22"/>
      <c r="E43" s="22"/>
      <c r="F43" s="22"/>
      <c r="G43" s="22"/>
      <c r="H43" s="22"/>
      <c r="I43" s="22"/>
    </row>
    <row r="44" spans="1:9" x14ac:dyDescent="0.2">
      <c r="A44" s="3"/>
      <c r="B44" s="5"/>
      <c r="C44" s="22"/>
      <c r="D44" s="22"/>
      <c r="E44" s="22"/>
      <c r="F44" s="22"/>
      <c r="G44" s="22"/>
      <c r="H44" s="22"/>
      <c r="I44" s="22"/>
    </row>
    <row r="45" spans="1:9" x14ac:dyDescent="0.2">
      <c r="A45" s="38" t="s">
        <v>8</v>
      </c>
      <c r="B45" s="30"/>
      <c r="C45" s="22"/>
      <c r="D45" s="22"/>
      <c r="E45" s="22"/>
      <c r="F45" s="22"/>
      <c r="G45" s="22"/>
      <c r="H45" s="22"/>
      <c r="I45" s="22"/>
    </row>
    <row r="46" spans="1:9" x14ac:dyDescent="0.2">
      <c r="A46" s="39" t="s">
        <v>9</v>
      </c>
      <c r="B46" s="40"/>
      <c r="C46" s="22"/>
      <c r="D46" s="22"/>
      <c r="E46" s="22"/>
      <c r="F46" s="22"/>
      <c r="G46" s="22"/>
      <c r="H46" s="22"/>
      <c r="I46" s="22"/>
    </row>
  </sheetData>
  <sheetProtection selectLockedCells="1"/>
  <mergeCells count="6">
    <mergeCell ref="A41:B41"/>
    <mergeCell ref="A9:I9"/>
    <mergeCell ref="A11:I11"/>
    <mergeCell ref="A13:I13"/>
    <mergeCell ref="A15:I15"/>
    <mergeCell ref="A19:I19"/>
  </mergeCells>
  <printOptions horizontalCentered="1"/>
  <pageMargins left="0.75" right="0.75" top="0.6" bottom="0.55000000000000004" header="0.28000000000000003" footer="0.16"/>
  <pageSetup scale="69"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0AC49-5819-4B42-A3F3-6EC641C9FE0B}">
  <sheetPr>
    <pageSetUpPr fitToPage="1"/>
  </sheetPr>
  <dimension ref="A2:I46"/>
  <sheetViews>
    <sheetView zoomScaleNormal="100" workbookViewId="0">
      <selection activeCell="N16" sqref="N16"/>
    </sheetView>
  </sheetViews>
  <sheetFormatPr defaultRowHeight="12.75" x14ac:dyDescent="0.2"/>
  <cols>
    <col min="1" max="2" width="14.5703125" style="42" customWidth="1"/>
    <col min="3" max="8" width="14" style="42" customWidth="1"/>
    <col min="9" max="9" width="13.140625" style="42" customWidth="1"/>
    <col min="10" max="16384" width="9.140625" style="41"/>
  </cols>
  <sheetData>
    <row r="2" spans="1:9" x14ac:dyDescent="0.2">
      <c r="A2" s="42" t="s">
        <v>13</v>
      </c>
      <c r="B2" s="43" t="s">
        <v>38</v>
      </c>
      <c r="C2" s="43"/>
      <c r="D2" s="43"/>
      <c r="G2" s="44" t="s">
        <v>14</v>
      </c>
      <c r="H2" s="43" t="s">
        <v>42</v>
      </c>
      <c r="I2" s="43"/>
    </row>
    <row r="3" spans="1:9" x14ac:dyDescent="0.2">
      <c r="A3" s="42" t="s">
        <v>27</v>
      </c>
      <c r="B3" s="43" t="s">
        <v>39</v>
      </c>
      <c r="C3" s="43"/>
      <c r="D3" s="43"/>
      <c r="G3" s="44" t="s">
        <v>31</v>
      </c>
      <c r="H3" s="45" t="s">
        <v>43</v>
      </c>
      <c r="I3" s="45"/>
    </row>
    <row r="4" spans="1:9" x14ac:dyDescent="0.2">
      <c r="A4" s="42" t="s">
        <v>15</v>
      </c>
      <c r="B4" s="43" t="s">
        <v>58</v>
      </c>
      <c r="C4" s="43"/>
      <c r="D4" s="43"/>
      <c r="G4" s="44" t="s">
        <v>30</v>
      </c>
      <c r="H4" s="43" t="s">
        <v>59</v>
      </c>
      <c r="I4" s="43"/>
    </row>
    <row r="5" spans="1:9" x14ac:dyDescent="0.2">
      <c r="A5" s="42" t="s">
        <v>28</v>
      </c>
      <c r="B5" s="43" t="s">
        <v>60</v>
      </c>
      <c r="C5" s="45"/>
      <c r="D5" s="45"/>
      <c r="G5" s="44" t="s">
        <v>29</v>
      </c>
      <c r="H5" s="45" t="s">
        <v>61</v>
      </c>
      <c r="I5" s="45"/>
    </row>
    <row r="8" spans="1:9" x14ac:dyDescent="0.2">
      <c r="A8" s="42" t="s">
        <v>16</v>
      </c>
    </row>
    <row r="9" spans="1:9" ht="41.25" customHeight="1" x14ac:dyDescent="0.2">
      <c r="A9" s="13" t="s">
        <v>62</v>
      </c>
      <c r="B9" s="13"/>
      <c r="C9" s="13"/>
      <c r="D9" s="13"/>
      <c r="E9" s="13"/>
      <c r="F9" s="13"/>
      <c r="G9" s="13"/>
      <c r="H9" s="13"/>
      <c r="I9" s="13"/>
    </row>
    <row r="10" spans="1:9" x14ac:dyDescent="0.2">
      <c r="A10" s="42" t="s">
        <v>17</v>
      </c>
    </row>
    <row r="11" spans="1:9" ht="41.25" customHeight="1" x14ac:dyDescent="0.2">
      <c r="A11" s="13" t="s">
        <v>63</v>
      </c>
      <c r="B11" s="13"/>
      <c r="C11" s="13"/>
      <c r="D11" s="13"/>
      <c r="E11" s="13"/>
      <c r="F11" s="13"/>
      <c r="G11" s="13"/>
      <c r="H11" s="13"/>
      <c r="I11" s="13"/>
    </row>
    <row r="12" spans="1:9" x14ac:dyDescent="0.2">
      <c r="A12" s="42" t="s">
        <v>18</v>
      </c>
    </row>
    <row r="13" spans="1:9" ht="51" customHeight="1" x14ac:dyDescent="0.2">
      <c r="A13" s="13" t="s">
        <v>64</v>
      </c>
      <c r="B13" s="13"/>
      <c r="C13" s="13"/>
      <c r="D13" s="13"/>
      <c r="E13" s="13"/>
      <c r="F13" s="13"/>
      <c r="G13" s="13"/>
      <c r="H13" s="13"/>
      <c r="I13" s="13"/>
    </row>
    <row r="14" spans="1:9" ht="12" customHeight="1" x14ac:dyDescent="0.2">
      <c r="A14" s="42" t="s">
        <v>22</v>
      </c>
    </row>
    <row r="15" spans="1:9" ht="78.75" customHeight="1" x14ac:dyDescent="0.2">
      <c r="A15" s="13" t="s">
        <v>65</v>
      </c>
      <c r="B15" s="13"/>
      <c r="C15" s="13"/>
      <c r="D15" s="13"/>
      <c r="E15" s="13"/>
      <c r="F15" s="13"/>
      <c r="G15" s="13"/>
      <c r="H15" s="13"/>
      <c r="I15" s="13"/>
    </row>
    <row r="16" spans="1:9" x14ac:dyDescent="0.2">
      <c r="A16" s="42" t="s">
        <v>49</v>
      </c>
    </row>
    <row r="17" spans="1:9" x14ac:dyDescent="0.2">
      <c r="A17" s="42" t="s">
        <v>36</v>
      </c>
    </row>
    <row r="19" spans="1:9" x14ac:dyDescent="0.2">
      <c r="A19" s="46" t="s">
        <v>12</v>
      </c>
      <c r="B19" s="47"/>
      <c r="C19" s="47"/>
      <c r="D19" s="47"/>
      <c r="E19" s="47"/>
      <c r="F19" s="47"/>
      <c r="G19" s="47"/>
      <c r="H19" s="47"/>
      <c r="I19" s="48"/>
    </row>
    <row r="20" spans="1:9" x14ac:dyDescent="0.2">
      <c r="A20" s="49"/>
      <c r="B20" s="50"/>
      <c r="C20" s="51" t="s">
        <v>37</v>
      </c>
      <c r="D20" s="51" t="s">
        <v>24</v>
      </c>
      <c r="E20" s="51" t="s">
        <v>25</v>
      </c>
      <c r="F20" s="51" t="s">
        <v>26</v>
      </c>
      <c r="G20" s="51" t="s">
        <v>32</v>
      </c>
      <c r="H20" s="51" t="s">
        <v>34</v>
      </c>
      <c r="I20" s="51" t="s">
        <v>35</v>
      </c>
    </row>
    <row r="21" spans="1:9" x14ac:dyDescent="0.2">
      <c r="A21" s="49"/>
      <c r="B21" s="50"/>
      <c r="C21" s="52" t="s">
        <v>10</v>
      </c>
      <c r="D21" s="53" t="s">
        <v>10</v>
      </c>
      <c r="E21" s="52" t="s">
        <v>10</v>
      </c>
      <c r="F21" s="52" t="s">
        <v>10</v>
      </c>
      <c r="G21" s="52" t="s">
        <v>10</v>
      </c>
      <c r="H21" s="52" t="s">
        <v>11</v>
      </c>
      <c r="I21" s="52" t="s">
        <v>11</v>
      </c>
    </row>
    <row r="22" spans="1:9" x14ac:dyDescent="0.2">
      <c r="A22" s="49" t="s">
        <v>0</v>
      </c>
      <c r="B22" s="50"/>
      <c r="C22" s="54">
        <v>2239876</v>
      </c>
      <c r="D22" s="55">
        <v>2433370</v>
      </c>
      <c r="E22" s="55">
        <v>2433370</v>
      </c>
      <c r="F22" s="55">
        <v>2433370</v>
      </c>
      <c r="G22" s="55">
        <v>2433370</v>
      </c>
      <c r="H22" s="55">
        <v>2433370</v>
      </c>
      <c r="I22" s="55">
        <v>2433370</v>
      </c>
    </row>
    <row r="23" spans="1:9" x14ac:dyDescent="0.2">
      <c r="A23" s="49" t="s">
        <v>1</v>
      </c>
      <c r="B23" s="50"/>
      <c r="C23" s="54">
        <v>232276</v>
      </c>
      <c r="D23" s="55">
        <f t="shared" ref="D23:I23" si="0">C34</f>
        <v>-20768</v>
      </c>
      <c r="E23" s="55">
        <f t="shared" si="0"/>
        <v>402618</v>
      </c>
      <c r="F23" s="55">
        <f t="shared" si="0"/>
        <v>399984</v>
      </c>
      <c r="G23" s="55">
        <f t="shared" si="0"/>
        <v>411411</v>
      </c>
      <c r="H23" s="55">
        <f t="shared" si="0"/>
        <v>418023.54000000004</v>
      </c>
      <c r="I23" s="55">
        <f t="shared" si="0"/>
        <v>418023.54000000004</v>
      </c>
    </row>
    <row r="24" spans="1:9" x14ac:dyDescent="0.2">
      <c r="A24" s="49" t="s">
        <v>2</v>
      </c>
      <c r="B24" s="50"/>
      <c r="C24" s="54">
        <v>1443909</v>
      </c>
      <c r="D24" s="55">
        <v>2637242</v>
      </c>
      <c r="E24" s="55">
        <v>1854402</v>
      </c>
      <c r="F24" s="55">
        <v>1632093</v>
      </c>
      <c r="G24" s="55">
        <v>1147216.96</v>
      </c>
      <c r="H24" s="55">
        <v>1500000</v>
      </c>
      <c r="I24" s="55">
        <v>1500000</v>
      </c>
    </row>
    <row r="25" spans="1:9" x14ac:dyDescent="0.2">
      <c r="A25" s="49" t="s">
        <v>3</v>
      </c>
      <c r="B25" s="50"/>
      <c r="C25" s="54">
        <v>1696953</v>
      </c>
      <c r="D25" s="55">
        <v>2213856</v>
      </c>
      <c r="E25" s="55">
        <v>1857036</v>
      </c>
      <c r="F25" s="54">
        <v>1620666</v>
      </c>
      <c r="G25" s="55">
        <v>1140604.42</v>
      </c>
      <c r="H25" s="55">
        <v>1500000</v>
      </c>
      <c r="I25" s="55">
        <v>1500000</v>
      </c>
    </row>
    <row r="26" spans="1:9" x14ac:dyDescent="0.2">
      <c r="A26" s="49"/>
      <c r="B26" s="50"/>
      <c r="C26" s="54"/>
      <c r="D26" s="55"/>
      <c r="E26" s="55"/>
      <c r="F26" s="55"/>
      <c r="G26" s="55"/>
      <c r="H26" s="55"/>
      <c r="I26" s="55"/>
    </row>
    <row r="27" spans="1:9" x14ac:dyDescent="0.2">
      <c r="A27" s="49" t="s">
        <v>4</v>
      </c>
      <c r="B27" s="45"/>
      <c r="C27" s="56"/>
      <c r="D27" s="56"/>
      <c r="E27" s="56"/>
      <c r="F27" s="56"/>
      <c r="G27" s="56"/>
      <c r="H27" s="56"/>
      <c r="I27" s="54"/>
    </row>
    <row r="28" spans="1:9" x14ac:dyDescent="0.2">
      <c r="A28" s="49" t="s">
        <v>23</v>
      </c>
      <c r="B28" s="50"/>
      <c r="C28" s="54"/>
      <c r="D28" s="57"/>
      <c r="E28" s="56"/>
      <c r="F28" s="56"/>
      <c r="G28" s="56"/>
      <c r="H28" s="56"/>
      <c r="I28" s="54"/>
    </row>
    <row r="29" spans="1:9" x14ac:dyDescent="0.2">
      <c r="A29" s="58"/>
      <c r="B29" s="59"/>
      <c r="C29" s="54"/>
      <c r="D29" s="55"/>
      <c r="E29" s="55"/>
      <c r="F29" s="55"/>
      <c r="G29" s="55"/>
      <c r="H29" s="55"/>
      <c r="I29" s="55"/>
    </row>
    <row r="30" spans="1:9" x14ac:dyDescent="0.2">
      <c r="A30" s="58"/>
      <c r="B30" s="59"/>
      <c r="C30" s="54"/>
      <c r="D30" s="55"/>
      <c r="E30" s="55"/>
      <c r="F30" s="55"/>
      <c r="G30" s="55"/>
      <c r="H30" s="55"/>
      <c r="I30" s="55"/>
    </row>
    <row r="31" spans="1:9" x14ac:dyDescent="0.2">
      <c r="A31" s="58"/>
      <c r="B31" s="59"/>
      <c r="C31" s="54"/>
      <c r="D31" s="55"/>
      <c r="E31" s="55"/>
      <c r="F31" s="55"/>
      <c r="G31" s="55"/>
      <c r="H31" s="55"/>
      <c r="I31" s="55"/>
    </row>
    <row r="32" spans="1:9" x14ac:dyDescent="0.2">
      <c r="A32" s="49" t="s">
        <v>5</v>
      </c>
      <c r="B32" s="50"/>
      <c r="C32" s="54">
        <f t="shared" ref="C32:I32" si="1">SUM(C29:C31)</f>
        <v>0</v>
      </c>
      <c r="D32" s="54">
        <f t="shared" si="1"/>
        <v>0</v>
      </c>
      <c r="E32" s="54">
        <f t="shared" si="1"/>
        <v>0</v>
      </c>
      <c r="F32" s="54">
        <f t="shared" si="1"/>
        <v>0</v>
      </c>
      <c r="G32" s="54">
        <f t="shared" si="1"/>
        <v>0</v>
      </c>
      <c r="H32" s="54">
        <f t="shared" si="1"/>
        <v>0</v>
      </c>
      <c r="I32" s="54">
        <f t="shared" si="1"/>
        <v>0</v>
      </c>
    </row>
    <row r="33" spans="1:9" x14ac:dyDescent="0.2">
      <c r="A33" s="49"/>
      <c r="B33" s="50"/>
      <c r="C33" s="54"/>
      <c r="D33" s="55"/>
      <c r="E33" s="55"/>
      <c r="F33" s="55"/>
      <c r="G33" s="55"/>
      <c r="H33" s="55"/>
      <c r="I33" s="55"/>
    </row>
    <row r="34" spans="1:9" x14ac:dyDescent="0.2">
      <c r="A34" s="49" t="s">
        <v>7</v>
      </c>
      <c r="B34" s="50"/>
      <c r="C34" s="54">
        <f>+C23+C24-C25+C32</f>
        <v>-20768</v>
      </c>
      <c r="D34" s="54">
        <f t="shared" ref="D34:I34" si="2">+D23+D24-D25+D32</f>
        <v>402618</v>
      </c>
      <c r="E34" s="54">
        <f>+E23+E24-E25+E32</f>
        <v>399984</v>
      </c>
      <c r="F34" s="54">
        <f t="shared" si="2"/>
        <v>411411</v>
      </c>
      <c r="G34" s="54">
        <f>+G23+G24-G25+G32</f>
        <v>418023.54000000004</v>
      </c>
      <c r="H34" s="54">
        <f>+H23+H24-H25+H32</f>
        <v>418023.54000000004</v>
      </c>
      <c r="I34" s="54">
        <f t="shared" si="2"/>
        <v>418023.54000000004</v>
      </c>
    </row>
    <row r="35" spans="1:9" x14ac:dyDescent="0.2">
      <c r="A35" s="58"/>
      <c r="B35" s="59"/>
      <c r="C35" s="60"/>
      <c r="D35" s="61"/>
      <c r="E35" s="61"/>
      <c r="F35" s="55"/>
      <c r="G35" s="55"/>
      <c r="H35" s="55"/>
      <c r="I35" s="55"/>
    </row>
    <row r="36" spans="1:9" x14ac:dyDescent="0.2">
      <c r="A36" s="49" t="s">
        <v>19</v>
      </c>
      <c r="B36" s="50"/>
      <c r="C36" s="60">
        <v>57058</v>
      </c>
      <c r="D36" s="61">
        <v>227711</v>
      </c>
      <c r="E36" s="61">
        <v>102713</v>
      </c>
      <c r="F36" s="55">
        <v>680497</v>
      </c>
      <c r="G36" s="55">
        <v>93069.97</v>
      </c>
      <c r="H36" s="55"/>
      <c r="I36" s="55"/>
    </row>
    <row r="37" spans="1:9" x14ac:dyDescent="0.2">
      <c r="A37" s="58"/>
      <c r="B37" s="59"/>
      <c r="C37" s="60"/>
      <c r="D37" s="61"/>
      <c r="E37" s="61"/>
      <c r="F37" s="55"/>
      <c r="G37" s="55"/>
      <c r="H37" s="55"/>
      <c r="I37" s="55"/>
    </row>
    <row r="38" spans="1:9" x14ac:dyDescent="0.2">
      <c r="A38" s="49" t="s">
        <v>20</v>
      </c>
      <c r="B38" s="62"/>
      <c r="C38" s="63">
        <f>C34-C36</f>
        <v>-77826</v>
      </c>
      <c r="D38" s="63">
        <f t="shared" ref="D38:I38" si="3">D34-D36</f>
        <v>174907</v>
      </c>
      <c r="E38" s="63">
        <f t="shared" si="3"/>
        <v>297271</v>
      </c>
      <c r="F38" s="64">
        <f t="shared" si="3"/>
        <v>-269086</v>
      </c>
      <c r="G38" s="64">
        <f t="shared" si="3"/>
        <v>324953.57000000007</v>
      </c>
      <c r="H38" s="64">
        <f t="shared" si="3"/>
        <v>418023.54000000004</v>
      </c>
      <c r="I38" s="64">
        <f t="shared" si="3"/>
        <v>418023.54000000004</v>
      </c>
    </row>
    <row r="39" spans="1:9" x14ac:dyDescent="0.2">
      <c r="A39" s="65"/>
      <c r="B39" s="65"/>
      <c r="C39" s="66"/>
      <c r="D39" s="66"/>
      <c r="E39" s="66"/>
      <c r="F39" s="66"/>
      <c r="G39" s="66"/>
      <c r="H39" s="66"/>
      <c r="I39" s="66"/>
    </row>
    <row r="40" spans="1:9" x14ac:dyDescent="0.2">
      <c r="A40" s="67" t="s">
        <v>21</v>
      </c>
      <c r="B40" s="43"/>
      <c r="C40" s="68"/>
      <c r="D40" s="68"/>
      <c r="E40" s="68"/>
      <c r="F40" s="68"/>
      <c r="G40" s="68"/>
      <c r="H40" s="68"/>
      <c r="I40" s="68"/>
    </row>
    <row r="41" spans="1:9" ht="26.45" customHeight="1" x14ac:dyDescent="0.2">
      <c r="A41" s="69" t="s">
        <v>33</v>
      </c>
      <c r="B41" s="70"/>
      <c r="C41" s="61"/>
      <c r="D41" s="61"/>
      <c r="E41" s="61"/>
      <c r="F41" s="61"/>
      <c r="G41" s="61"/>
      <c r="H41" s="61"/>
      <c r="I41" s="61"/>
    </row>
    <row r="42" spans="1:9" x14ac:dyDescent="0.2">
      <c r="A42" s="49"/>
      <c r="B42" s="50"/>
      <c r="C42" s="55"/>
      <c r="D42" s="55"/>
      <c r="E42" s="55"/>
      <c r="F42" s="55"/>
      <c r="G42" s="55"/>
      <c r="H42" s="55"/>
      <c r="I42" s="55"/>
    </row>
    <row r="43" spans="1:9" x14ac:dyDescent="0.2">
      <c r="A43" s="49" t="s">
        <v>6</v>
      </c>
      <c r="B43" s="50"/>
      <c r="C43" s="55"/>
      <c r="D43" s="55"/>
      <c r="E43" s="55"/>
      <c r="F43" s="55"/>
      <c r="G43" s="55"/>
      <c r="H43" s="55"/>
      <c r="I43" s="55"/>
    </row>
    <row r="44" spans="1:9" x14ac:dyDescent="0.2">
      <c r="A44" s="49"/>
      <c r="B44" s="50"/>
      <c r="C44" s="55"/>
      <c r="D44" s="55"/>
      <c r="E44" s="55"/>
      <c r="F44" s="55"/>
      <c r="G44" s="55"/>
      <c r="H44" s="55"/>
      <c r="I44" s="55"/>
    </row>
    <row r="45" spans="1:9" x14ac:dyDescent="0.2">
      <c r="A45" s="71" t="s">
        <v>8</v>
      </c>
      <c r="B45" s="62"/>
      <c r="C45" s="55"/>
      <c r="D45" s="55"/>
      <c r="E45" s="55"/>
      <c r="F45" s="55"/>
      <c r="G45" s="55"/>
      <c r="H45" s="55"/>
      <c r="I45" s="55"/>
    </row>
    <row r="46" spans="1:9" x14ac:dyDescent="0.2">
      <c r="A46" s="72" t="s">
        <v>9</v>
      </c>
      <c r="B46" s="73"/>
      <c r="C46" s="55"/>
      <c r="D46" s="55"/>
      <c r="E46" s="55"/>
      <c r="F46" s="55"/>
      <c r="G46" s="55"/>
      <c r="H46" s="55"/>
      <c r="I46" s="55"/>
    </row>
  </sheetData>
  <sheetProtection selectLockedCells="1"/>
  <mergeCells count="6">
    <mergeCell ref="A9:I9"/>
    <mergeCell ref="A11:I11"/>
    <mergeCell ref="A13:I13"/>
    <mergeCell ref="A15:I15"/>
    <mergeCell ref="A19:I19"/>
    <mergeCell ref="A41:B41"/>
  </mergeCells>
  <printOptions horizontalCentered="1"/>
  <pageMargins left="0.75" right="0.75" top="0.6" bottom="0.55000000000000004" header="0.28000000000000003" footer="0.16"/>
  <pageSetup scale="6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A07B9-DB84-4027-B8D9-D8079FE9849E}">
  <sheetPr>
    <pageSetUpPr fitToPage="1"/>
  </sheetPr>
  <dimension ref="A2:I46"/>
  <sheetViews>
    <sheetView zoomScaleNormal="100" workbookViewId="0">
      <selection activeCell="J23" sqref="J23"/>
    </sheetView>
  </sheetViews>
  <sheetFormatPr defaultRowHeight="12.75" x14ac:dyDescent="0.2"/>
  <cols>
    <col min="1" max="2" width="14.5703125" style="42" customWidth="1"/>
    <col min="3" max="8" width="14" style="42" customWidth="1"/>
    <col min="9" max="9" width="13.140625" style="42" customWidth="1"/>
    <col min="10" max="16384" width="9.140625" style="41"/>
  </cols>
  <sheetData>
    <row r="2" spans="1:9" x14ac:dyDescent="0.2">
      <c r="A2" s="42" t="s">
        <v>13</v>
      </c>
      <c r="B2" s="43" t="s">
        <v>38</v>
      </c>
      <c r="C2" s="43"/>
      <c r="D2" s="43"/>
      <c r="G2" s="44" t="s">
        <v>14</v>
      </c>
      <c r="H2" s="43" t="s">
        <v>42</v>
      </c>
      <c r="I2" s="43"/>
    </row>
    <row r="3" spans="1:9" x14ac:dyDescent="0.2">
      <c r="A3" s="42" t="s">
        <v>27</v>
      </c>
      <c r="B3" s="43" t="s">
        <v>39</v>
      </c>
      <c r="C3" s="43"/>
      <c r="D3" s="43"/>
      <c r="G3" s="44" t="s">
        <v>31</v>
      </c>
      <c r="H3" s="45" t="s">
        <v>43</v>
      </c>
      <c r="I3" s="45"/>
    </row>
    <row r="4" spans="1:9" x14ac:dyDescent="0.2">
      <c r="A4" s="42" t="s">
        <v>15</v>
      </c>
      <c r="B4" s="43" t="s">
        <v>66</v>
      </c>
      <c r="C4" s="43"/>
      <c r="D4" s="43"/>
      <c r="G4" s="44" t="s">
        <v>30</v>
      </c>
      <c r="H4" s="43" t="s">
        <v>59</v>
      </c>
      <c r="I4" s="43"/>
    </row>
    <row r="5" spans="1:9" x14ac:dyDescent="0.2">
      <c r="A5" s="42" t="s">
        <v>28</v>
      </c>
      <c r="B5" s="43" t="s">
        <v>67</v>
      </c>
      <c r="C5" s="45"/>
      <c r="D5" s="45"/>
      <c r="G5" s="44" t="s">
        <v>29</v>
      </c>
      <c r="H5" s="45" t="s">
        <v>68</v>
      </c>
      <c r="I5" s="45"/>
    </row>
    <row r="8" spans="1:9" x14ac:dyDescent="0.2">
      <c r="A8" s="42" t="s">
        <v>16</v>
      </c>
    </row>
    <row r="9" spans="1:9" ht="42.75" customHeight="1" x14ac:dyDescent="0.2">
      <c r="A9" s="13" t="s">
        <v>62</v>
      </c>
      <c r="B9" s="13"/>
      <c r="C9" s="13"/>
      <c r="D9" s="13"/>
      <c r="E9" s="13"/>
      <c r="F9" s="13"/>
      <c r="G9" s="13"/>
      <c r="H9" s="13"/>
      <c r="I9" s="13"/>
    </row>
    <row r="10" spans="1:9" x14ac:dyDescent="0.2">
      <c r="A10" s="42" t="s">
        <v>17</v>
      </c>
    </row>
    <row r="11" spans="1:9" ht="41.25" customHeight="1" x14ac:dyDescent="0.2">
      <c r="A11" s="13" t="s">
        <v>69</v>
      </c>
      <c r="B11" s="13"/>
      <c r="C11" s="13"/>
      <c r="D11" s="13"/>
      <c r="E11" s="13"/>
      <c r="F11" s="13"/>
      <c r="G11" s="13"/>
      <c r="H11" s="13"/>
      <c r="I11" s="13"/>
    </row>
    <row r="12" spans="1:9" x14ac:dyDescent="0.2">
      <c r="A12" s="42" t="s">
        <v>18</v>
      </c>
    </row>
    <row r="13" spans="1:9" ht="78" customHeight="1" x14ac:dyDescent="0.2">
      <c r="A13" s="13" t="s">
        <v>70</v>
      </c>
      <c r="B13" s="13"/>
      <c r="C13" s="13"/>
      <c r="D13" s="13"/>
      <c r="E13" s="13"/>
      <c r="F13" s="13"/>
      <c r="G13" s="13"/>
      <c r="H13" s="13"/>
      <c r="I13" s="13"/>
    </row>
    <row r="14" spans="1:9" x14ac:dyDescent="0.2">
      <c r="A14" s="42" t="s">
        <v>22</v>
      </c>
    </row>
    <row r="15" spans="1:9" ht="44.25" customHeight="1" x14ac:dyDescent="0.2">
      <c r="A15" s="13" t="s">
        <v>71</v>
      </c>
      <c r="B15" s="13"/>
      <c r="C15" s="13"/>
      <c r="D15" s="13"/>
      <c r="E15" s="13"/>
      <c r="F15" s="13"/>
      <c r="G15" s="13"/>
      <c r="H15" s="13"/>
      <c r="I15" s="13"/>
    </row>
    <row r="16" spans="1:9" x14ac:dyDescent="0.2">
      <c r="A16" s="42" t="s">
        <v>49</v>
      </c>
    </row>
    <row r="17" spans="1:9" x14ac:dyDescent="0.2">
      <c r="A17" s="42" t="s">
        <v>36</v>
      </c>
    </row>
    <row r="19" spans="1:9" x14ac:dyDescent="0.2">
      <c r="A19" s="46" t="s">
        <v>12</v>
      </c>
      <c r="B19" s="47"/>
      <c r="C19" s="47"/>
      <c r="D19" s="47"/>
      <c r="E19" s="47"/>
      <c r="F19" s="47"/>
      <c r="G19" s="47"/>
      <c r="H19" s="47"/>
      <c r="I19" s="48"/>
    </row>
    <row r="20" spans="1:9" x14ac:dyDescent="0.2">
      <c r="A20" s="49"/>
      <c r="B20" s="50"/>
      <c r="C20" s="51" t="s">
        <v>37</v>
      </c>
      <c r="D20" s="51" t="s">
        <v>24</v>
      </c>
      <c r="E20" s="51" t="s">
        <v>25</v>
      </c>
      <c r="F20" s="51" t="s">
        <v>26</v>
      </c>
      <c r="G20" s="51" t="s">
        <v>32</v>
      </c>
      <c r="H20" s="51" t="s">
        <v>34</v>
      </c>
      <c r="I20" s="51" t="s">
        <v>35</v>
      </c>
    </row>
    <row r="21" spans="1:9" x14ac:dyDescent="0.2">
      <c r="A21" s="49"/>
      <c r="B21" s="50"/>
      <c r="C21" s="52" t="s">
        <v>10</v>
      </c>
      <c r="D21" s="53" t="s">
        <v>10</v>
      </c>
      <c r="E21" s="52" t="s">
        <v>10</v>
      </c>
      <c r="F21" s="52" t="s">
        <v>10</v>
      </c>
      <c r="G21" s="52" t="s">
        <v>10</v>
      </c>
      <c r="H21" s="52" t="s">
        <v>11</v>
      </c>
      <c r="I21" s="52" t="s">
        <v>11</v>
      </c>
    </row>
    <row r="22" spans="1:9" x14ac:dyDescent="0.2">
      <c r="A22" s="49" t="s">
        <v>0</v>
      </c>
      <c r="B22" s="50"/>
      <c r="C22" s="54">
        <v>1436643</v>
      </c>
      <c r="D22" s="55">
        <v>1436643</v>
      </c>
      <c r="E22" s="55">
        <v>1653362</v>
      </c>
      <c r="F22" s="55">
        <v>1436643</v>
      </c>
      <c r="G22" s="55">
        <v>1653362</v>
      </c>
      <c r="H22" s="55">
        <v>1653362</v>
      </c>
      <c r="I22" s="55">
        <v>1653362</v>
      </c>
    </row>
    <row r="23" spans="1:9" x14ac:dyDescent="0.2">
      <c r="A23" s="49" t="s">
        <v>1</v>
      </c>
      <c r="B23" s="50"/>
      <c r="C23" s="54">
        <v>1276719</v>
      </c>
      <c r="D23" s="55">
        <f t="shared" ref="D23:I23" si="0">C34</f>
        <v>577858</v>
      </c>
      <c r="E23" s="55">
        <f t="shared" si="0"/>
        <v>491386</v>
      </c>
      <c r="F23" s="55">
        <f t="shared" si="0"/>
        <v>64056</v>
      </c>
      <c r="G23" s="55">
        <f t="shared" si="0"/>
        <v>595517</v>
      </c>
      <c r="H23" s="55">
        <f t="shared" si="0"/>
        <v>808427.56</v>
      </c>
      <c r="I23" s="55">
        <f t="shared" si="0"/>
        <v>808427.56</v>
      </c>
    </row>
    <row r="24" spans="1:9" x14ac:dyDescent="0.2">
      <c r="A24" s="49" t="s">
        <v>2</v>
      </c>
      <c r="B24" s="50"/>
      <c r="C24" s="54">
        <v>1042702</v>
      </c>
      <c r="D24" s="55">
        <v>1494522</v>
      </c>
      <c r="E24" s="55">
        <v>1114587</v>
      </c>
      <c r="F24" s="55">
        <v>1337165</v>
      </c>
      <c r="G24" s="55">
        <v>662910.56000000006</v>
      </c>
      <c r="H24" s="55">
        <v>1400000</v>
      </c>
      <c r="I24" s="55">
        <v>1400000</v>
      </c>
    </row>
    <row r="25" spans="1:9" x14ac:dyDescent="0.2">
      <c r="A25" s="49" t="s">
        <v>3</v>
      </c>
      <c r="B25" s="50"/>
      <c r="C25" s="54">
        <v>1741563</v>
      </c>
      <c r="D25" s="55">
        <v>1580994</v>
      </c>
      <c r="E25" s="55">
        <v>1541917</v>
      </c>
      <c r="F25" s="54">
        <v>805704</v>
      </c>
      <c r="G25" s="55">
        <v>600000</v>
      </c>
      <c r="H25" s="55">
        <v>1400000</v>
      </c>
      <c r="I25" s="55">
        <v>1400000</v>
      </c>
    </row>
    <row r="26" spans="1:9" x14ac:dyDescent="0.2">
      <c r="A26" s="49"/>
      <c r="B26" s="50"/>
      <c r="C26" s="54"/>
      <c r="D26" s="55"/>
      <c r="E26" s="55"/>
      <c r="F26" s="55"/>
      <c r="G26" s="55"/>
      <c r="H26" s="55"/>
      <c r="I26" s="55"/>
    </row>
    <row r="27" spans="1:9" x14ac:dyDescent="0.2">
      <c r="A27" s="49" t="s">
        <v>4</v>
      </c>
      <c r="B27" s="45"/>
      <c r="C27" s="56"/>
      <c r="D27" s="56"/>
      <c r="E27" s="56"/>
      <c r="F27" s="56"/>
      <c r="G27" s="56"/>
      <c r="H27" s="56"/>
      <c r="I27" s="54"/>
    </row>
    <row r="28" spans="1:9" x14ac:dyDescent="0.2">
      <c r="A28" s="49" t="s">
        <v>23</v>
      </c>
      <c r="B28" s="50"/>
      <c r="C28" s="54"/>
      <c r="D28" s="57"/>
      <c r="E28" s="56"/>
      <c r="F28" s="56"/>
      <c r="G28" s="56"/>
      <c r="H28" s="56"/>
      <c r="I28" s="54"/>
    </row>
    <row r="29" spans="1:9" x14ac:dyDescent="0.2">
      <c r="A29" s="58"/>
      <c r="B29" s="59"/>
      <c r="C29" s="54"/>
      <c r="D29" s="55"/>
      <c r="E29" s="55"/>
      <c r="F29" s="55"/>
      <c r="G29" s="55">
        <v>150000</v>
      </c>
      <c r="H29" s="55"/>
      <c r="I29" s="55"/>
    </row>
    <row r="30" spans="1:9" x14ac:dyDescent="0.2">
      <c r="A30" s="58"/>
      <c r="B30" s="59"/>
      <c r="C30" s="54"/>
      <c r="D30" s="55"/>
      <c r="E30" s="55"/>
      <c r="F30" s="55"/>
      <c r="G30" s="55"/>
      <c r="H30" s="55"/>
      <c r="I30" s="55"/>
    </row>
    <row r="31" spans="1:9" x14ac:dyDescent="0.2">
      <c r="A31" s="58"/>
      <c r="B31" s="59"/>
      <c r="C31" s="54"/>
      <c r="D31" s="55"/>
      <c r="E31" s="55"/>
      <c r="F31" s="55"/>
      <c r="G31" s="55"/>
      <c r="H31" s="55"/>
      <c r="I31" s="55"/>
    </row>
    <row r="32" spans="1:9" x14ac:dyDescent="0.2">
      <c r="A32" s="49" t="s">
        <v>5</v>
      </c>
      <c r="B32" s="50"/>
      <c r="C32" s="54">
        <f t="shared" ref="C32:I32" si="1">SUM(C29:C31)</f>
        <v>0</v>
      </c>
      <c r="D32" s="54">
        <f t="shared" si="1"/>
        <v>0</v>
      </c>
      <c r="E32" s="54">
        <f t="shared" si="1"/>
        <v>0</v>
      </c>
      <c r="F32" s="54">
        <f t="shared" si="1"/>
        <v>0</v>
      </c>
      <c r="G32" s="54">
        <f t="shared" si="1"/>
        <v>150000</v>
      </c>
      <c r="H32" s="54">
        <f t="shared" si="1"/>
        <v>0</v>
      </c>
      <c r="I32" s="54">
        <f t="shared" si="1"/>
        <v>0</v>
      </c>
    </row>
    <row r="33" spans="1:9" x14ac:dyDescent="0.2">
      <c r="A33" s="49"/>
      <c r="B33" s="50"/>
      <c r="C33" s="54"/>
      <c r="D33" s="55"/>
      <c r="E33" s="55"/>
      <c r="F33" s="55"/>
      <c r="G33" s="55"/>
      <c r="H33" s="55"/>
      <c r="I33" s="55"/>
    </row>
    <row r="34" spans="1:9" x14ac:dyDescent="0.2">
      <c r="A34" s="49" t="s">
        <v>7</v>
      </c>
      <c r="B34" s="50"/>
      <c r="C34" s="54">
        <f>+C23+C24-C25+C32</f>
        <v>577858</v>
      </c>
      <c r="D34" s="54">
        <f t="shared" ref="D34:I34" si="2">+D23+D24-D25+D32</f>
        <v>491386</v>
      </c>
      <c r="E34" s="54">
        <f>+E23+E24-E25+E32</f>
        <v>64056</v>
      </c>
      <c r="F34" s="54">
        <f t="shared" si="2"/>
        <v>595517</v>
      </c>
      <c r="G34" s="54">
        <f>+G23+G24-G25+G32</f>
        <v>808427.56</v>
      </c>
      <c r="H34" s="54">
        <f>+H23+H24-H25+H32</f>
        <v>808427.56</v>
      </c>
      <c r="I34" s="54">
        <f t="shared" si="2"/>
        <v>808427.56</v>
      </c>
    </row>
    <row r="35" spans="1:9" x14ac:dyDescent="0.2">
      <c r="A35" s="58"/>
      <c r="B35" s="59"/>
      <c r="C35" s="60"/>
      <c r="D35" s="61"/>
      <c r="E35" s="61"/>
      <c r="F35" s="55"/>
      <c r="G35" s="55"/>
      <c r="H35" s="55"/>
      <c r="I35" s="55"/>
    </row>
    <row r="36" spans="1:9" x14ac:dyDescent="0.2">
      <c r="A36" s="49" t="s">
        <v>19</v>
      </c>
      <c r="B36" s="50"/>
      <c r="C36" s="60">
        <v>0</v>
      </c>
      <c r="D36" s="61">
        <v>0</v>
      </c>
      <c r="E36" s="61">
        <v>0</v>
      </c>
      <c r="F36" s="55"/>
      <c r="G36" s="55">
        <v>0</v>
      </c>
      <c r="H36" s="55"/>
      <c r="I36" s="55"/>
    </row>
    <row r="37" spans="1:9" x14ac:dyDescent="0.2">
      <c r="A37" s="58"/>
      <c r="B37" s="59"/>
      <c r="C37" s="60"/>
      <c r="D37" s="61"/>
      <c r="E37" s="61"/>
      <c r="F37" s="55"/>
      <c r="G37" s="55"/>
      <c r="H37" s="55"/>
      <c r="I37" s="55"/>
    </row>
    <row r="38" spans="1:9" x14ac:dyDescent="0.2">
      <c r="A38" s="49" t="s">
        <v>20</v>
      </c>
      <c r="B38" s="62"/>
      <c r="C38" s="63">
        <f>C34-C36</f>
        <v>577858</v>
      </c>
      <c r="D38" s="63">
        <f t="shared" ref="D38:I38" si="3">D34-D36</f>
        <v>491386</v>
      </c>
      <c r="E38" s="63">
        <f t="shared" si="3"/>
        <v>64056</v>
      </c>
      <c r="F38" s="64">
        <f t="shared" si="3"/>
        <v>595517</v>
      </c>
      <c r="G38" s="64">
        <f t="shared" si="3"/>
        <v>808427.56</v>
      </c>
      <c r="H38" s="64">
        <f t="shared" si="3"/>
        <v>808427.56</v>
      </c>
      <c r="I38" s="64">
        <f t="shared" si="3"/>
        <v>808427.56</v>
      </c>
    </row>
    <row r="39" spans="1:9" x14ac:dyDescent="0.2">
      <c r="A39" s="65"/>
      <c r="B39" s="65"/>
      <c r="C39" s="66"/>
      <c r="D39" s="66"/>
      <c r="E39" s="66"/>
      <c r="F39" s="66"/>
      <c r="G39" s="66"/>
      <c r="H39" s="66"/>
      <c r="I39" s="66"/>
    </row>
    <row r="40" spans="1:9" x14ac:dyDescent="0.2">
      <c r="A40" s="67" t="s">
        <v>21</v>
      </c>
      <c r="B40" s="43"/>
      <c r="C40" s="68"/>
      <c r="D40" s="68"/>
      <c r="E40" s="68"/>
      <c r="F40" s="68"/>
      <c r="G40" s="68"/>
      <c r="H40" s="68"/>
      <c r="I40" s="68"/>
    </row>
    <row r="41" spans="1:9" ht="26.45" customHeight="1" x14ac:dyDescent="0.2">
      <c r="A41" s="69" t="s">
        <v>33</v>
      </c>
      <c r="B41" s="70"/>
      <c r="C41" s="61"/>
      <c r="D41" s="61"/>
      <c r="E41" s="61"/>
      <c r="F41" s="61"/>
      <c r="G41" s="61"/>
      <c r="H41" s="61"/>
      <c r="I41" s="61"/>
    </row>
    <row r="42" spans="1:9" x14ac:dyDescent="0.2">
      <c r="A42" s="49"/>
      <c r="B42" s="50"/>
      <c r="C42" s="55"/>
      <c r="D42" s="55"/>
      <c r="E42" s="55"/>
      <c r="F42" s="55"/>
      <c r="G42" s="55"/>
      <c r="H42" s="55"/>
      <c r="I42" s="55"/>
    </row>
    <row r="43" spans="1:9" x14ac:dyDescent="0.2">
      <c r="A43" s="49" t="s">
        <v>6</v>
      </c>
      <c r="B43" s="50"/>
      <c r="C43" s="55"/>
      <c r="D43" s="55"/>
      <c r="E43" s="55"/>
      <c r="F43" s="55"/>
      <c r="G43" s="55"/>
      <c r="H43" s="55"/>
      <c r="I43" s="55"/>
    </row>
    <row r="44" spans="1:9" x14ac:dyDescent="0.2">
      <c r="A44" s="49"/>
      <c r="B44" s="50"/>
      <c r="C44" s="55"/>
      <c r="D44" s="55"/>
      <c r="E44" s="55"/>
      <c r="F44" s="55"/>
      <c r="G44" s="55"/>
      <c r="H44" s="55"/>
      <c r="I44" s="55"/>
    </row>
    <row r="45" spans="1:9" x14ac:dyDescent="0.2">
      <c r="A45" s="71" t="s">
        <v>8</v>
      </c>
      <c r="B45" s="62"/>
      <c r="C45" s="55"/>
      <c r="D45" s="55"/>
      <c r="E45" s="55"/>
      <c r="F45" s="55"/>
      <c r="G45" s="55"/>
      <c r="H45" s="55"/>
      <c r="I45" s="55"/>
    </row>
    <row r="46" spans="1:9" x14ac:dyDescent="0.2">
      <c r="A46" s="72" t="s">
        <v>9</v>
      </c>
      <c r="B46" s="73"/>
      <c r="C46" s="55"/>
      <c r="D46" s="55"/>
      <c r="E46" s="55"/>
      <c r="F46" s="55"/>
      <c r="G46" s="55"/>
      <c r="H46" s="55"/>
      <c r="I46" s="55"/>
    </row>
  </sheetData>
  <sheetProtection selectLockedCells="1"/>
  <mergeCells count="6">
    <mergeCell ref="A9:I9"/>
    <mergeCell ref="A11:I11"/>
    <mergeCell ref="A13:I13"/>
    <mergeCell ref="A15:I15"/>
    <mergeCell ref="A19:I19"/>
    <mergeCell ref="A41:B41"/>
  </mergeCells>
  <printOptions horizontalCentered="1"/>
  <pageMargins left="0.75" right="0.75" top="0.6" bottom="0.55000000000000004" header="0.28000000000000003" footer="0.16"/>
  <pageSetup scale="71"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4C08A-77F7-4E7B-9E2A-6CA6913AF590}">
  <sheetPr>
    <pageSetUpPr fitToPage="1"/>
  </sheetPr>
  <dimension ref="A2:I46"/>
  <sheetViews>
    <sheetView zoomScaleNormal="100" workbookViewId="0">
      <selection activeCell="J23" sqref="J23"/>
    </sheetView>
  </sheetViews>
  <sheetFormatPr defaultRowHeight="12.75" x14ac:dyDescent="0.2"/>
  <cols>
    <col min="1" max="2" width="14.5703125" style="42" customWidth="1"/>
    <col min="3" max="8" width="14" style="42" customWidth="1"/>
    <col min="9" max="9" width="13.140625" style="42" customWidth="1"/>
    <col min="10" max="16384" width="9.140625" style="41"/>
  </cols>
  <sheetData>
    <row r="2" spans="1:9" x14ac:dyDescent="0.2">
      <c r="A2" s="42" t="s">
        <v>13</v>
      </c>
      <c r="B2" s="43" t="s">
        <v>38</v>
      </c>
      <c r="C2" s="43"/>
      <c r="D2" s="43"/>
      <c r="G2" s="44" t="s">
        <v>14</v>
      </c>
      <c r="H2" s="43" t="s">
        <v>42</v>
      </c>
      <c r="I2" s="43"/>
    </row>
    <row r="3" spans="1:9" x14ac:dyDescent="0.2">
      <c r="A3" s="42" t="s">
        <v>27</v>
      </c>
      <c r="B3" s="43" t="s">
        <v>39</v>
      </c>
      <c r="C3" s="43"/>
      <c r="D3" s="43"/>
      <c r="G3" s="44" t="s">
        <v>31</v>
      </c>
      <c r="H3" s="45" t="s">
        <v>43</v>
      </c>
      <c r="I3" s="45"/>
    </row>
    <row r="4" spans="1:9" x14ac:dyDescent="0.2">
      <c r="A4" s="42" t="s">
        <v>15</v>
      </c>
      <c r="B4" s="43" t="s">
        <v>72</v>
      </c>
      <c r="C4" s="43"/>
      <c r="D4" s="43"/>
      <c r="G4" s="44" t="s">
        <v>30</v>
      </c>
      <c r="H4" s="43" t="s">
        <v>73</v>
      </c>
      <c r="I4" s="43"/>
    </row>
    <row r="5" spans="1:9" x14ac:dyDescent="0.2">
      <c r="A5" s="42" t="s">
        <v>28</v>
      </c>
      <c r="B5" s="43" t="s">
        <v>67</v>
      </c>
      <c r="C5" s="45"/>
      <c r="D5" s="45"/>
      <c r="G5" s="44" t="s">
        <v>29</v>
      </c>
      <c r="H5" s="45" t="s">
        <v>74</v>
      </c>
      <c r="I5" s="45"/>
    </row>
    <row r="8" spans="1:9" x14ac:dyDescent="0.2">
      <c r="A8" s="42" t="s">
        <v>16</v>
      </c>
    </row>
    <row r="9" spans="1:9" ht="42.75" customHeight="1" x14ac:dyDescent="0.2">
      <c r="A9" s="13" t="s">
        <v>75</v>
      </c>
      <c r="B9" s="13"/>
      <c r="C9" s="13"/>
      <c r="D9" s="13"/>
      <c r="E9" s="13"/>
      <c r="F9" s="13"/>
      <c r="G9" s="13"/>
      <c r="H9" s="13"/>
      <c r="I9" s="13"/>
    </row>
    <row r="10" spans="1:9" x14ac:dyDescent="0.2">
      <c r="A10" s="42" t="s">
        <v>17</v>
      </c>
    </row>
    <row r="11" spans="1:9" ht="41.25" customHeight="1" x14ac:dyDescent="0.2">
      <c r="A11" s="13" t="s">
        <v>54</v>
      </c>
      <c r="B11" s="13"/>
      <c r="C11" s="13"/>
      <c r="D11" s="13"/>
      <c r="E11" s="13"/>
      <c r="F11" s="13"/>
      <c r="G11" s="13"/>
      <c r="H11" s="13"/>
      <c r="I11" s="13"/>
    </row>
    <row r="12" spans="1:9" x14ac:dyDescent="0.2">
      <c r="A12" s="42" t="s">
        <v>18</v>
      </c>
    </row>
    <row r="13" spans="1:9" ht="31.5" customHeight="1" x14ac:dyDescent="0.2">
      <c r="A13" s="13" t="s">
        <v>76</v>
      </c>
      <c r="B13" s="13"/>
      <c r="C13" s="13"/>
      <c r="D13" s="13"/>
      <c r="E13" s="13"/>
      <c r="F13" s="13"/>
      <c r="G13" s="13"/>
      <c r="H13" s="13"/>
      <c r="I13" s="13"/>
    </row>
    <row r="14" spans="1:9" x14ac:dyDescent="0.2">
      <c r="A14" s="42" t="s">
        <v>22</v>
      </c>
    </row>
    <row r="15" spans="1:9" ht="34.5" customHeight="1" x14ac:dyDescent="0.2">
      <c r="A15" s="13" t="s">
        <v>77</v>
      </c>
      <c r="B15" s="13"/>
      <c r="C15" s="13"/>
      <c r="D15" s="13"/>
      <c r="E15" s="13"/>
      <c r="F15" s="13"/>
      <c r="G15" s="13"/>
      <c r="H15" s="13"/>
      <c r="I15" s="13"/>
    </row>
    <row r="16" spans="1:9" x14ac:dyDescent="0.2">
      <c r="A16" s="42" t="s">
        <v>49</v>
      </c>
    </row>
    <row r="17" spans="1:9" x14ac:dyDescent="0.2">
      <c r="A17" s="42" t="s">
        <v>36</v>
      </c>
    </row>
    <row r="19" spans="1:9" x14ac:dyDescent="0.2">
      <c r="A19" s="46" t="s">
        <v>12</v>
      </c>
      <c r="B19" s="47"/>
      <c r="C19" s="47"/>
      <c r="D19" s="47"/>
      <c r="E19" s="47"/>
      <c r="F19" s="47"/>
      <c r="G19" s="47"/>
      <c r="H19" s="47"/>
      <c r="I19" s="48"/>
    </row>
    <row r="20" spans="1:9" x14ac:dyDescent="0.2">
      <c r="A20" s="49"/>
      <c r="B20" s="50"/>
      <c r="C20" s="51" t="s">
        <v>37</v>
      </c>
      <c r="D20" s="51" t="s">
        <v>24</v>
      </c>
      <c r="E20" s="51" t="s">
        <v>25</v>
      </c>
      <c r="F20" s="51" t="s">
        <v>26</v>
      </c>
      <c r="G20" s="51" t="s">
        <v>32</v>
      </c>
      <c r="H20" s="51" t="s">
        <v>34</v>
      </c>
      <c r="I20" s="51" t="s">
        <v>35</v>
      </c>
    </row>
    <row r="21" spans="1:9" x14ac:dyDescent="0.2">
      <c r="A21" s="49"/>
      <c r="B21" s="50"/>
      <c r="C21" s="52" t="s">
        <v>10</v>
      </c>
      <c r="D21" s="53" t="s">
        <v>10</v>
      </c>
      <c r="E21" s="52" t="s">
        <v>10</v>
      </c>
      <c r="F21" s="52" t="s">
        <v>10</v>
      </c>
      <c r="G21" s="52" t="s">
        <v>10</v>
      </c>
      <c r="H21" s="52" t="s">
        <v>11</v>
      </c>
      <c r="I21" s="52" t="s">
        <v>11</v>
      </c>
    </row>
    <row r="22" spans="1:9" x14ac:dyDescent="0.2">
      <c r="A22" s="49" t="s">
        <v>0</v>
      </c>
      <c r="B22" s="50"/>
      <c r="C22" s="54">
        <v>173568</v>
      </c>
      <c r="D22" s="55">
        <v>185537</v>
      </c>
      <c r="E22" s="55">
        <v>185537</v>
      </c>
      <c r="F22" s="55">
        <v>185537</v>
      </c>
      <c r="G22" s="55">
        <v>185537</v>
      </c>
      <c r="H22" s="55">
        <v>185537</v>
      </c>
      <c r="I22" s="55">
        <v>185537</v>
      </c>
    </row>
    <row r="23" spans="1:9" x14ac:dyDescent="0.2">
      <c r="A23" s="49" t="s">
        <v>1</v>
      </c>
      <c r="B23" s="50"/>
      <c r="C23" s="54">
        <v>-0.18</v>
      </c>
      <c r="D23" s="55">
        <f t="shared" ref="D23:I23" si="0">C34</f>
        <v>4.8200000000069849</v>
      </c>
      <c r="E23" s="55">
        <f t="shared" si="0"/>
        <v>109.82000000000698</v>
      </c>
      <c r="F23" s="55">
        <f t="shared" si="0"/>
        <v>20.820000000006985</v>
      </c>
      <c r="G23" s="55">
        <f t="shared" si="0"/>
        <v>6715.820000000007</v>
      </c>
      <c r="H23" s="55">
        <f t="shared" si="0"/>
        <v>7222.1600000000035</v>
      </c>
      <c r="I23" s="55">
        <f t="shared" si="0"/>
        <v>7222.1600000000035</v>
      </c>
    </row>
    <row r="24" spans="1:9" x14ac:dyDescent="0.2">
      <c r="A24" s="49" t="s">
        <v>2</v>
      </c>
      <c r="B24" s="50"/>
      <c r="C24" s="54">
        <v>133988</v>
      </c>
      <c r="D24" s="55">
        <v>175609</v>
      </c>
      <c r="E24" s="55">
        <v>159364</v>
      </c>
      <c r="F24" s="55">
        <v>122100</v>
      </c>
      <c r="G24" s="55">
        <v>84242.53</v>
      </c>
      <c r="H24" s="55">
        <v>192000</v>
      </c>
      <c r="I24" s="55">
        <v>192000</v>
      </c>
    </row>
    <row r="25" spans="1:9" x14ac:dyDescent="0.2">
      <c r="A25" s="49" t="s">
        <v>3</v>
      </c>
      <c r="B25" s="50"/>
      <c r="C25" s="54">
        <v>133983</v>
      </c>
      <c r="D25" s="55">
        <v>175504</v>
      </c>
      <c r="E25" s="55">
        <v>159453</v>
      </c>
      <c r="F25" s="54">
        <v>115405</v>
      </c>
      <c r="G25" s="55">
        <v>83736.19</v>
      </c>
      <c r="H25" s="55">
        <v>192000</v>
      </c>
      <c r="I25" s="55">
        <v>192000</v>
      </c>
    </row>
    <row r="26" spans="1:9" x14ac:dyDescent="0.2">
      <c r="A26" s="49"/>
      <c r="B26" s="50"/>
      <c r="C26" s="54"/>
      <c r="D26" s="55"/>
      <c r="E26" s="55"/>
      <c r="F26" s="55"/>
      <c r="G26" s="55"/>
      <c r="H26" s="55"/>
      <c r="I26" s="55"/>
    </row>
    <row r="27" spans="1:9" x14ac:dyDescent="0.2">
      <c r="A27" s="49" t="s">
        <v>4</v>
      </c>
      <c r="B27" s="45"/>
      <c r="C27" s="56"/>
      <c r="D27" s="56"/>
      <c r="E27" s="56"/>
      <c r="F27" s="56"/>
      <c r="G27" s="56"/>
      <c r="H27" s="56"/>
      <c r="I27" s="54"/>
    </row>
    <row r="28" spans="1:9" x14ac:dyDescent="0.2">
      <c r="A28" s="49" t="s">
        <v>23</v>
      </c>
      <c r="B28" s="50"/>
      <c r="C28" s="54"/>
      <c r="D28" s="57"/>
      <c r="E28" s="56"/>
      <c r="F28" s="56"/>
      <c r="G28" s="56"/>
      <c r="H28" s="56"/>
      <c r="I28" s="54"/>
    </row>
    <row r="29" spans="1:9" x14ac:dyDescent="0.2">
      <c r="A29" s="58"/>
      <c r="B29" s="59"/>
      <c r="C29" s="54"/>
      <c r="D29" s="55"/>
      <c r="E29" s="55"/>
      <c r="F29" s="55"/>
      <c r="G29" s="55"/>
      <c r="H29" s="55"/>
      <c r="I29" s="55"/>
    </row>
    <row r="30" spans="1:9" x14ac:dyDescent="0.2">
      <c r="A30" s="58"/>
      <c r="B30" s="59"/>
      <c r="C30" s="54"/>
      <c r="D30" s="55"/>
      <c r="E30" s="55"/>
      <c r="F30" s="55"/>
      <c r="G30" s="55"/>
      <c r="H30" s="55"/>
      <c r="I30" s="55"/>
    </row>
    <row r="31" spans="1:9" x14ac:dyDescent="0.2">
      <c r="A31" s="58"/>
      <c r="B31" s="59"/>
      <c r="C31" s="54"/>
      <c r="D31" s="55"/>
      <c r="E31" s="55"/>
      <c r="F31" s="55"/>
      <c r="G31" s="55"/>
      <c r="H31" s="55"/>
      <c r="I31" s="55"/>
    </row>
    <row r="32" spans="1:9" x14ac:dyDescent="0.2">
      <c r="A32" s="49" t="s">
        <v>5</v>
      </c>
      <c r="B32" s="50"/>
      <c r="C32" s="54">
        <f t="shared" ref="C32:I32" si="1">SUM(C29:C31)</f>
        <v>0</v>
      </c>
      <c r="D32" s="54">
        <f t="shared" si="1"/>
        <v>0</v>
      </c>
      <c r="E32" s="54">
        <f t="shared" si="1"/>
        <v>0</v>
      </c>
      <c r="F32" s="54">
        <f t="shared" si="1"/>
        <v>0</v>
      </c>
      <c r="G32" s="54">
        <f t="shared" si="1"/>
        <v>0</v>
      </c>
      <c r="H32" s="54">
        <f t="shared" si="1"/>
        <v>0</v>
      </c>
      <c r="I32" s="54">
        <f t="shared" si="1"/>
        <v>0</v>
      </c>
    </row>
    <row r="33" spans="1:9" x14ac:dyDescent="0.2">
      <c r="A33" s="49"/>
      <c r="B33" s="50"/>
      <c r="C33" s="54"/>
      <c r="D33" s="55"/>
      <c r="E33" s="55"/>
      <c r="F33" s="55"/>
      <c r="G33" s="55"/>
      <c r="H33" s="55"/>
      <c r="I33" s="55"/>
    </row>
    <row r="34" spans="1:9" x14ac:dyDescent="0.2">
      <c r="A34" s="49" t="s">
        <v>7</v>
      </c>
      <c r="B34" s="50"/>
      <c r="C34" s="54">
        <f>+C23+C24-C25+C32</f>
        <v>4.8200000000069849</v>
      </c>
      <c r="D34" s="54">
        <f t="shared" ref="D34:I34" si="2">+D23+D24-D25+D32</f>
        <v>109.82000000000698</v>
      </c>
      <c r="E34" s="54">
        <f>+E23+E24-E25+E32</f>
        <v>20.820000000006985</v>
      </c>
      <c r="F34" s="54">
        <f t="shared" si="2"/>
        <v>6715.820000000007</v>
      </c>
      <c r="G34" s="54">
        <f>+G23+G24-G25+G32</f>
        <v>7222.1600000000035</v>
      </c>
      <c r="H34" s="54">
        <f>+H23+H24-H25+H32</f>
        <v>7222.1600000000035</v>
      </c>
      <c r="I34" s="54">
        <f t="shared" si="2"/>
        <v>7222.1600000000035</v>
      </c>
    </row>
    <row r="35" spans="1:9" x14ac:dyDescent="0.2">
      <c r="A35" s="58"/>
      <c r="B35" s="59"/>
      <c r="C35" s="60"/>
      <c r="D35" s="61"/>
      <c r="E35" s="61"/>
      <c r="F35" s="55"/>
      <c r="G35" s="55"/>
      <c r="H35" s="55"/>
      <c r="I35" s="55"/>
    </row>
    <row r="36" spans="1:9" x14ac:dyDescent="0.2">
      <c r="A36" s="49" t="s">
        <v>19</v>
      </c>
      <c r="B36" s="50"/>
      <c r="C36" s="60">
        <v>1284</v>
      </c>
      <c r="D36" s="61">
        <v>3230</v>
      </c>
      <c r="E36" s="61">
        <v>0</v>
      </c>
      <c r="F36" s="55"/>
      <c r="G36" s="55">
        <v>2712</v>
      </c>
      <c r="H36" s="55"/>
      <c r="I36" s="55"/>
    </row>
    <row r="37" spans="1:9" x14ac:dyDescent="0.2">
      <c r="A37" s="58"/>
      <c r="B37" s="59"/>
      <c r="C37" s="60"/>
      <c r="D37" s="61"/>
      <c r="E37" s="61"/>
      <c r="F37" s="55"/>
      <c r="G37" s="55"/>
      <c r="H37" s="55"/>
      <c r="I37" s="55"/>
    </row>
    <row r="38" spans="1:9" x14ac:dyDescent="0.2">
      <c r="A38" s="49" t="s">
        <v>20</v>
      </c>
      <c r="B38" s="62"/>
      <c r="C38" s="63">
        <f>C34-C36</f>
        <v>-1279.179999999993</v>
      </c>
      <c r="D38" s="63">
        <f t="shared" ref="D38:I38" si="3">D34-D36</f>
        <v>-3120.179999999993</v>
      </c>
      <c r="E38" s="63">
        <f t="shared" si="3"/>
        <v>20.820000000006985</v>
      </c>
      <c r="F38" s="64">
        <f t="shared" si="3"/>
        <v>6715.820000000007</v>
      </c>
      <c r="G38" s="64">
        <f t="shared" si="3"/>
        <v>4510.1600000000035</v>
      </c>
      <c r="H38" s="64">
        <f t="shared" si="3"/>
        <v>7222.1600000000035</v>
      </c>
      <c r="I38" s="64">
        <f t="shared" si="3"/>
        <v>7222.1600000000035</v>
      </c>
    </row>
    <row r="39" spans="1:9" x14ac:dyDescent="0.2">
      <c r="A39" s="65"/>
      <c r="B39" s="65"/>
      <c r="C39" s="66"/>
      <c r="D39" s="66"/>
      <c r="E39" s="66"/>
      <c r="F39" s="66"/>
      <c r="G39" s="66"/>
      <c r="H39" s="66"/>
      <c r="I39" s="66"/>
    </row>
    <row r="40" spans="1:9" x14ac:dyDescent="0.2">
      <c r="A40" s="67" t="s">
        <v>21</v>
      </c>
      <c r="B40" s="43"/>
      <c r="C40" s="68"/>
      <c r="D40" s="68"/>
      <c r="E40" s="68"/>
      <c r="F40" s="68"/>
      <c r="G40" s="68"/>
      <c r="H40" s="68"/>
      <c r="I40" s="68"/>
    </row>
    <row r="41" spans="1:9" ht="26.45" customHeight="1" x14ac:dyDescent="0.2">
      <c r="A41" s="69" t="s">
        <v>33</v>
      </c>
      <c r="B41" s="70"/>
      <c r="C41" s="61"/>
      <c r="D41" s="61"/>
      <c r="E41" s="61"/>
      <c r="F41" s="61"/>
      <c r="G41" s="61"/>
      <c r="H41" s="61"/>
      <c r="I41" s="61"/>
    </row>
    <row r="42" spans="1:9" x14ac:dyDescent="0.2">
      <c r="A42" s="49"/>
      <c r="B42" s="50"/>
      <c r="C42" s="55"/>
      <c r="D42" s="55"/>
      <c r="E42" s="55"/>
      <c r="F42" s="55"/>
      <c r="G42" s="55"/>
      <c r="H42" s="55"/>
      <c r="I42" s="55"/>
    </row>
    <row r="43" spans="1:9" x14ac:dyDescent="0.2">
      <c r="A43" s="49" t="s">
        <v>6</v>
      </c>
      <c r="B43" s="50"/>
      <c r="C43" s="55"/>
      <c r="D43" s="55"/>
      <c r="E43" s="55"/>
      <c r="F43" s="55"/>
      <c r="G43" s="55"/>
      <c r="H43" s="55"/>
      <c r="I43" s="55"/>
    </row>
    <row r="44" spans="1:9" x14ac:dyDescent="0.2">
      <c r="A44" s="49"/>
      <c r="B44" s="50"/>
      <c r="C44" s="55"/>
      <c r="D44" s="55"/>
      <c r="E44" s="55"/>
      <c r="F44" s="55"/>
      <c r="G44" s="55"/>
      <c r="H44" s="55"/>
      <c r="I44" s="55"/>
    </row>
    <row r="45" spans="1:9" x14ac:dyDescent="0.2">
      <c r="A45" s="71" t="s">
        <v>8</v>
      </c>
      <c r="B45" s="62"/>
      <c r="C45" s="55"/>
      <c r="D45" s="55"/>
      <c r="E45" s="55"/>
      <c r="F45" s="55"/>
      <c r="G45" s="55"/>
      <c r="H45" s="55"/>
      <c r="I45" s="55"/>
    </row>
    <row r="46" spans="1:9" x14ac:dyDescent="0.2">
      <c r="A46" s="72" t="s">
        <v>9</v>
      </c>
      <c r="B46" s="73"/>
      <c r="C46" s="55"/>
      <c r="D46" s="55"/>
      <c r="E46" s="55"/>
      <c r="F46" s="55"/>
      <c r="G46" s="55"/>
      <c r="H46" s="55"/>
      <c r="I46" s="55"/>
    </row>
  </sheetData>
  <sheetProtection selectLockedCells="1"/>
  <mergeCells count="6">
    <mergeCell ref="A9:I9"/>
    <mergeCell ref="A11:I11"/>
    <mergeCell ref="A13:I13"/>
    <mergeCell ref="A15:I15"/>
    <mergeCell ref="A19:I19"/>
    <mergeCell ref="A41:B41"/>
  </mergeCells>
  <printOptions horizontalCentered="1"/>
  <pageMargins left="0.75" right="0.75" top="0.6" bottom="0.55000000000000004" header="0.28000000000000003" footer="0.16"/>
  <pageSetup scale="75"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A43619-7A9E-4AAC-9506-A0EED7FB8961}">
  <sheetPr>
    <pageSetUpPr fitToPage="1"/>
  </sheetPr>
  <dimension ref="A2:I46"/>
  <sheetViews>
    <sheetView zoomScaleNormal="100" workbookViewId="0">
      <selection activeCell="K20" sqref="K20"/>
    </sheetView>
  </sheetViews>
  <sheetFormatPr defaultRowHeight="12.75" x14ac:dyDescent="0.2"/>
  <cols>
    <col min="1" max="2" width="14.5703125" style="42" customWidth="1"/>
    <col min="3" max="8" width="14" style="42" customWidth="1"/>
    <col min="9" max="9" width="13.140625" style="42" customWidth="1"/>
    <col min="10" max="16384" width="9.140625" style="41"/>
  </cols>
  <sheetData>
    <row r="2" spans="1:9" x14ac:dyDescent="0.2">
      <c r="A2" s="42" t="s">
        <v>13</v>
      </c>
      <c r="B2" s="43" t="s">
        <v>38</v>
      </c>
      <c r="C2" s="43"/>
      <c r="D2" s="43"/>
      <c r="G2" s="44" t="s">
        <v>14</v>
      </c>
      <c r="H2" s="43" t="s">
        <v>42</v>
      </c>
      <c r="I2" s="43"/>
    </row>
    <row r="3" spans="1:9" x14ac:dyDescent="0.2">
      <c r="A3" s="42" t="s">
        <v>27</v>
      </c>
      <c r="B3" s="43" t="s">
        <v>39</v>
      </c>
      <c r="C3" s="43"/>
      <c r="D3" s="43"/>
      <c r="G3" s="44" t="s">
        <v>31</v>
      </c>
      <c r="H3" s="45" t="s">
        <v>43</v>
      </c>
      <c r="I3" s="45"/>
    </row>
    <row r="4" spans="1:9" x14ac:dyDescent="0.2">
      <c r="A4" s="42" t="s">
        <v>15</v>
      </c>
      <c r="B4" s="43" t="s">
        <v>78</v>
      </c>
      <c r="C4" s="43"/>
      <c r="D4" s="43"/>
      <c r="G4" s="44" t="s">
        <v>30</v>
      </c>
      <c r="H4" s="43" t="s">
        <v>73</v>
      </c>
      <c r="I4" s="43"/>
    </row>
    <row r="5" spans="1:9" x14ac:dyDescent="0.2">
      <c r="A5" s="42" t="s">
        <v>28</v>
      </c>
      <c r="B5" s="43" t="s">
        <v>67</v>
      </c>
      <c r="C5" s="45"/>
      <c r="D5" s="45"/>
      <c r="G5" s="44" t="s">
        <v>29</v>
      </c>
      <c r="H5" s="45" t="s">
        <v>79</v>
      </c>
      <c r="I5" s="45"/>
    </row>
    <row r="8" spans="1:9" x14ac:dyDescent="0.2">
      <c r="A8" s="42" t="s">
        <v>16</v>
      </c>
    </row>
    <row r="9" spans="1:9" ht="42.75" customHeight="1" x14ac:dyDescent="0.2">
      <c r="A9" s="13" t="s">
        <v>80</v>
      </c>
      <c r="B9" s="13"/>
      <c r="C9" s="13"/>
      <c r="D9" s="13"/>
      <c r="E9" s="13"/>
      <c r="F9" s="13"/>
      <c r="G9" s="13"/>
      <c r="H9" s="13"/>
      <c r="I9" s="13"/>
    </row>
    <row r="10" spans="1:9" x14ac:dyDescent="0.2">
      <c r="A10" s="42" t="s">
        <v>17</v>
      </c>
    </row>
    <row r="11" spans="1:9" ht="41.25" customHeight="1" x14ac:dyDescent="0.2">
      <c r="A11" s="13" t="s">
        <v>81</v>
      </c>
      <c r="B11" s="13"/>
      <c r="C11" s="13"/>
      <c r="D11" s="13"/>
      <c r="E11" s="13"/>
      <c r="F11" s="13"/>
      <c r="G11" s="13"/>
      <c r="H11" s="13"/>
      <c r="I11" s="13"/>
    </row>
    <row r="12" spans="1:9" x14ac:dyDescent="0.2">
      <c r="A12" s="42" t="s">
        <v>18</v>
      </c>
    </row>
    <row r="13" spans="1:9" ht="31.5" customHeight="1" x14ac:dyDescent="0.2">
      <c r="A13" s="13" t="s">
        <v>82</v>
      </c>
      <c r="B13" s="13"/>
      <c r="C13" s="13"/>
      <c r="D13" s="13"/>
      <c r="E13" s="13"/>
      <c r="F13" s="13"/>
      <c r="G13" s="13"/>
      <c r="H13" s="13"/>
      <c r="I13" s="13"/>
    </row>
    <row r="14" spans="1:9" x14ac:dyDescent="0.2">
      <c r="A14" s="42" t="s">
        <v>22</v>
      </c>
    </row>
    <row r="15" spans="1:9" ht="25.5" customHeight="1" x14ac:dyDescent="0.2">
      <c r="A15" s="13" t="s">
        <v>83</v>
      </c>
      <c r="B15" s="13"/>
      <c r="C15" s="13"/>
      <c r="D15" s="13"/>
      <c r="E15" s="13"/>
      <c r="F15" s="13"/>
      <c r="G15" s="13"/>
      <c r="H15" s="13"/>
      <c r="I15" s="13"/>
    </row>
    <row r="16" spans="1:9" x14ac:dyDescent="0.2">
      <c r="A16" s="42" t="s">
        <v>49</v>
      </c>
    </row>
    <row r="17" spans="1:9" x14ac:dyDescent="0.2">
      <c r="A17" s="42" t="s">
        <v>36</v>
      </c>
    </row>
    <row r="19" spans="1:9" x14ac:dyDescent="0.2">
      <c r="A19" s="46" t="s">
        <v>12</v>
      </c>
      <c r="B19" s="47"/>
      <c r="C19" s="47"/>
      <c r="D19" s="47"/>
      <c r="E19" s="47"/>
      <c r="F19" s="47"/>
      <c r="G19" s="47"/>
      <c r="H19" s="47"/>
      <c r="I19" s="48"/>
    </row>
    <row r="20" spans="1:9" x14ac:dyDescent="0.2">
      <c r="A20" s="49"/>
      <c r="B20" s="50"/>
      <c r="C20" s="51" t="s">
        <v>37</v>
      </c>
      <c r="D20" s="51" t="s">
        <v>24</v>
      </c>
      <c r="E20" s="51" t="s">
        <v>25</v>
      </c>
      <c r="F20" s="51" t="s">
        <v>26</v>
      </c>
      <c r="G20" s="51" t="s">
        <v>32</v>
      </c>
      <c r="H20" s="51" t="s">
        <v>34</v>
      </c>
      <c r="I20" s="51" t="s">
        <v>35</v>
      </c>
    </row>
    <row r="21" spans="1:9" x14ac:dyDescent="0.2">
      <c r="A21" s="49"/>
      <c r="B21" s="50"/>
      <c r="C21" s="52" t="s">
        <v>10</v>
      </c>
      <c r="D21" s="53" t="s">
        <v>10</v>
      </c>
      <c r="E21" s="52" t="s">
        <v>10</v>
      </c>
      <c r="F21" s="52" t="s">
        <v>10</v>
      </c>
      <c r="G21" s="52" t="s">
        <v>10</v>
      </c>
      <c r="H21" s="52" t="s">
        <v>11</v>
      </c>
      <c r="I21" s="52" t="s">
        <v>11</v>
      </c>
    </row>
    <row r="22" spans="1:9" x14ac:dyDescent="0.2">
      <c r="A22" s="49" t="s">
        <v>0</v>
      </c>
      <c r="B22" s="50"/>
      <c r="C22" s="54">
        <v>569293</v>
      </c>
      <c r="D22" s="55">
        <v>569293</v>
      </c>
      <c r="E22" s="55">
        <v>569293</v>
      </c>
      <c r="F22" s="55">
        <v>569293</v>
      </c>
      <c r="G22" s="55">
        <v>569293</v>
      </c>
      <c r="H22" s="55">
        <v>569293</v>
      </c>
      <c r="I22" s="55">
        <v>626222.52</v>
      </c>
    </row>
    <row r="23" spans="1:9" x14ac:dyDescent="0.2">
      <c r="A23" s="49" t="s">
        <v>1</v>
      </c>
      <c r="B23" s="50"/>
      <c r="C23" s="54">
        <v>41252</v>
      </c>
      <c r="D23" s="55">
        <f t="shared" ref="D23:I23" si="0">C34</f>
        <v>0</v>
      </c>
      <c r="E23" s="55">
        <f t="shared" si="0"/>
        <v>0</v>
      </c>
      <c r="F23" s="55">
        <f t="shared" si="0"/>
        <v>0</v>
      </c>
      <c r="G23" s="55">
        <f t="shared" si="0"/>
        <v>477781</v>
      </c>
      <c r="H23" s="55">
        <f t="shared" si="0"/>
        <v>963884.6</v>
      </c>
      <c r="I23" s="55">
        <f t="shared" si="0"/>
        <v>963884.60000000009</v>
      </c>
    </row>
    <row r="24" spans="1:9" x14ac:dyDescent="0.2">
      <c r="A24" s="49" t="s">
        <v>2</v>
      </c>
      <c r="B24" s="50"/>
      <c r="C24" s="54">
        <v>417713</v>
      </c>
      <c r="D24" s="55">
        <v>642608</v>
      </c>
      <c r="E24" s="55">
        <v>552599</v>
      </c>
      <c r="F24" s="55">
        <v>611352</v>
      </c>
      <c r="G24" s="55">
        <v>522939.6</v>
      </c>
      <c r="H24" s="55">
        <v>650000</v>
      </c>
      <c r="I24" s="55">
        <v>650000</v>
      </c>
    </row>
    <row r="25" spans="1:9" x14ac:dyDescent="0.2">
      <c r="A25" s="49" t="s">
        <v>3</v>
      </c>
      <c r="B25" s="50"/>
      <c r="C25" s="54">
        <v>458965</v>
      </c>
      <c r="D25" s="55">
        <v>642608</v>
      </c>
      <c r="E25" s="55">
        <v>552599</v>
      </c>
      <c r="F25" s="54">
        <v>133571</v>
      </c>
      <c r="G25" s="55">
        <v>36836</v>
      </c>
      <c r="H25" s="55">
        <v>650000</v>
      </c>
      <c r="I25" s="55">
        <v>650000</v>
      </c>
    </row>
    <row r="26" spans="1:9" x14ac:dyDescent="0.2">
      <c r="A26" s="49"/>
      <c r="B26" s="50"/>
      <c r="C26" s="54"/>
      <c r="D26" s="55"/>
      <c r="E26" s="55"/>
      <c r="F26" s="55"/>
      <c r="G26" s="55"/>
      <c r="H26" s="55"/>
      <c r="I26" s="55"/>
    </row>
    <row r="27" spans="1:9" x14ac:dyDescent="0.2">
      <c r="A27" s="49" t="s">
        <v>4</v>
      </c>
      <c r="B27" s="45"/>
      <c r="C27" s="56"/>
      <c r="D27" s="56"/>
      <c r="E27" s="56"/>
      <c r="F27" s="56"/>
      <c r="G27" s="56"/>
      <c r="H27" s="56"/>
      <c r="I27" s="54"/>
    </row>
    <row r="28" spans="1:9" x14ac:dyDescent="0.2">
      <c r="A28" s="49" t="s">
        <v>23</v>
      </c>
      <c r="B28" s="50"/>
      <c r="C28" s="54"/>
      <c r="D28" s="57"/>
      <c r="E28" s="56"/>
      <c r="F28" s="56"/>
      <c r="G28" s="56"/>
      <c r="H28" s="56"/>
      <c r="I28" s="54"/>
    </row>
    <row r="29" spans="1:9" x14ac:dyDescent="0.2">
      <c r="A29" s="58"/>
      <c r="B29" s="59"/>
      <c r="C29" s="54"/>
      <c r="D29" s="55"/>
      <c r="E29" s="55"/>
      <c r="F29" s="55"/>
      <c r="G29" s="55"/>
      <c r="H29" s="55"/>
      <c r="I29" s="55"/>
    </row>
    <row r="30" spans="1:9" x14ac:dyDescent="0.2">
      <c r="A30" s="58"/>
      <c r="B30" s="59"/>
      <c r="C30" s="54"/>
      <c r="D30" s="55"/>
      <c r="E30" s="55"/>
      <c r="F30" s="55"/>
      <c r="G30" s="55"/>
      <c r="H30" s="55"/>
      <c r="I30" s="55"/>
    </row>
    <row r="31" spans="1:9" x14ac:dyDescent="0.2">
      <c r="A31" s="58"/>
      <c r="B31" s="59"/>
      <c r="C31" s="54"/>
      <c r="D31" s="55"/>
      <c r="E31" s="55"/>
      <c r="F31" s="55"/>
      <c r="G31" s="55"/>
      <c r="H31" s="55"/>
      <c r="I31" s="55"/>
    </row>
    <row r="32" spans="1:9" x14ac:dyDescent="0.2">
      <c r="A32" s="49" t="s">
        <v>5</v>
      </c>
      <c r="B32" s="50"/>
      <c r="C32" s="54">
        <f t="shared" ref="C32:I32" si="1">SUM(C29:C31)</f>
        <v>0</v>
      </c>
      <c r="D32" s="54">
        <f t="shared" si="1"/>
        <v>0</v>
      </c>
      <c r="E32" s="54">
        <f t="shared" si="1"/>
        <v>0</v>
      </c>
      <c r="F32" s="54">
        <f t="shared" si="1"/>
        <v>0</v>
      </c>
      <c r="G32" s="54">
        <f t="shared" si="1"/>
        <v>0</v>
      </c>
      <c r="H32" s="54">
        <f t="shared" si="1"/>
        <v>0</v>
      </c>
      <c r="I32" s="54">
        <f t="shared" si="1"/>
        <v>0</v>
      </c>
    </row>
    <row r="33" spans="1:9" x14ac:dyDescent="0.2">
      <c r="A33" s="49"/>
      <c r="B33" s="50"/>
      <c r="C33" s="54"/>
      <c r="D33" s="55"/>
      <c r="E33" s="55"/>
      <c r="F33" s="55"/>
      <c r="G33" s="55"/>
      <c r="H33" s="55"/>
      <c r="I33" s="55"/>
    </row>
    <row r="34" spans="1:9" x14ac:dyDescent="0.2">
      <c r="A34" s="49" t="s">
        <v>7</v>
      </c>
      <c r="B34" s="50"/>
      <c r="C34" s="54">
        <f>+C23+C24-C25+C32</f>
        <v>0</v>
      </c>
      <c r="D34" s="54">
        <f t="shared" ref="D34:I34" si="2">+D23+D24-D25+D32</f>
        <v>0</v>
      </c>
      <c r="E34" s="54">
        <f>+E23+E24-E25+E32</f>
        <v>0</v>
      </c>
      <c r="F34" s="54">
        <f t="shared" si="2"/>
        <v>477781</v>
      </c>
      <c r="G34" s="54">
        <f>+G23+G24-G25+G32</f>
        <v>963884.6</v>
      </c>
      <c r="H34" s="54">
        <f>+H23+H24-H25+H32</f>
        <v>963884.60000000009</v>
      </c>
      <c r="I34" s="54">
        <f t="shared" si="2"/>
        <v>963884.60000000009</v>
      </c>
    </row>
    <row r="35" spans="1:9" x14ac:dyDescent="0.2">
      <c r="A35" s="58"/>
      <c r="B35" s="59"/>
      <c r="C35" s="60"/>
      <c r="D35" s="61"/>
      <c r="E35" s="61"/>
      <c r="F35" s="55"/>
      <c r="G35" s="55"/>
      <c r="H35" s="55"/>
      <c r="I35" s="55"/>
    </row>
    <row r="36" spans="1:9" x14ac:dyDescent="0.2">
      <c r="A36" s="49" t="s">
        <v>19</v>
      </c>
      <c r="B36" s="50"/>
      <c r="C36" s="60">
        <v>0</v>
      </c>
      <c r="D36" s="61">
        <v>0</v>
      </c>
      <c r="E36" s="61">
        <v>0</v>
      </c>
      <c r="F36" s="55">
        <v>0</v>
      </c>
      <c r="G36" s="55">
        <v>532457</v>
      </c>
      <c r="H36" s="55"/>
      <c r="I36" s="55"/>
    </row>
    <row r="37" spans="1:9" x14ac:dyDescent="0.2">
      <c r="A37" s="58"/>
      <c r="B37" s="59"/>
      <c r="C37" s="60"/>
      <c r="D37" s="61"/>
      <c r="E37" s="61"/>
      <c r="F37" s="55"/>
      <c r="G37" s="55"/>
      <c r="H37" s="55"/>
      <c r="I37" s="55"/>
    </row>
    <row r="38" spans="1:9" x14ac:dyDescent="0.2">
      <c r="A38" s="49" t="s">
        <v>20</v>
      </c>
      <c r="B38" s="62"/>
      <c r="C38" s="63">
        <f>C34-C36</f>
        <v>0</v>
      </c>
      <c r="D38" s="63">
        <f t="shared" ref="D38:I38" si="3">D34-D36</f>
        <v>0</v>
      </c>
      <c r="E38" s="63">
        <f t="shared" si="3"/>
        <v>0</v>
      </c>
      <c r="F38" s="64">
        <f t="shared" si="3"/>
        <v>477781</v>
      </c>
      <c r="G38" s="64">
        <f t="shared" si="3"/>
        <v>431427.6</v>
      </c>
      <c r="H38" s="64">
        <f t="shared" si="3"/>
        <v>963884.60000000009</v>
      </c>
      <c r="I38" s="64">
        <f t="shared" si="3"/>
        <v>963884.60000000009</v>
      </c>
    </row>
    <row r="39" spans="1:9" x14ac:dyDescent="0.2">
      <c r="A39" s="65"/>
      <c r="B39" s="65"/>
      <c r="C39" s="66"/>
      <c r="D39" s="66"/>
      <c r="E39" s="66"/>
      <c r="F39" s="66"/>
      <c r="G39" s="66"/>
      <c r="H39" s="66"/>
      <c r="I39" s="66"/>
    </row>
    <row r="40" spans="1:9" x14ac:dyDescent="0.2">
      <c r="A40" s="67" t="s">
        <v>21</v>
      </c>
      <c r="B40" s="43"/>
      <c r="C40" s="68"/>
      <c r="D40" s="68"/>
      <c r="E40" s="68"/>
      <c r="F40" s="68"/>
      <c r="G40" s="68"/>
      <c r="H40" s="68"/>
      <c r="I40" s="68"/>
    </row>
    <row r="41" spans="1:9" ht="26.45" customHeight="1" x14ac:dyDescent="0.2">
      <c r="A41" s="69" t="s">
        <v>33</v>
      </c>
      <c r="B41" s="70"/>
      <c r="C41" s="61"/>
      <c r="D41" s="61"/>
      <c r="E41" s="61"/>
      <c r="F41" s="61"/>
      <c r="G41" s="61"/>
      <c r="H41" s="61"/>
      <c r="I41" s="61"/>
    </row>
    <row r="42" spans="1:9" x14ac:dyDescent="0.2">
      <c r="A42" s="49"/>
      <c r="B42" s="50"/>
      <c r="C42" s="55"/>
      <c r="D42" s="55"/>
      <c r="E42" s="55"/>
      <c r="F42" s="55"/>
      <c r="G42" s="55"/>
      <c r="H42" s="55"/>
      <c r="I42" s="55"/>
    </row>
    <row r="43" spans="1:9" x14ac:dyDescent="0.2">
      <c r="A43" s="49" t="s">
        <v>6</v>
      </c>
      <c r="B43" s="50"/>
      <c r="C43" s="55"/>
      <c r="D43" s="55"/>
      <c r="E43" s="55"/>
      <c r="F43" s="55"/>
      <c r="G43" s="55"/>
      <c r="H43" s="55"/>
      <c r="I43" s="55"/>
    </row>
    <row r="44" spans="1:9" x14ac:dyDescent="0.2">
      <c r="A44" s="49"/>
      <c r="B44" s="50"/>
      <c r="C44" s="55"/>
      <c r="D44" s="55"/>
      <c r="E44" s="55"/>
      <c r="F44" s="55"/>
      <c r="G44" s="55"/>
      <c r="H44" s="55"/>
      <c r="I44" s="55"/>
    </row>
    <row r="45" spans="1:9" x14ac:dyDescent="0.2">
      <c r="A45" s="71" t="s">
        <v>8</v>
      </c>
      <c r="B45" s="62"/>
      <c r="C45" s="55"/>
      <c r="D45" s="55"/>
      <c r="E45" s="55"/>
      <c r="F45" s="55"/>
      <c r="G45" s="55"/>
      <c r="H45" s="55"/>
      <c r="I45" s="55"/>
    </row>
    <row r="46" spans="1:9" x14ac:dyDescent="0.2">
      <c r="A46" s="72" t="s">
        <v>9</v>
      </c>
      <c r="B46" s="73"/>
      <c r="C46" s="55"/>
      <c r="D46" s="55"/>
      <c r="E46" s="55"/>
      <c r="F46" s="55"/>
      <c r="G46" s="55"/>
      <c r="H46" s="55"/>
      <c r="I46" s="55"/>
    </row>
  </sheetData>
  <sheetProtection selectLockedCells="1"/>
  <mergeCells count="6">
    <mergeCell ref="A9:I9"/>
    <mergeCell ref="A11:I11"/>
    <mergeCell ref="A13:I13"/>
    <mergeCell ref="A15:I15"/>
    <mergeCell ref="A19:I19"/>
    <mergeCell ref="A41:B41"/>
  </mergeCells>
  <printOptions horizontalCentered="1"/>
  <pageMargins left="0.75" right="0.75" top="0.6" bottom="0.55000000000000004" header="0.28000000000000003" footer="0.16"/>
  <pageSetup scale="79" orientation="landscape" r:id="rId1"/>
  <headerFooter alignWithMargins="0">
    <oddHeader>&amp;C&amp;"Arial,Bold"Report on Non-General Fund Information
&amp;"Arial,Regular"for Submittal to the 2025 Legislature</oddHeader>
    <oddFooter>&amp;LForm 37-47 (rev. 8/23)&amp;R&amp;D  &amp;T</oddFooter>
  </headerFooter>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 310</vt:lpstr>
      <vt:lpstr>S 374</vt:lpstr>
      <vt:lpstr>S 509</vt:lpstr>
      <vt:lpstr>S 538</vt:lpstr>
      <vt:lpstr>S 539</vt:lpstr>
      <vt:lpstr>S 583</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Woo, Haley</cp:lastModifiedBy>
  <cp:lastPrinted>2024-09-12T01:10:30Z</cp:lastPrinted>
  <dcterms:created xsi:type="dcterms:W3CDTF">2007-10-18T21:13:24Z</dcterms:created>
  <dcterms:modified xsi:type="dcterms:W3CDTF">2024-09-30T23:20:12Z</dcterms:modified>
</cp:coreProperties>
</file>