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G:\BMSS\Non-General Fund Report\FY25 NON GENERAL FUND RPT\To B&amp;F\HTH 590\"/>
    </mc:Choice>
  </mc:AlternateContent>
  <xr:revisionPtr revIDLastSave="0" documentId="13_ncr:1_{1F1105E8-A80B-455C-A49C-2C9126FC8456}" xr6:coauthVersionLast="47" xr6:coauthVersionMax="47" xr10:uidLastSave="{00000000-0000-0000-0000-000000000000}"/>
  <bookViews>
    <workbookView xWindow="25080" yWindow="-555" windowWidth="29040" windowHeight="15720" tabRatio="928" xr2:uid="{00000000-000D-0000-FFFF-FFFF00000000}"/>
  </bookViews>
  <sheets>
    <sheet name="S 225" sheetId="5" r:id="rId1"/>
    <sheet name="S 316" sheetId="6" r:id="rId2"/>
    <sheet name="S 335" sheetId="7" r:id="rId3"/>
    <sheet name="S 337" sheetId="8" r:id="rId4"/>
    <sheet name="S-21-506" sheetId="9" r:id="rId5"/>
    <sheet name="S-21-586" sheetId="10" r:id="rId6"/>
    <sheet name="S-21-642" sheetId="11" r:id="rId7"/>
    <sheet name="S-21-658" sheetId="12" r:id="rId8"/>
    <sheet name="S-21-662" sheetId="13" r:id="rId9"/>
    <sheet name="S-22-565" sheetId="14" r:id="rId10"/>
    <sheet name="S-22-675" sheetId="15" r:id="rId11"/>
    <sheet name="S-24-679" sheetId="16" r:id="rId12"/>
    <sheet name="S-24-680" sheetId="17" r:id="rId13"/>
    <sheet name="S-24-692" sheetId="18" r:id="rId14"/>
    <sheet name="S-24-699" sheetId="19" r:id="rId15"/>
    <sheet name="S-25-549" sheetId="20"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35" i="7" l="1"/>
  <c r="I26" i="18" l="1"/>
  <c r="J25" i="10"/>
  <c r="J26" i="10"/>
  <c r="I35" i="20" l="1"/>
  <c r="H35" i="20"/>
  <c r="G35" i="20"/>
  <c r="F35" i="20"/>
  <c r="E35" i="20"/>
  <c r="D35" i="20"/>
  <c r="C35" i="20"/>
  <c r="C37" i="20" s="1"/>
  <c r="J28" i="20"/>
  <c r="J27" i="20"/>
  <c r="D26" i="20" l="1"/>
  <c r="D37" i="20" s="1"/>
  <c r="C41" i="20"/>
  <c r="D41" i="20" l="1"/>
  <c r="E26" i="20"/>
  <c r="E37" i="20" s="1"/>
  <c r="E41" i="20" l="1"/>
  <c r="F26" i="20"/>
  <c r="F37" i="20" s="1"/>
  <c r="F41" i="20" l="1"/>
  <c r="G26" i="20"/>
  <c r="G37" i="20" s="1"/>
  <c r="G41" i="20" l="1"/>
  <c r="H26" i="20"/>
  <c r="H37" i="20" s="1"/>
  <c r="H41" i="20" l="1"/>
  <c r="I26" i="20"/>
  <c r="I37" i="20" s="1"/>
  <c r="I41" i="20" s="1"/>
  <c r="C33" i="5" l="1"/>
  <c r="D33" i="5"/>
  <c r="E33" i="5"/>
  <c r="F33" i="5"/>
  <c r="J27" i="19" l="1"/>
  <c r="J26" i="19"/>
  <c r="J27" i="18"/>
  <c r="J26" i="18"/>
  <c r="J26" i="17"/>
  <c r="J25" i="17"/>
  <c r="J25" i="16"/>
  <c r="J24" i="16"/>
  <c r="J26" i="15"/>
  <c r="J25" i="15"/>
  <c r="J27" i="14"/>
  <c r="J26" i="14"/>
  <c r="J25" i="13"/>
  <c r="J24" i="13"/>
  <c r="J25" i="12"/>
  <c r="J24" i="12"/>
  <c r="J25" i="11"/>
  <c r="J24" i="11"/>
  <c r="J28" i="9"/>
  <c r="J27" i="9"/>
  <c r="J25" i="8"/>
  <c r="J24" i="8"/>
  <c r="J25" i="7"/>
  <c r="J24" i="7"/>
  <c r="G24" i="6"/>
  <c r="J26" i="6"/>
  <c r="J27" i="6"/>
  <c r="J26" i="5"/>
  <c r="J25" i="5"/>
  <c r="C35" i="5"/>
  <c r="D24" i="5" s="1"/>
  <c r="D23" i="13"/>
  <c r="F38" i="11"/>
  <c r="C23" i="8"/>
  <c r="C35" i="7"/>
  <c r="D35" i="7"/>
  <c r="E35" i="7"/>
  <c r="F35" i="7"/>
  <c r="C25" i="6"/>
  <c r="I34" i="19" l="1"/>
  <c r="H34" i="19"/>
  <c r="G34" i="19"/>
  <c r="F34" i="19"/>
  <c r="E34" i="19"/>
  <c r="D34" i="19"/>
  <c r="C34" i="19"/>
  <c r="C36" i="19" s="1"/>
  <c r="C40" i="19" s="1"/>
  <c r="I34" i="18"/>
  <c r="H34" i="18"/>
  <c r="G34" i="18"/>
  <c r="F34" i="18"/>
  <c r="E34" i="18"/>
  <c r="D34" i="18"/>
  <c r="C34" i="18"/>
  <c r="C36" i="18" s="1"/>
  <c r="C40" i="18" s="1"/>
  <c r="I33" i="17"/>
  <c r="H33" i="17"/>
  <c r="G33" i="17"/>
  <c r="F33" i="17"/>
  <c r="E33" i="17"/>
  <c r="D33" i="17"/>
  <c r="C33" i="17"/>
  <c r="C35" i="17" s="1"/>
  <c r="C39" i="17" s="1"/>
  <c r="C34" i="16"/>
  <c r="C38" i="16" s="1"/>
  <c r="I32" i="16"/>
  <c r="H32" i="16"/>
  <c r="G32" i="16"/>
  <c r="F32" i="16"/>
  <c r="E32" i="16"/>
  <c r="D32" i="16"/>
  <c r="C32" i="16"/>
  <c r="I33" i="15"/>
  <c r="H33" i="15"/>
  <c r="G33" i="15"/>
  <c r="F33" i="15"/>
  <c r="E33" i="15"/>
  <c r="D33" i="15"/>
  <c r="C33" i="15"/>
  <c r="C35" i="15" s="1"/>
  <c r="C39" i="15" s="1"/>
  <c r="D25" i="19" l="1"/>
  <c r="D36" i="19" s="1"/>
  <c r="D25" i="18"/>
  <c r="D36" i="18" s="1"/>
  <c r="D24" i="17"/>
  <c r="D35" i="17" s="1"/>
  <c r="D23" i="16"/>
  <c r="D34" i="16" s="1"/>
  <c r="D24" i="15"/>
  <c r="D35" i="15" s="1"/>
  <c r="D40" i="19" l="1"/>
  <c r="E25" i="19"/>
  <c r="E36" i="19" s="1"/>
  <c r="D40" i="18"/>
  <c r="E25" i="18"/>
  <c r="E36" i="18" s="1"/>
  <c r="D39" i="17"/>
  <c r="E24" i="17"/>
  <c r="E35" i="17" s="1"/>
  <c r="D38" i="16"/>
  <c r="E23" i="16"/>
  <c r="E34" i="16" s="1"/>
  <c r="D39" i="15"/>
  <c r="E24" i="15"/>
  <c r="E35" i="15" s="1"/>
  <c r="E40" i="19" l="1"/>
  <c r="F25" i="19"/>
  <c r="F36" i="19" s="1"/>
  <c r="E40" i="18"/>
  <c r="F25" i="18"/>
  <c r="F36" i="18" s="1"/>
  <c r="E39" i="17"/>
  <c r="F24" i="17"/>
  <c r="F35" i="17" s="1"/>
  <c r="E38" i="16"/>
  <c r="F23" i="16"/>
  <c r="F34" i="16" s="1"/>
  <c r="E39" i="15"/>
  <c r="F24" i="15"/>
  <c r="F35" i="15" s="1"/>
  <c r="F40" i="19" l="1"/>
  <c r="G25" i="19"/>
  <c r="G36" i="19" s="1"/>
  <c r="G25" i="18"/>
  <c r="G36" i="18" s="1"/>
  <c r="F40" i="18"/>
  <c r="F39" i="17"/>
  <c r="G24" i="17"/>
  <c r="G35" i="17" s="1"/>
  <c r="G23" i="16"/>
  <c r="G34" i="16" s="1"/>
  <c r="F38" i="16"/>
  <c r="F39" i="15"/>
  <c r="G24" i="15"/>
  <c r="G35" i="15" s="1"/>
  <c r="G40" i="19" l="1"/>
  <c r="H25" i="19"/>
  <c r="H36" i="19" s="1"/>
  <c r="H25" i="18"/>
  <c r="H36" i="18" s="1"/>
  <c r="G40" i="18"/>
  <c r="G39" i="17"/>
  <c r="H24" i="17"/>
  <c r="H35" i="17" s="1"/>
  <c r="H23" i="16"/>
  <c r="H34" i="16" s="1"/>
  <c r="G38" i="16"/>
  <c r="G39" i="15"/>
  <c r="H24" i="15"/>
  <c r="H35" i="15" s="1"/>
  <c r="H40" i="19" l="1"/>
  <c r="I25" i="19"/>
  <c r="I36" i="19" s="1"/>
  <c r="I40" i="19" s="1"/>
  <c r="H40" i="18"/>
  <c r="I25" i="18"/>
  <c r="I36" i="18" s="1"/>
  <c r="I40" i="18" s="1"/>
  <c r="I24" i="17"/>
  <c r="I35" i="17" s="1"/>
  <c r="I39" i="17" s="1"/>
  <c r="H39" i="17"/>
  <c r="H38" i="16"/>
  <c r="I23" i="16"/>
  <c r="I34" i="16" s="1"/>
  <c r="I38" i="16" s="1"/>
  <c r="H39" i="15"/>
  <c r="I24" i="15"/>
  <c r="I35" i="15" s="1"/>
  <c r="I39" i="15" s="1"/>
  <c r="I34" i="14" l="1"/>
  <c r="H34" i="14"/>
  <c r="G34" i="14"/>
  <c r="F34" i="14"/>
  <c r="E34" i="14"/>
  <c r="D34" i="14"/>
  <c r="C34" i="14"/>
  <c r="C36" i="14" s="1"/>
  <c r="I32" i="13"/>
  <c r="H32" i="13"/>
  <c r="G32" i="13"/>
  <c r="F32" i="13"/>
  <c r="E32" i="13"/>
  <c r="D32" i="13"/>
  <c r="C32" i="13"/>
  <c r="C34" i="13" s="1"/>
  <c r="I32" i="12"/>
  <c r="H32" i="12"/>
  <c r="G32" i="12"/>
  <c r="F32" i="12"/>
  <c r="E32" i="12"/>
  <c r="D32" i="12"/>
  <c r="C32" i="12"/>
  <c r="C34" i="12" s="1"/>
  <c r="C34" i="11"/>
  <c r="C38" i="11" s="1"/>
  <c r="I32" i="11"/>
  <c r="H32" i="11"/>
  <c r="G32" i="11"/>
  <c r="F32" i="11"/>
  <c r="E32" i="11"/>
  <c r="D32" i="11"/>
  <c r="C32" i="11"/>
  <c r="C40" i="14" l="1"/>
  <c r="D25" i="14"/>
  <c r="D36" i="14" s="1"/>
  <c r="C38" i="13"/>
  <c r="D34" i="13"/>
  <c r="C38" i="12"/>
  <c r="D23" i="12"/>
  <c r="D34" i="12" s="1"/>
  <c r="D23" i="11"/>
  <c r="D34" i="11" s="1"/>
  <c r="D40" i="14" l="1"/>
  <c r="E25" i="14"/>
  <c r="E36" i="14" s="1"/>
  <c r="D38" i="13"/>
  <c r="E23" i="13"/>
  <c r="E34" i="13" s="1"/>
  <c r="D38" i="12"/>
  <c r="E23" i="12"/>
  <c r="E34" i="12" s="1"/>
  <c r="D38" i="11"/>
  <c r="E23" i="11"/>
  <c r="E34" i="11" s="1"/>
  <c r="E40" i="14" l="1"/>
  <c r="F25" i="14"/>
  <c r="F36" i="14" s="1"/>
  <c r="E38" i="13"/>
  <c r="F23" i="13"/>
  <c r="F34" i="13" s="1"/>
  <c r="E38" i="12"/>
  <c r="F23" i="12"/>
  <c r="F34" i="12" s="1"/>
  <c r="E38" i="11"/>
  <c r="F23" i="11"/>
  <c r="F34" i="11" s="1"/>
  <c r="F40" i="14" l="1"/>
  <c r="G25" i="14"/>
  <c r="G36" i="14" s="1"/>
  <c r="F38" i="13"/>
  <c r="G23" i="13"/>
  <c r="G34" i="13" s="1"/>
  <c r="F38" i="12"/>
  <c r="G23" i="12"/>
  <c r="G34" i="12" s="1"/>
  <c r="G23" i="11"/>
  <c r="G34" i="11" s="1"/>
  <c r="G40" i="14" l="1"/>
  <c r="H25" i="14"/>
  <c r="H36" i="14" s="1"/>
  <c r="G38" i="13"/>
  <c r="H23" i="13"/>
  <c r="H34" i="13" s="1"/>
  <c r="G38" i="12"/>
  <c r="H23" i="12"/>
  <c r="H34" i="12" s="1"/>
  <c r="H23" i="11"/>
  <c r="H34" i="11" s="1"/>
  <c r="G38" i="11"/>
  <c r="H40" i="14" l="1"/>
  <c r="I25" i="14"/>
  <c r="I36" i="14" s="1"/>
  <c r="I40" i="14" s="1"/>
  <c r="H38" i="13"/>
  <c r="I23" i="13"/>
  <c r="I34" i="13" s="1"/>
  <c r="I38" i="13" s="1"/>
  <c r="H38" i="12"/>
  <c r="I23" i="12"/>
  <c r="I34" i="12" s="1"/>
  <c r="I38" i="12" s="1"/>
  <c r="H38" i="11"/>
  <c r="I23" i="11"/>
  <c r="I34" i="11" s="1"/>
  <c r="I38" i="11" s="1"/>
  <c r="I33" i="10" l="1"/>
  <c r="H33" i="10"/>
  <c r="G33" i="10"/>
  <c r="F33" i="10"/>
  <c r="E33" i="10"/>
  <c r="D33" i="10"/>
  <c r="C33" i="10"/>
  <c r="C35" i="10" s="1"/>
  <c r="D24" i="10" s="1"/>
  <c r="D35" i="10" s="1"/>
  <c r="I35" i="9"/>
  <c r="H35" i="9"/>
  <c r="G35" i="9"/>
  <c r="F35" i="9"/>
  <c r="E35" i="9"/>
  <c r="D35" i="9"/>
  <c r="C35" i="9"/>
  <c r="C37" i="9" s="1"/>
  <c r="I32" i="8"/>
  <c r="H32" i="8"/>
  <c r="G32" i="8"/>
  <c r="F32" i="8"/>
  <c r="E32" i="8"/>
  <c r="D32" i="8"/>
  <c r="C32" i="8"/>
  <c r="C34" i="8" s="1"/>
  <c r="I35" i="7"/>
  <c r="H35" i="7"/>
  <c r="C37" i="7"/>
  <c r="D23" i="7" s="1"/>
  <c r="I34" i="6"/>
  <c r="H34" i="6"/>
  <c r="G34" i="6"/>
  <c r="F34" i="6"/>
  <c r="E34" i="6"/>
  <c r="D34" i="6"/>
  <c r="C34" i="6"/>
  <c r="C36" i="6" s="1"/>
  <c r="C40" i="6" s="1"/>
  <c r="D39" i="10" l="1"/>
  <c r="E24" i="10"/>
  <c r="E35" i="10" s="1"/>
  <c r="C39" i="10"/>
  <c r="C41" i="9"/>
  <c r="D26" i="9"/>
  <c r="D37" i="9" s="1"/>
  <c r="C38" i="8"/>
  <c r="D23" i="8"/>
  <c r="D34" i="8" s="1"/>
  <c r="C41" i="7"/>
  <c r="D37" i="7"/>
  <c r="E23" i="7" s="1"/>
  <c r="D25" i="6"/>
  <c r="D36" i="6" s="1"/>
  <c r="E39" i="10" l="1"/>
  <c r="F24" i="10"/>
  <c r="F35" i="10" s="1"/>
  <c r="E26" i="9"/>
  <c r="E37" i="9" s="1"/>
  <c r="D41" i="9"/>
  <c r="D38" i="8"/>
  <c r="E23" i="8"/>
  <c r="E34" i="8" s="1"/>
  <c r="D41" i="7"/>
  <c r="E37" i="7"/>
  <c r="D40" i="6"/>
  <c r="E25" i="6"/>
  <c r="E36" i="6" s="1"/>
  <c r="F39" i="10" l="1"/>
  <c r="G24" i="10"/>
  <c r="G35" i="10" s="1"/>
  <c r="E41" i="9"/>
  <c r="F26" i="9"/>
  <c r="F37" i="9" s="1"/>
  <c r="F23" i="8"/>
  <c r="F34" i="8" s="1"/>
  <c r="G23" i="8" s="1"/>
  <c r="E38" i="8"/>
  <c r="E41" i="7"/>
  <c r="F23" i="7"/>
  <c r="F37" i="7" s="1"/>
  <c r="E40" i="6"/>
  <c r="F25" i="6"/>
  <c r="F36" i="6" s="1"/>
  <c r="G39" i="10" l="1"/>
  <c r="H24" i="10"/>
  <c r="H35" i="10" s="1"/>
  <c r="F41" i="9"/>
  <c r="G26" i="9"/>
  <c r="G37" i="9" s="1"/>
  <c r="F38" i="8"/>
  <c r="G34" i="8"/>
  <c r="F41" i="7"/>
  <c r="G23" i="7"/>
  <c r="G25" i="6"/>
  <c r="G36" i="6" s="1"/>
  <c r="F40" i="6"/>
  <c r="I24" i="10" l="1"/>
  <c r="I35" i="10" s="1"/>
  <c r="I39" i="10" s="1"/>
  <c r="H39" i="10"/>
  <c r="G41" i="9"/>
  <c r="H26" i="9"/>
  <c r="H37" i="9" s="1"/>
  <c r="H23" i="8"/>
  <c r="H34" i="8" s="1"/>
  <c r="G38" i="8"/>
  <c r="H23" i="7"/>
  <c r="H37" i="7" s="1"/>
  <c r="I23" i="7" s="1"/>
  <c r="G41" i="7"/>
  <c r="G40" i="6"/>
  <c r="H25" i="6"/>
  <c r="H36" i="6" s="1"/>
  <c r="I26" i="9" l="1"/>
  <c r="I37" i="9" s="1"/>
  <c r="I41" i="9" s="1"/>
  <c r="H41" i="9"/>
  <c r="H38" i="8"/>
  <c r="I23" i="8"/>
  <c r="I34" i="8" s="1"/>
  <c r="I38" i="8" s="1"/>
  <c r="H41" i="7"/>
  <c r="I37" i="7"/>
  <c r="I41" i="7" s="1"/>
  <c r="I25" i="6"/>
  <c r="I36" i="6" s="1"/>
  <c r="I40" i="6" s="1"/>
  <c r="H40" i="6"/>
  <c r="I33" i="5" l="1"/>
  <c r="H33" i="5"/>
  <c r="G33" i="5"/>
  <c r="C39" i="5" l="1"/>
  <c r="D35" i="5"/>
  <c r="D39" i="5" l="1"/>
  <c r="E24" i="5"/>
  <c r="E35" i="5" s="1"/>
  <c r="E39" i="5" l="1"/>
  <c r="F24" i="5"/>
  <c r="F35" i="5" s="1"/>
  <c r="F39" i="5" l="1"/>
  <c r="G24" i="5"/>
  <c r="G35" i="5" s="1"/>
  <c r="G39" i="5" l="1"/>
  <c r="H24" i="5"/>
  <c r="H35" i="5" s="1"/>
  <c r="H39" i="5" l="1"/>
  <c r="I24" i="5"/>
  <c r="I35" i="5" l="1"/>
  <c r="I39" i="5" s="1"/>
</calcChain>
</file>

<file path=xl/sharedStrings.xml><?xml version="1.0" encoding="utf-8"?>
<sst xmlns="http://schemas.openxmlformats.org/spreadsheetml/2006/main" count="855" uniqueCount="144">
  <si>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</si>
  <si>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</si>
  <si>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</si>
  <si>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</si>
  <si>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</si>
  <si>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</si>
  <si>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</si>
  <si>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</si>
  <si>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</si>
  <si>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</si>
  <si>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</si>
  <si>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</si>
  <si>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</si>
  <si>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</si>
  <si>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</si>
  <si>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Name of Fund:</t>
  </si>
  <si>
    <t>Source of Revenues:</t>
  </si>
  <si>
    <t>Encumbrances</t>
  </si>
  <si>
    <t>Unencumbered Cash Balance</t>
  </si>
  <si>
    <t>Additional Information:</t>
  </si>
  <si>
    <t xml:space="preserve">   List each net transfer in/out/ or projection in/out; list each account number</t>
  </si>
  <si>
    <t>FY 2021</t>
  </si>
  <si>
    <t>FY 2022</t>
  </si>
  <si>
    <t>FY 2023</t>
  </si>
  <si>
    <t>Program ID(s):</t>
  </si>
  <si>
    <t>Legal Authority:</t>
  </si>
  <si>
    <t>Appropriation Account Number</t>
  </si>
  <si>
    <t>Fund Type (MOF):</t>
  </si>
  <si>
    <t>Phone Number:</t>
  </si>
  <si>
    <t>FY 2024</t>
  </si>
  <si>
    <t>Amount Requested by Bond Covenants</t>
  </si>
  <si>
    <t>FY 2025</t>
  </si>
  <si>
    <t>FY 2026</t>
  </si>
  <si>
    <t>FY 2020</t>
  </si>
  <si>
    <t>HTH590</t>
  </si>
  <si>
    <t>Lola H. Irvin, M.Ed.</t>
  </si>
  <si>
    <t>(808) 586-4481</t>
  </si>
  <si>
    <t>P</t>
  </si>
  <si>
    <t>S-225-H</t>
  </si>
  <si>
    <t>PHHSBG Chronic Disease Prevention</t>
  </si>
  <si>
    <t>HTH</t>
  </si>
  <si>
    <t>Act 164, SLH 2011, as amended by Act 106, SLH 2012</t>
  </si>
  <si>
    <t>Cash balance lapse to general fund?  No.</t>
  </si>
  <si>
    <t xml:space="preserve">   Statutory language:  N/A</t>
  </si>
  <si>
    <t>Act 162, SLH 2009, as amended by Act 180, SLH 2010</t>
  </si>
  <si>
    <t>U</t>
  </si>
  <si>
    <t>S-316-H</t>
  </si>
  <si>
    <t>Chronic Disease Prevention and Health Promotion</t>
  </si>
  <si>
    <t>B</t>
  </si>
  <si>
    <t>S-335-H</t>
  </si>
  <si>
    <t>Section 328L-2, HRS</t>
  </si>
  <si>
    <t>Hawaii Tobacco Settlement Special Fund</t>
  </si>
  <si>
    <t>S-337-H</t>
  </si>
  <si>
    <t>Hawaii Organ and Tissue Education Special Fund</t>
  </si>
  <si>
    <t>Section 327-5.6, HRS</t>
  </si>
  <si>
    <t>Administratively Created</t>
  </si>
  <si>
    <t>S-21-506-H</t>
  </si>
  <si>
    <t>Behavioral Risk Factors Surveillance System</t>
  </si>
  <si>
    <t>S-21-586-H</t>
  </si>
  <si>
    <t>Coverdell National Acute Stroke Program</t>
  </si>
  <si>
    <t>Hawaii Tobacco Control Program</t>
  </si>
  <si>
    <t>S-21-642-H</t>
  </si>
  <si>
    <t>Building Resilient Inclusive Communities</t>
  </si>
  <si>
    <t>COVID-19 and Achieving Health Equity</t>
  </si>
  <si>
    <t>S-21-662-H</t>
  </si>
  <si>
    <t>Community Health Workers for Public Health</t>
  </si>
  <si>
    <t>S-22-565-H</t>
  </si>
  <si>
    <r>
      <rPr>
        <u/>
        <sz val="10"/>
        <rFont val="Arial"/>
        <family val="2"/>
      </rPr>
      <t>Intended Purpose:</t>
    </r>
    <r>
      <rPr>
        <sz val="10"/>
        <rFont val="Arial"/>
        <family val="2"/>
      </rPr>
      <t xml:space="preserve">  Comply with existing and/or future directives and guidance from the Secretary regarding control of the spread of COVID-19; provide commensurate care for the condition of the individual, including COVID-19 patient care regardless of the individual’s home jurisdiction, and/or appropriate public health measures (e.g., social distancing, home isolation); and assist the U.S. in implementing and enforcing federal orders related to quarantine and isolation.</t>
    </r>
  </si>
  <si>
    <r>
      <rPr>
        <u/>
        <sz val="10"/>
        <rFont val="Arial"/>
        <family val="2"/>
      </rPr>
      <t>Source of Revenues:</t>
    </r>
    <r>
      <rPr>
        <sz val="10"/>
        <rFont val="Arial"/>
        <family val="2"/>
      </rPr>
      <t xml:space="preserve">  U.S. Department of Health and Human Services, Centers for Disease Control and Prevention.  Coronavirus Aid, Relief, and Economic Security Act ("CARES Act") Public Law 116-136 Public Health Service Act [42 U.S.C 301(a)].</t>
    </r>
  </si>
  <si>
    <r>
      <rPr>
        <u/>
        <sz val="10"/>
        <rFont val="Arial"/>
        <family val="2"/>
      </rPr>
      <t>Current Program Activities/Allowable Expenses:</t>
    </r>
    <r>
      <rPr>
        <sz val="10"/>
        <rFont val="Arial"/>
        <family val="2"/>
      </rPr>
      <t xml:space="preserve">  Focus on the efforts of community health workers in communities that have disproportionately higher prevalence of COVID-19, lower vaccine participation, and are at higher risk of poor health outcomes, including the priority population of Native Hawaiians, Other Pacific Islanders, and Filipinos.</t>
    </r>
  </si>
  <si>
    <r>
      <rPr>
        <u/>
        <sz val="10"/>
        <rFont val="Arial"/>
        <family val="2"/>
      </rPr>
      <t>Intended Purpose:</t>
    </r>
    <r>
      <rPr>
        <sz val="10"/>
        <rFont val="Arial"/>
        <family val="2"/>
      </rPr>
      <t xml:space="preserve">  Address COVID-19 health disparities among populations at high-risk and underserved, including racial and ethnic minority populations and rural communities, and set the foundation to address future responses.</t>
    </r>
  </si>
  <si>
    <r>
      <rPr>
        <u/>
        <sz val="10"/>
        <rFont val="Arial"/>
        <family val="2"/>
      </rPr>
      <t>Source of Revenues:</t>
    </r>
    <r>
      <rPr>
        <sz val="10"/>
        <rFont val="Arial"/>
        <family val="2"/>
      </rPr>
      <t xml:space="preserve">  U.S. Department of Health and Human Services, Centers for Disease Control and Prevention. Section 317(k)(2) of the Public Health Service Act [42 U.S.C. 247b(k)(2)].</t>
    </r>
  </si>
  <si>
    <r>
      <rPr>
        <u/>
        <sz val="10"/>
        <rFont val="Arial"/>
        <family val="2"/>
      </rPr>
      <t>Current Program Activities/Allowable Expenses:</t>
    </r>
    <r>
      <rPr>
        <sz val="10"/>
        <rFont val="Arial"/>
        <family val="2"/>
      </rPr>
      <t xml:space="preserve"> (1) Expand existing and/or develop new mitigation and prevention resources and services; (2) Increase/improve data collection and reporting; (3) Build, leverage, and expand infrastructure support; and (4) Mobilize partners and collaborators.</t>
    </r>
  </si>
  <si>
    <r>
      <rPr>
        <u/>
        <sz val="10"/>
        <rFont val="Arial"/>
        <family val="2"/>
      </rPr>
      <t>Intended Purpose:</t>
    </r>
    <r>
      <rPr>
        <sz val="10"/>
        <rFont val="Arial"/>
        <family val="2"/>
      </rPr>
      <t xml:space="preserve">  Technical assistance to increase nutrition security, access to safe physical activity and social connectedness for high risk populations for COVID-19.</t>
    </r>
  </si>
  <si>
    <r>
      <rPr>
        <u/>
        <sz val="10"/>
        <rFont val="Arial"/>
        <family val="2"/>
      </rPr>
      <t>Current Program Activities/Allowable Expenses:</t>
    </r>
    <r>
      <rPr>
        <sz val="10"/>
        <rFont val="Arial"/>
        <family val="2"/>
      </rPr>
      <t xml:space="preserve">  Plan and work areas on food services, safe access for physical activity and essential travel, and social connectedness; with focus on COVID that includes advancing health equity and social justice. </t>
    </r>
  </si>
  <si>
    <r>
      <rPr>
        <u/>
        <sz val="10"/>
        <rFont val="Arial"/>
        <family val="2"/>
      </rPr>
      <t>Intended Purpose:</t>
    </r>
    <r>
      <rPr>
        <sz val="10"/>
        <rFont val="Arial"/>
        <family val="2"/>
      </rPr>
      <t xml:space="preserve"> Fund the State Tobacco Control Program, and ensure the quitline capacity during national media campaign. </t>
    </r>
  </si>
  <si>
    <r>
      <rPr>
        <u/>
        <sz val="10"/>
        <rFont val="Arial"/>
        <family val="2"/>
      </rPr>
      <t>Source of Revenues:</t>
    </r>
    <r>
      <rPr>
        <sz val="10"/>
        <rFont val="Arial"/>
        <family val="2"/>
      </rPr>
      <t xml:space="preserve"> U.S. Department of Health and Human Services, Centers for Disease Control and Prevention.  301(a) and 317(k)(2) of the Public Health Service Act, [42 U.S.C. Section 214(a) and 247b(k)(2)], as amended.</t>
    </r>
  </si>
  <si>
    <r>
      <rPr>
        <u/>
        <sz val="10"/>
        <rFont val="Arial"/>
        <family val="2"/>
      </rPr>
      <t>Current Program Activities/Allowable Expenses:</t>
    </r>
    <r>
      <rPr>
        <sz val="10"/>
        <rFont val="Arial"/>
        <family val="2"/>
      </rPr>
      <t xml:space="preserve">  Prevent initation of commercial tobacco use among youth and young adults; eliminate exposure to secondhand smoke; promote quitting among adults and youth; and identify and eliminate tobacco-related disparities. </t>
    </r>
  </si>
  <si>
    <r>
      <rPr>
        <u/>
        <sz val="10"/>
        <rFont val="Arial"/>
        <family val="2"/>
      </rPr>
      <t>Intended Purpose:</t>
    </r>
    <r>
      <rPr>
        <sz val="10"/>
        <rFont val="Arial"/>
        <family val="2"/>
      </rPr>
      <t xml:space="preserve">  Support implementation of comprehensive stroke system for individuals, both at highest risk for stroke events and for stroke patients, across the continuum of care. </t>
    </r>
  </si>
  <si>
    <r>
      <rPr>
        <u/>
        <sz val="10"/>
        <rFont val="Arial"/>
        <family val="2"/>
      </rPr>
      <t>Source of Revenues:</t>
    </r>
    <r>
      <rPr>
        <sz val="10"/>
        <rFont val="Arial"/>
        <family val="2"/>
      </rPr>
      <t xml:space="preserve">  U.S. Department of Health and Human Services, Centers for Disease Control and Prevention. Section 317(k)(2) 42 U.S.C. Section 247b(k)(2).</t>
    </r>
  </si>
  <si>
    <r>
      <rPr>
        <u/>
        <sz val="10"/>
        <rFont val="Arial"/>
        <family val="2"/>
      </rPr>
      <t>Current Program Activities/Allowable Expenses:</t>
    </r>
    <r>
      <rPr>
        <sz val="10"/>
        <rFont val="Arial"/>
        <family val="2"/>
      </rPr>
      <t xml:space="preserve">  Identify patients with stroke risk factors; strengthen state stroke coalition and partnerships; engage community health workers; expand existing data infrastructure for stroke; analyze data to improve transitions of care; develop patient care protocols within EMS/hospitals.</t>
    </r>
  </si>
  <si>
    <r>
      <rPr>
        <u/>
        <sz val="10"/>
        <rFont val="Arial"/>
        <family val="2"/>
      </rPr>
      <t>Intended Purpose:</t>
    </r>
    <r>
      <rPr>
        <sz val="10"/>
        <rFont val="Arial"/>
        <family val="2"/>
      </rPr>
      <t xml:space="preserve">  Provide the principle data source for monitoring diverse health issues, informing public health action, and responding to emerging health trends in Hawaii such as COVID-19. Over 3-year period increase completed interviews, improve access to high-quality BRFSS data relevant to diverse communities and stakeholders to make data actionable. Enhance questionnaire development, data collection, review, analysis, and reporting; ensure sufficient sample size for sub-state and demographic comparisons, and increase dissemination, access, and quality of BRFSS data. </t>
    </r>
  </si>
  <si>
    <r>
      <rPr>
        <u/>
        <sz val="10"/>
        <rFont val="Arial"/>
        <family val="2"/>
      </rPr>
      <t>Source of Revenues:</t>
    </r>
    <r>
      <rPr>
        <sz val="10"/>
        <rFont val="Arial"/>
        <family val="2"/>
      </rPr>
      <t xml:space="preserve">  U.S. Department of Health and Human Services, Centers for Disease Control and Prevention.  Sections 301(a) and 1703(a) of the Public Health Service Act.</t>
    </r>
  </si>
  <si>
    <r>
      <rPr>
        <u/>
        <sz val="10"/>
        <rFont val="Arial"/>
        <family val="2"/>
      </rPr>
      <t>Current Program Activities/Allowable Expenses:</t>
    </r>
    <r>
      <rPr>
        <sz val="10"/>
        <rFont val="Arial"/>
        <family val="2"/>
      </rPr>
      <t xml:space="preserve">  Collect and analyze surveillance data using a sample of telephone numbers, to monitor the prevalence of health risk behaviors that are associated with chronic health problems, preventable injuries and help respond to current and emerging health threats; personnel and operational costs allowed. </t>
    </r>
  </si>
  <si>
    <r>
      <rPr>
        <u/>
        <sz val="10"/>
        <rFont val="Arial"/>
        <family val="2"/>
      </rPr>
      <t>Intended Purpose:</t>
    </r>
    <r>
      <rPr>
        <sz val="10"/>
        <rFont val="Arial"/>
        <family val="2"/>
      </rPr>
      <t xml:space="preserve">  The fund consists of a $1.00 donation collected at the time of motor vehicle registration and those funds shall be used exclusively for public education programs and activities on organ, tissue and eye donations.</t>
    </r>
  </si>
  <si>
    <r>
      <rPr>
        <u/>
        <sz val="10"/>
        <rFont val="Arial"/>
        <family val="2"/>
      </rPr>
      <t>Source of Revenues:</t>
    </r>
    <r>
      <rPr>
        <sz val="10"/>
        <rFont val="Arial"/>
        <family val="2"/>
      </rPr>
      <t xml:space="preserve">  $1.00 donation at the time of motor vehicle registration.</t>
    </r>
  </si>
  <si>
    <r>
      <rPr>
        <u/>
        <sz val="10"/>
        <rFont val="Arial"/>
        <family val="2"/>
      </rPr>
      <t>Current Program Activities/Allowable Expenses:</t>
    </r>
    <r>
      <rPr>
        <sz val="10"/>
        <rFont val="Arial"/>
        <family val="2"/>
      </rPr>
      <t xml:space="preserve">  Per Section 327-24, HRS, funds are distributed to for public education activities on the lifesaving benefits of the Organ Donor Program.</t>
    </r>
  </si>
  <si>
    <r>
      <rPr>
        <u/>
        <sz val="10"/>
        <rFont val="Arial"/>
        <family val="2"/>
      </rPr>
      <t>Intended Purpose:</t>
    </r>
    <r>
      <rPr>
        <sz val="10"/>
        <rFont val="Arial"/>
        <family val="2"/>
      </rPr>
      <t xml:space="preserve">  Per Act 118, SLH 2015, the fund's purpose is only to distribute the receipts from the Master Settlement Agreement.</t>
    </r>
  </si>
  <si>
    <r>
      <rPr>
        <u/>
        <sz val="10"/>
        <rFont val="Arial"/>
        <family val="2"/>
      </rPr>
      <t>Current Program Activities/Allowable Expenses:</t>
    </r>
    <r>
      <rPr>
        <sz val="10"/>
        <rFont val="Arial"/>
        <family val="2"/>
      </rPr>
      <t xml:space="preserve"> Program is responsible for disbursing the funds per Section 328L-2, HRS, and per Act 12, SLH 2018  the program is authorized to use the unencumbered cash balance for the University of Hawaii Debt Service and Trust Fund shortfalls through FY2022.</t>
    </r>
  </si>
  <si>
    <r>
      <rPr>
        <u/>
        <sz val="10"/>
        <rFont val="Arial"/>
        <family val="2"/>
      </rPr>
      <t>Intended Purpose:</t>
    </r>
    <r>
      <rPr>
        <sz val="10"/>
        <rFont val="Arial"/>
        <family val="2"/>
      </rPr>
      <t xml:space="preserve">  Fund used for participation in the Supplemental Nutrition Assistance Program Education (SNAP-Ed) formerly Food Stamp Nutrition Education enables the State to get reimbursements based on non federal dollars spent approved nutrition education activities with populations that qualify for the federal nutrition assistance program.</t>
    </r>
  </si>
  <si>
    <r>
      <rPr>
        <u/>
        <sz val="10"/>
        <rFont val="Arial"/>
        <family val="2"/>
      </rPr>
      <t>Current Program Activities/Allowable Expenses:</t>
    </r>
    <r>
      <rPr>
        <sz val="10"/>
        <rFont val="Arial"/>
        <family val="2"/>
      </rPr>
      <t xml:space="preserve">  SNAP-Ed funding is used for establishing policies, systems, and environmental changes to improve nutrition and physical activity opportunities, and that are based on the USDA approved Hawaii SNAP-Ed plan. USDA publishes annual guidance for the development of state plans.</t>
    </r>
  </si>
  <si>
    <r>
      <rPr>
        <u/>
        <sz val="10"/>
        <rFont val="Arial"/>
        <family val="2"/>
      </rPr>
      <t>Intended Purpose:</t>
    </r>
    <r>
      <rPr>
        <sz val="10"/>
        <rFont val="Arial"/>
        <family val="2"/>
      </rPr>
      <t xml:space="preserve">  Alleviate or eliminate barriers to accessing healthcare for immigrants.  Integrate data between chronic disease programs.</t>
    </r>
  </si>
  <si>
    <r>
      <rPr>
        <u/>
        <sz val="10"/>
        <rFont val="Arial"/>
        <family val="2"/>
      </rPr>
      <t>Current Program Activities/Allowable Expenses:</t>
    </r>
    <r>
      <rPr>
        <sz val="10"/>
        <rFont val="Arial"/>
        <family val="2"/>
      </rPr>
      <t xml:space="preserve">  Assist newly arrived immigrants to access health services in their native languages. Integrate data between chronic disease programs.</t>
    </r>
  </si>
  <si>
    <t>Cancer Prevention and Control Programs</t>
  </si>
  <si>
    <t>N</t>
  </si>
  <si>
    <t>S-22-675-H</t>
  </si>
  <si>
    <r>
      <t>Intended Purpose:</t>
    </r>
    <r>
      <rPr>
        <sz val="10"/>
        <rFont val="Arial"/>
        <family val="2"/>
      </rPr>
      <t xml:space="preserve">  Provide free breast and cervical cancer outreach, screening, diagnostic, and case management services to high-risk women aged 50 and older who are low income and are uninsured or underinsured; develop and implement statewide, integrated, comprehensive cancer plan to reduce the incidence, morbidity and mortality of cancer through prevention, early detection, treatment, rehabilitation and palliation.</t>
    </r>
  </si>
  <si>
    <r>
      <t>Source of Revenues:</t>
    </r>
    <r>
      <rPr>
        <sz val="10"/>
        <rFont val="Arial"/>
        <family val="2"/>
      </rPr>
      <t xml:space="preserve">  U.S. Department of Health and Human Services, Centers for Disease Control and Prevention. Sections 301(a) and 317(k)(2) of the Public Health Service Act, [42 U.S.C. Sections 241(a) and 247b(k)(2)], as amended.</t>
    </r>
  </si>
  <si>
    <r>
      <t>Current Program Activities/Allowable Expenses:</t>
    </r>
    <r>
      <rPr>
        <sz val="10"/>
        <rFont val="Arial"/>
        <family val="2"/>
      </rPr>
      <t xml:space="preserve">  Cancer screening, diagnostics, monitoring, follow-up, treatment, education, and outreach; maintain coalitions, surveillance, and implementation of the State Plan; support advocacy and awareness initiatives.</t>
    </r>
  </si>
  <si>
    <t>Advancing Health on Risk with Diabetes</t>
  </si>
  <si>
    <t>S-24-679-H</t>
  </si>
  <si>
    <t>S-21-658-H</t>
  </si>
  <si>
    <r>
      <t>Intended Purpose:</t>
    </r>
    <r>
      <rPr>
        <sz val="10"/>
        <rFont val="Arial"/>
        <family val="2"/>
      </rPr>
      <t xml:space="preserve">  Decrease risk for type 2 diabetes among adults with prediabetes and with diabetes. Support implementation of evidence-based, family-centered childhood obesity interventions as a type 2 diabetes risk reduction strategy. Focus on reducing health disparities for priority populations.   </t>
    </r>
  </si>
  <si>
    <r>
      <t>Current Program Activities/Allowable Expenses:</t>
    </r>
    <r>
      <rPr>
        <sz val="10"/>
        <rFont val="Arial"/>
        <family val="2"/>
      </rPr>
      <t xml:space="preserve"> Improve the prevention and management of type 2 diabetes through access to evidence-based programs.</t>
    </r>
  </si>
  <si>
    <r>
      <t>Source of Revenues:</t>
    </r>
    <r>
      <rPr>
        <sz val="10"/>
        <rFont val="Arial"/>
        <family val="2"/>
      </rPr>
      <t xml:space="preserve"> U.S. Department of Health and Human Services, Centers for Disease Control and Prevention. Sections 301(a) and 317k of the Public Health Service Act [42 U.S.C. 241(a) and 247b-12], as amended.</t>
    </r>
  </si>
  <si>
    <t>Hawaii Cardiovascular Health Program</t>
  </si>
  <si>
    <t>S-24-680-H</t>
  </si>
  <si>
    <r>
      <t>Source of Revenues:</t>
    </r>
    <r>
      <rPr>
        <sz val="10"/>
        <rFont val="Arial"/>
        <family val="2"/>
      </rPr>
      <t xml:space="preserve">  U.S. Department of Health and Human Services, Centers for Disease Control and Prevention. Sections 301(a) and 317k of the Public Health Service Act [42 U.S.C. 241(a) and 247b-12], as amended.</t>
    </r>
  </si>
  <si>
    <t>WISEWOMAN in Hawaii</t>
  </si>
  <si>
    <t>S-24-692-H</t>
  </si>
  <si>
    <r>
      <t>Intended Purpose:</t>
    </r>
    <r>
      <rPr>
        <sz val="10"/>
        <rFont val="Arial"/>
        <family val="2"/>
      </rPr>
      <t xml:space="preserve">  Identify and respond to health care disparities in cardiovascular disease; improve outcomes for those with hypertension and high cholesterol; address the disparities and inequities within priority populations with particular need for equity-focused health system interventions to prevent, control, and manage hypertension and high cholesterol.</t>
    </r>
  </si>
  <si>
    <r>
      <t>Current Program Activities/Allowable Expenses:</t>
    </r>
    <r>
      <rPr>
        <sz val="10"/>
        <rFont val="Arial"/>
        <family val="2"/>
      </rPr>
      <t xml:space="preserve"> Reduce the burden of cardiovascular diseases (CVD) among uninsured and underinsured women aged 35 to 64 in Hawaii by increasing relationships with breast and cervical cancer program providers, improve monitoring of high-risk patients, provide team-based care, and connect community resources to address social factors impacting women's health.</t>
    </r>
  </si>
  <si>
    <t>Racial and Ethnic Approaches to Health</t>
  </si>
  <si>
    <t>S-24-699-H</t>
  </si>
  <si>
    <r>
      <t>Intended Purpose:</t>
    </r>
    <r>
      <rPr>
        <sz val="10"/>
        <rFont val="Arial"/>
        <family val="2"/>
      </rPr>
      <t xml:space="preserve">  Implement interventions related to nutrition, physical activity, breastfeeding continuity of care, and integrating nutrition, physical activity, and breastfeeding national standards and advancing Farm to Early Care and Education (ECE) programs into statewide ECE systems to make healthy eating and active living more accessible and affordable to priority populations.</t>
    </r>
  </si>
  <si>
    <r>
      <t>Current Program Activities/Allowable Expenses:</t>
    </r>
    <r>
      <rPr>
        <sz val="10"/>
        <rFont val="Arial"/>
        <family val="2"/>
      </rPr>
      <t xml:space="preserve">  Improve health, reduce the prevalence of chronic disease, and reduce health disparities among Native Hawaiian and Other Pacific Islander populations through prevention efforts in six (6) priority communities across the state. Implement evidence-based strategies that address policy, systems, and environmental changes that decrease tobacco use, improve nutrition, and increase physical activity.</t>
    </r>
  </si>
  <si>
    <r>
      <rPr>
        <u/>
        <sz val="10"/>
        <rFont val="Arial"/>
        <family val="2"/>
      </rPr>
      <t>Source of Revenues:</t>
    </r>
    <r>
      <rPr>
        <sz val="10"/>
        <rFont val="Arial"/>
        <family val="2"/>
      </rPr>
      <t xml:space="preserve">  Interdepartmental transfer of U.S. Department of Agriculture (USDA) reimbursements through the Hawaii State Department of Human Services (DHS).</t>
    </r>
  </si>
  <si>
    <t>Variance</t>
  </si>
  <si>
    <r>
      <rPr>
        <u/>
        <sz val="10"/>
        <rFont val="Arial"/>
        <family val="2"/>
      </rPr>
      <t>Source of Revenues:</t>
    </r>
    <r>
      <rPr>
        <sz val="10"/>
        <rFont val="Arial"/>
        <family val="2"/>
      </rPr>
      <t xml:space="preserve">  U.S. Department of Health and Human Services, Centers for Disease Control and Prevention.  Sections 317(k)(2) and 307 of the Public Health Service Act [42 U.S.C. Sections 247b(k) and 242l, as amended].</t>
    </r>
  </si>
  <si>
    <r>
      <t>Variances:</t>
    </r>
    <r>
      <rPr>
        <sz val="10"/>
        <rFont val="Arial"/>
        <family val="2"/>
      </rPr>
      <t xml:space="preserve"> N/A</t>
    </r>
  </si>
  <si>
    <r>
      <t>Intended Purpose:</t>
    </r>
    <r>
      <rPr>
        <sz val="10"/>
        <rFont val="Arial"/>
        <family val="2"/>
      </rPr>
      <t xml:space="preserve">  Implement and evaluate evidence-based strategies contributing to the prevention and management of cardiovascular disease (CVD) in populations disproportionately at risk. Address social and economic factors to help communities and health systems respond to social determinants present in their communities to offer those at risk of or burdened with CVD the best health outcomes possible.</t>
    </r>
  </si>
  <si>
    <r>
      <t>Current Program Activities/Allowable Expenses:</t>
    </r>
    <r>
      <rPr>
        <sz val="10"/>
        <rFont val="Arial"/>
        <family val="2"/>
      </rPr>
      <t xml:space="preserve">  Improve the prevention and management of CVD through increased access to evidence-based programs.</t>
    </r>
  </si>
  <si>
    <r>
      <t>Variances:</t>
    </r>
    <r>
      <rPr>
        <sz val="10"/>
        <rFont val="Arial"/>
        <family val="2"/>
      </rPr>
      <t xml:space="preserve">  New grant effective 9/30/2023.</t>
    </r>
  </si>
  <si>
    <r>
      <t>Variances:</t>
    </r>
    <r>
      <rPr>
        <sz val="10"/>
        <rFont val="Arial"/>
        <family val="2"/>
      </rPr>
      <t xml:space="preserve">  New grant effective 6/30/2023.</t>
    </r>
  </si>
  <si>
    <r>
      <t>Variances:</t>
    </r>
    <r>
      <rPr>
        <sz val="10"/>
        <rFont val="Arial"/>
        <family val="2"/>
      </rPr>
      <t xml:space="preserve"> New grant effective 6/30/2023.</t>
    </r>
  </si>
  <si>
    <t>S-25-549-H</t>
  </si>
  <si>
    <r>
      <t>Variances:</t>
    </r>
    <r>
      <rPr>
        <sz val="10"/>
        <rFont val="Arial"/>
        <family val="2"/>
      </rPr>
      <t xml:space="preserve">  New grant effective 8/1/2024.</t>
    </r>
  </si>
  <si>
    <r>
      <t>Variances:</t>
    </r>
    <r>
      <rPr>
        <sz val="10"/>
        <rFont val="Arial"/>
        <family val="2"/>
      </rPr>
      <t xml:space="preserve">  45% increase in revenue/expenditures from FY23-24 due to filling our Research Statistician position and contracting administrative services support for the Easy Access Project staff, which assists newly arrived immigrant or migrant clients in assessing their needs and setting them up with a Bilingual Health Education Aide who can assure access to and understanding of health promotion, prevention, education, and health services.</t>
    </r>
  </si>
  <si>
    <t>S-24-316-H. TC 971, Intrafund Cash Equity Transfers</t>
  </si>
  <si>
    <r>
      <rPr>
        <u/>
        <sz val="10"/>
        <rFont val="Arial"/>
        <family val="2"/>
      </rPr>
      <t>Variances:</t>
    </r>
    <r>
      <rPr>
        <sz val="10"/>
        <rFont val="Arial"/>
        <family val="2"/>
      </rPr>
      <t xml:space="preserve">  The 12% revenue decrease is due to a drop in private donations of $1 per individual when registering vehicles. Expenditure decreased in FY24 due to delays in conducting procurement for statewide public education campaigns, and outreach focused on increasing organ donation.</t>
    </r>
  </si>
  <si>
    <r>
      <t>Variances:</t>
    </r>
    <r>
      <rPr>
        <sz val="10"/>
        <rFont val="Arial"/>
        <family val="2"/>
      </rPr>
      <t xml:space="preserve">  34-35% increase in revenue/expenditures from FY23-24 due to filling all our Epidemiologist and Program Specialists positions.</t>
    </r>
  </si>
  <si>
    <r>
      <t>Variances:</t>
    </r>
    <r>
      <rPr>
        <sz val="10"/>
        <rFont val="Arial"/>
        <family val="2"/>
      </rPr>
      <t xml:space="preserve">  7% decrease in revenue and 13% decrease in expenditures due to vacancies and positions filled through 89-day appointments.</t>
    </r>
  </si>
  <si>
    <r>
      <rPr>
        <u/>
        <sz val="10"/>
        <rFont val="Arial"/>
        <family val="2"/>
      </rPr>
      <t>Source of Revenues:</t>
    </r>
    <r>
      <rPr>
        <sz val="10"/>
        <rFont val="Arial"/>
        <family val="2"/>
      </rPr>
      <t xml:space="preserve">  U.S. Department of Health and Human Services, Centers for Disease Control and Prevention through subrecipient agreement with the National Association of Chronic Disease Directors (NACDD).</t>
    </r>
  </si>
  <si>
    <r>
      <t>Variances:</t>
    </r>
    <r>
      <rPr>
        <sz val="10"/>
        <rFont val="Arial"/>
        <family val="2"/>
      </rPr>
      <t xml:space="preserve"> The subrecipient agreement with the NACDD ended on 12/31/2023.</t>
    </r>
  </si>
  <si>
    <r>
      <t>Variances:</t>
    </r>
    <r>
      <rPr>
        <sz val="10"/>
        <rFont val="Arial"/>
        <family val="2"/>
      </rPr>
      <t xml:space="preserve">  61% increase in revenue/expenditures due to filling positions, completing contracts, and redirecting funds for the Maui wildfire disaster.</t>
    </r>
  </si>
  <si>
    <r>
      <t>Variances:</t>
    </r>
    <r>
      <rPr>
        <sz val="10"/>
        <rFont val="Arial"/>
        <family val="2"/>
      </rPr>
      <t xml:space="preserve">  57-58% increase in revenue/expenditures due to increased travel-related expenses to attend conferences/meetings and an increased amount of providers providing breast and cervical cancer screening services.</t>
    </r>
  </si>
  <si>
    <t>463 JM5336 4/03/2024  CSA FY24</t>
  </si>
  <si>
    <t xml:space="preserve">411 JM6103 5/02/2024 Gen Fund </t>
  </si>
  <si>
    <t>411 JS4593 5/02/2024 Emerg Fund</t>
  </si>
  <si>
    <t>414 Check S0046430 5/13/2024</t>
  </si>
  <si>
    <t>436 Check S0049056 5/29/2024</t>
  </si>
  <si>
    <t>463 JM7215 6/20/2024 CSA FY24</t>
  </si>
  <si>
    <r>
      <t>Variances:</t>
    </r>
    <r>
      <rPr>
        <sz val="10"/>
        <rFont val="Arial"/>
        <family val="2"/>
      </rPr>
      <t xml:space="preserve"> Transfer of FY23 TSSF portion to EBRF to be completed in FY24.</t>
    </r>
  </si>
  <si>
    <r>
      <t>Variances:</t>
    </r>
    <r>
      <rPr>
        <sz val="10"/>
        <rFont val="Arial"/>
        <family val="2"/>
      </rPr>
      <t xml:space="preserve">  The revenue is determined by DHS. Invoice reimbursement fell behind due to DHS staffing loss. New SNAP-Ed DHS contract executed in FY25.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</si>
</sst>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7" x14ac:knownFonts="1">
    <font>
      <sz val="10"/>
      <name val="Arial"/>
    </font>
    <font>
      <sz val="11"/>
      <color theme="1"/>
      <name val="Calibri"/>
      <family val="2"/>
      <scheme val="minor"/>
    </font>
    <font>
      <b/>
      <sz val="10"/>
      <name val="Arial"/>
      <family val="2"/>
    </font>
    <font>
      <u/>
      <sz val="10"/>
      <name val="Arial"/>
      <family val="2"/>
    </font>
    <font>
      <sz val="10"/>
      <name val="Arial"/>
      <family val="2"/>
    </font>
    <font>
      <sz val="10"/>
      <name val="Arial"/>
      <family val="2"/>
    </font>
    <font>
      <sz val="10"/>
      <color rgb="FFFF0000"/>
      <name val="Arial"/>
      <family val="2"/>
    </font>
  </fonts>
  <fills count="2">
    <fill>
      <patternFill patternType="none"/>
    </fill>
    <fill>
      <patternFill patternType="gray125"/>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7">
    <xf numFmtId="0" fontId="0" fillId="0" borderId="0"/>
    <xf numFmtId="9" fontId="5"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1" fillId="0" borderId="0"/>
    <xf numFmtId="0" fontId="4" fillId="0" borderId="0"/>
  </cellStyleXfs>
  <cellXfs count="60">
    <xf numFmtId="0" fontId="0" fillId="0" borderId="0" xfId="0"/>
    <xf numFmtId="38" fontId="0" fillId="0" borderId="1" xfId="0" applyNumberFormat="1" applyFill="1" applyBorder="1"/>
    <xf numFmtId="0" fontId="0" fillId="0" borderId="11" xfId="0" applyFill="1" applyBorder="1"/>
    <xf numFmtId="38" fontId="0" fillId="0" borderId="4" xfId="0" applyNumberFormat="1" applyFill="1" applyBorder="1"/>
    <xf numFmtId="0" fontId="0" fillId="0" borderId="4" xfId="0" applyFill="1" applyBorder="1"/>
    <xf numFmtId="0" fontId="3" fillId="0" borderId="0" xfId="0" applyFont="1" applyFill="1" applyBorder="1" applyAlignment="1">
      <alignment horizontal="left" vertical="top"/>
    </xf>
    <xf numFmtId="0" fontId="4" fillId="0" borderId="0" xfId="0" applyFont="1" applyFill="1" applyBorder="1" applyAlignment="1">
      <alignment horizontal="left" vertical="top"/>
    </xf>
    <xf numFmtId="0" fontId="4" fillId="0" borderId="0" xfId="0" applyFont="1" applyFill="1" applyBorder="1" applyAlignment="1">
      <alignment horizontal="left"/>
    </xf>
    <xf numFmtId="0" fontId="4" fillId="0" borderId="1" xfId="0" applyFont="1" applyFill="1" applyBorder="1" applyAlignment="1">
      <alignment horizontal="left" vertical="top"/>
    </xf>
    <xf numFmtId="0" fontId="0" fillId="0" borderId="0" xfId="0" applyFill="1"/>
    <xf numFmtId="0" fontId="4" fillId="0" borderId="1" xfId="0" applyFont="1" applyFill="1" applyBorder="1"/>
    <xf numFmtId="0" fontId="0" fillId="0" borderId="1" xfId="0" applyFill="1" applyBorder="1"/>
    <xf numFmtId="0" fontId="0" fillId="0" borderId="0" xfId="0" applyFill="1" applyBorder="1"/>
    <xf numFmtId="0" fontId="0" fillId="0" borderId="0" xfId="0" applyFill="1" applyAlignment="1">
      <alignment horizontal="right"/>
    </xf>
    <xf numFmtId="0" fontId="4" fillId="0" borderId="2" xfId="0" applyFont="1" applyFill="1" applyBorder="1"/>
    <xf numFmtId="0" fontId="0" fillId="0" borderId="2" xfId="0" applyFill="1" applyBorder="1"/>
    <xf numFmtId="0" fontId="4" fillId="0" borderId="0" xfId="0" applyFont="1" applyFill="1" applyAlignment="1">
      <alignment horizontal="left" vertical="top"/>
    </xf>
    <xf numFmtId="0" fontId="0" fillId="0" borderId="0" xfId="0" applyFill="1" applyAlignment="1">
      <alignment horizontal="left" vertical="top"/>
    </xf>
    <xf numFmtId="0" fontId="4" fillId="0" borderId="0" xfId="0" applyFont="1" applyFill="1" applyAlignment="1">
      <alignment horizontal="left" vertical="top" wrapText="1"/>
    </xf>
    <xf numFmtId="0" fontId="0" fillId="0" borderId="0" xfId="0" applyFill="1" applyAlignment="1">
      <alignment horizontal="left" vertical="top" wrapText="1"/>
    </xf>
    <xf numFmtId="0" fontId="3" fillId="0"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2" fillId="0" borderId="11" xfId="0" applyFont="1" applyFill="1" applyBorder="1" applyAlignment="1">
      <alignment horizontal="center"/>
    </xf>
    <xf numFmtId="0" fontId="2" fillId="0" borderId="2" xfId="0" applyFont="1" applyFill="1" applyBorder="1" applyAlignment="1">
      <alignment horizontal="center"/>
    </xf>
    <xf numFmtId="0" fontId="2" fillId="0" borderId="4" xfId="0" applyFont="1" applyFill="1" applyBorder="1" applyAlignment="1">
      <alignment horizontal="center"/>
    </xf>
    <xf numFmtId="0" fontId="4" fillId="0" borderId="6" xfId="0" applyFont="1"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4" fillId="0" borderId="3" xfId="0" applyFont="1" applyFill="1" applyBorder="1" applyAlignment="1">
      <alignment horizontal="center"/>
    </xf>
    <xf numFmtId="38" fontId="0" fillId="0" borderId="3" xfId="0" applyNumberFormat="1" applyFill="1" applyBorder="1"/>
    <xf numFmtId="0" fontId="4" fillId="0" borderId="0" xfId="0" applyFont="1" applyFill="1" applyAlignment="1">
      <alignment horizontal="right"/>
    </xf>
    <xf numFmtId="9" fontId="6" fillId="0" borderId="0" xfId="1" applyFont="1" applyFill="1"/>
    <xf numFmtId="38" fontId="0" fillId="0" borderId="2" xfId="0" applyNumberFormat="1" applyFill="1" applyBorder="1"/>
    <xf numFmtId="0" fontId="4" fillId="0" borderId="11" xfId="0" applyFont="1" applyFill="1" applyBorder="1"/>
    <xf numFmtId="38" fontId="0" fillId="0" borderId="11" xfId="0" applyNumberFormat="1" applyFill="1" applyBorder="1"/>
    <xf numFmtId="0" fontId="0" fillId="0" borderId="8" xfId="0" applyFill="1" applyBorder="1"/>
    <xf numFmtId="0" fontId="0" fillId="0" borderId="9" xfId="0" applyFill="1" applyBorder="1"/>
    <xf numFmtId="38" fontId="0" fillId="0" borderId="6" xfId="0" applyNumberFormat="1" applyFill="1" applyBorder="1"/>
    <xf numFmtId="38" fontId="0" fillId="0" borderId="13" xfId="0" applyNumberFormat="1" applyFill="1" applyBorder="1"/>
    <xf numFmtId="0" fontId="0" fillId="0" borderId="5" xfId="0" applyFill="1" applyBorder="1"/>
    <xf numFmtId="38" fontId="0" fillId="0" borderId="9" xfId="0" applyNumberFormat="1" applyFill="1" applyBorder="1"/>
    <xf numFmtId="38" fontId="0" fillId="0" borderId="14" xfId="0" applyNumberFormat="1" applyFill="1" applyBorder="1"/>
    <xf numFmtId="0" fontId="0" fillId="0" borderId="12" xfId="0" applyFill="1" applyBorder="1"/>
    <xf numFmtId="38" fontId="0" fillId="0" borderId="12" xfId="0" applyNumberFormat="1" applyFill="1" applyBorder="1"/>
    <xf numFmtId="0" fontId="3" fillId="0" borderId="1" xfId="0" applyFont="1" applyFill="1" applyBorder="1"/>
    <xf numFmtId="0" fontId="4" fillId="0" borderId="11" xfId="0" applyFont="1" applyFill="1" applyBorder="1" applyAlignment="1">
      <alignment wrapText="1"/>
    </xf>
    <xf numFmtId="0" fontId="4" fillId="0" borderId="4" xfId="0" applyFont="1" applyFill="1" applyBorder="1" applyAlignment="1">
      <alignment wrapText="1"/>
    </xf>
    <xf numFmtId="0" fontId="0" fillId="0" borderId="7" xfId="0" applyFill="1" applyBorder="1"/>
    <xf numFmtId="0" fontId="0" fillId="0" borderId="10" xfId="0" applyFill="1" applyBorder="1"/>
    <xf numFmtId="0" fontId="0" fillId="0" borderId="6" xfId="0" applyFill="1" applyBorder="1"/>
    <xf numFmtId="0" fontId="3" fillId="0" borderId="0" xfId="0" applyFont="1" applyFill="1" applyAlignment="1">
      <alignment horizontal="left" vertical="top" wrapText="1"/>
    </xf>
    <xf numFmtId="38" fontId="4" fillId="0" borderId="3" xfId="0" applyNumberFormat="1" applyFont="1" applyFill="1" applyBorder="1"/>
    <xf numFmtId="0" fontId="3" fillId="0" borderId="0" xfId="0" applyFont="1" applyFill="1" applyAlignment="1">
      <alignment horizontal="left" vertical="top"/>
    </xf>
    <xf numFmtId="0" fontId="4" fillId="0" borderId="8" xfId="0" applyFont="1" applyFill="1" applyBorder="1"/>
    <xf numFmtId="38" fontId="6" fillId="0" borderId="3" xfId="0" applyNumberFormat="1" applyFont="1" applyFill="1" applyBorder="1"/>
    <xf numFmtId="38" fontId="0" fillId="0" borderId="0" xfId="0" applyNumberFormat="1" applyFill="1"/>
    <xf numFmtId="0" fontId="4" fillId="0" borderId="7" xfId="0" applyFont="1" applyFill="1" applyBorder="1" applyAlignment="1">
      <alignment horizontal="left" wrapText="1"/>
    </xf>
    <xf numFmtId="0" fontId="4" fillId="0" borderId="5" xfId="0" applyFont="1" applyFill="1" applyBorder="1" applyAlignment="1">
      <alignment horizontal="left" wrapText="1"/>
    </xf>
    <xf numFmtId="0" fontId="4" fillId="0" borderId="8" xfId="0" applyFont="1" applyFill="1" applyBorder="1" applyAlignment="1">
      <alignment horizontal="left" wrapText="1"/>
    </xf>
    <xf numFmtId="0" fontId="4" fillId="0" borderId="9" xfId="0" applyFont="1" applyFill="1" applyBorder="1" applyAlignment="1">
      <alignment horizontal="left" wrapText="1"/>
    </xf>
  </cellXfs>
  <cellStyles count="7">
    <cellStyle name="Comma 2" xfId="3" xr:uid="{24EE4B3B-A470-47C9-8B0F-3678CDF8E908}"/>
    <cellStyle name="Normal" xfId="0" builtinId="0"/>
    <cellStyle name="Normal 10" xfId="2" xr:uid="{85BBF120-02D9-4806-AD4B-CAF6522384FA}"/>
    <cellStyle name="Normal 2" xfId="5" xr:uid="{8BC13B9D-46F6-497A-A7BB-885489E0BF56}"/>
    <cellStyle name="Normal 2 2" xfId="6" xr:uid="{2CF0649F-5DFB-4933-AECE-F3957D5F3E64}"/>
    <cellStyle name="Percent" xfId="1" builtinId="5"/>
    <cellStyle name="Percent 2" xfId="4" xr:uid="{0BD97C2B-E5AE-476F-8905-C5F54E7E70B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ADB407-3078-4D15-A5B5-D607D099FB27}">
  <sheetPr>
    <pageSetUpPr fitToPage="1"/>
  </sheetPr>
  <dimension ref="A2:J47"/>
  <sheetViews>
    <sheetView tabSelected="1" view="pageLayout"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39</v>
      </c>
      <c r="C4" s="11"/>
      <c r="D4" s="11"/>
      <c r="E4" s="12"/>
      <c r="G4" s="13" t="s">
        <v>27</v>
      </c>
      <c r="H4" s="10" t="s">
        <v>37</v>
      </c>
      <c r="I4" s="11"/>
    </row>
    <row r="5" spans="1:9" x14ac:dyDescent="0.2">
      <c r="A5" s="9" t="s">
        <v>25</v>
      </c>
      <c r="B5" s="10" t="s">
        <v>41</v>
      </c>
      <c r="C5" s="15"/>
      <c r="D5" s="15"/>
      <c r="E5" s="12"/>
      <c r="G5" s="13" t="s">
        <v>26</v>
      </c>
      <c r="H5" s="14" t="s">
        <v>38</v>
      </c>
      <c r="I5" s="15"/>
    </row>
    <row r="8" spans="1:9" x14ac:dyDescent="0.2">
      <c r="A8" s="16" t="s">
        <v>91</v>
      </c>
      <c r="B8" s="17"/>
      <c r="C8" s="17"/>
      <c r="D8" s="17"/>
      <c r="E8" s="17"/>
      <c r="F8" s="17"/>
      <c r="G8" s="17"/>
      <c r="H8" s="17"/>
      <c r="I8" s="17"/>
    </row>
    <row r="9" spans="1:9" x14ac:dyDescent="0.2">
      <c r="A9" s="17"/>
      <c r="B9" s="17"/>
      <c r="C9" s="17"/>
      <c r="D9" s="17"/>
      <c r="E9" s="17"/>
      <c r="F9" s="17"/>
      <c r="G9" s="17"/>
      <c r="H9" s="17"/>
      <c r="I9" s="17"/>
    </row>
    <row r="10" spans="1:9" x14ac:dyDescent="0.2">
      <c r="A10" s="18" t="s">
        <v>118</v>
      </c>
      <c r="B10" s="19"/>
      <c r="C10" s="19"/>
      <c r="D10" s="19"/>
      <c r="E10" s="19"/>
      <c r="F10" s="19"/>
      <c r="G10" s="19"/>
      <c r="H10" s="19"/>
      <c r="I10" s="19"/>
    </row>
    <row r="11" spans="1:9" x14ac:dyDescent="0.2">
      <c r="A11" s="19"/>
      <c r="B11" s="19"/>
      <c r="C11" s="19"/>
      <c r="D11" s="19"/>
      <c r="E11" s="19"/>
      <c r="F11" s="19"/>
      <c r="G11" s="19"/>
      <c r="H11" s="19"/>
      <c r="I11" s="19"/>
    </row>
    <row r="12" spans="1:9" x14ac:dyDescent="0.2">
      <c r="A12" s="18" t="s">
        <v>92</v>
      </c>
      <c r="B12" s="18"/>
      <c r="C12" s="18"/>
      <c r="D12" s="18"/>
      <c r="E12" s="18"/>
      <c r="F12" s="18"/>
      <c r="G12" s="18"/>
      <c r="H12" s="18"/>
      <c r="I12" s="18"/>
    </row>
    <row r="13" spans="1:9" x14ac:dyDescent="0.2">
      <c r="A13" s="18"/>
      <c r="B13" s="18"/>
      <c r="C13" s="18"/>
      <c r="D13" s="18"/>
      <c r="E13" s="18"/>
      <c r="F13" s="18"/>
      <c r="G13" s="18"/>
      <c r="H13" s="18"/>
      <c r="I13" s="18"/>
    </row>
    <row r="14" spans="1:9" x14ac:dyDescent="0.2">
      <c r="A14" s="20" t="s">
        <v>127</v>
      </c>
      <c r="B14" s="21"/>
      <c r="C14" s="21"/>
      <c r="D14" s="21"/>
      <c r="E14" s="21"/>
      <c r="F14" s="21"/>
      <c r="G14" s="21"/>
      <c r="H14" s="21"/>
      <c r="I14" s="21"/>
    </row>
    <row r="15" spans="1:9" x14ac:dyDescent="0.2">
      <c r="A15" s="20"/>
      <c r="B15" s="21"/>
      <c r="C15" s="21"/>
      <c r="D15" s="21"/>
      <c r="E15" s="21"/>
      <c r="F15" s="21"/>
      <c r="G15" s="21"/>
      <c r="H15" s="21"/>
      <c r="I15" s="21"/>
    </row>
    <row r="16" spans="1:9" x14ac:dyDescent="0.2">
      <c r="A16" s="21"/>
      <c r="B16" s="21"/>
      <c r="C16" s="21"/>
      <c r="D16" s="21"/>
      <c r="E16" s="21"/>
      <c r="F16" s="21"/>
      <c r="G16" s="21"/>
      <c r="H16" s="21"/>
      <c r="I16" s="21"/>
    </row>
    <row r="17" spans="1:10" x14ac:dyDescent="0.2">
      <c r="A17" s="7" t="s">
        <v>42</v>
      </c>
      <c r="B17" s="7"/>
      <c r="C17" s="7"/>
      <c r="D17" s="7"/>
      <c r="E17" s="7"/>
      <c r="F17" s="7"/>
      <c r="G17" s="7"/>
      <c r="H17" s="7"/>
      <c r="I17" s="7"/>
    </row>
    <row r="18" spans="1:10" x14ac:dyDescent="0.2">
      <c r="A18" s="6" t="s">
        <v>43</v>
      </c>
      <c r="B18" s="6"/>
      <c r="C18" s="6"/>
      <c r="D18" s="6"/>
      <c r="E18" s="6"/>
      <c r="F18" s="6"/>
      <c r="G18" s="6"/>
      <c r="H18" s="6"/>
      <c r="I18" s="6"/>
    </row>
    <row r="19" spans="1:10" x14ac:dyDescent="0.2">
      <c r="A19" s="8"/>
      <c r="B19" s="8"/>
      <c r="C19" s="8"/>
      <c r="D19" s="8"/>
      <c r="E19" s="8"/>
      <c r="F19" s="8"/>
      <c r="G19" s="8"/>
      <c r="H19" s="8"/>
      <c r="I19" s="8"/>
    </row>
    <row r="20" spans="1:10" x14ac:dyDescent="0.2">
      <c r="A20" s="22" t="s">
        <v>12</v>
      </c>
      <c r="B20" s="23"/>
      <c r="C20" s="23"/>
      <c r="D20" s="23"/>
      <c r="E20" s="23"/>
      <c r="F20" s="23"/>
      <c r="G20" s="23"/>
      <c r="H20" s="23"/>
      <c r="I20" s="24"/>
    </row>
    <row r="21" spans="1:10" x14ac:dyDescent="0.2">
      <c r="A21" s="2"/>
      <c r="B21" s="4"/>
      <c r="C21" s="25" t="s">
        <v>33</v>
      </c>
      <c r="D21" s="25" t="s">
        <v>21</v>
      </c>
      <c r="E21" s="25" t="s">
        <v>22</v>
      </c>
      <c r="F21" s="25" t="s">
        <v>23</v>
      </c>
      <c r="G21" s="25" t="s">
        <v>29</v>
      </c>
      <c r="H21" s="25" t="s">
        <v>31</v>
      </c>
      <c r="I21" s="25" t="s">
        <v>32</v>
      </c>
    </row>
    <row r="22" spans="1:10" x14ac:dyDescent="0.2">
      <c r="A22" s="2"/>
      <c r="B22" s="4"/>
      <c r="C22" s="26" t="s">
        <v>10</v>
      </c>
      <c r="D22" s="27" t="s">
        <v>10</v>
      </c>
      <c r="E22" s="26" t="s">
        <v>10</v>
      </c>
      <c r="F22" s="28" t="s">
        <v>10</v>
      </c>
      <c r="G22" s="28" t="s">
        <v>10</v>
      </c>
      <c r="H22" s="26" t="s">
        <v>11</v>
      </c>
      <c r="I22" s="26" t="s">
        <v>11</v>
      </c>
    </row>
    <row r="23" spans="1:10" x14ac:dyDescent="0.2">
      <c r="A23" s="2" t="s">
        <v>0</v>
      </c>
      <c r="B23" s="4"/>
      <c r="C23" s="3">
        <v>195000</v>
      </c>
      <c r="D23" s="29">
        <v>195000</v>
      </c>
      <c r="E23" s="29">
        <v>195000</v>
      </c>
      <c r="F23" s="29">
        <v>195000</v>
      </c>
      <c r="G23" s="29">
        <v>6829854</v>
      </c>
      <c r="H23" s="29">
        <v>5045291</v>
      </c>
      <c r="I23" s="29">
        <v>5045291</v>
      </c>
    </row>
    <row r="24" spans="1:10" x14ac:dyDescent="0.2">
      <c r="A24" s="2" t="s">
        <v>1</v>
      </c>
      <c r="B24" s="4"/>
      <c r="C24" s="3">
        <v>0</v>
      </c>
      <c r="D24" s="29">
        <f>C35</f>
        <v>7.1399999999994179</v>
      </c>
      <c r="E24" s="29">
        <f t="shared" ref="E24:I24" si="0">D35</f>
        <v>4.3700000000244472</v>
      </c>
      <c r="F24" s="29">
        <f t="shared" si="0"/>
        <v>1.4551915228366852E-11</v>
      </c>
      <c r="G24" s="29">
        <f t="shared" si="0"/>
        <v>1.4551915228366852E-11</v>
      </c>
      <c r="H24" s="29">
        <f>G35</f>
        <v>2206.5300000000279</v>
      </c>
      <c r="I24" s="29">
        <f t="shared" si="0"/>
        <v>4413.0600000000268</v>
      </c>
      <c r="J24" s="30" t="s">
        <v>117</v>
      </c>
    </row>
    <row r="25" spans="1:10" x14ac:dyDescent="0.2">
      <c r="A25" s="2" t="s">
        <v>2</v>
      </c>
      <c r="B25" s="4"/>
      <c r="C25" s="3">
        <v>118863.14</v>
      </c>
      <c r="D25" s="29">
        <v>175955.7</v>
      </c>
      <c r="E25" s="29">
        <v>104895.37</v>
      </c>
      <c r="F25" s="29">
        <v>80063.08</v>
      </c>
      <c r="G25" s="29">
        <v>146501.54</v>
      </c>
      <c r="H25" s="29">
        <v>146501.54</v>
      </c>
      <c r="I25" s="29">
        <v>146501.54</v>
      </c>
      <c r="J25" s="31">
        <f>(G25-F25)/G25</f>
        <v>0.4535000792483137</v>
      </c>
    </row>
    <row r="26" spans="1:10" x14ac:dyDescent="0.2">
      <c r="A26" s="2" t="s">
        <v>3</v>
      </c>
      <c r="B26" s="4"/>
      <c r="C26" s="3">
        <v>118856</v>
      </c>
      <c r="D26" s="29">
        <v>175958.47</v>
      </c>
      <c r="E26" s="29">
        <v>104899.74</v>
      </c>
      <c r="F26" s="3">
        <v>80063.08</v>
      </c>
      <c r="G26" s="29">
        <v>144295.01</v>
      </c>
      <c r="H26" s="29">
        <v>144295.01</v>
      </c>
      <c r="I26" s="29">
        <v>144295.01</v>
      </c>
      <c r="J26" s="31">
        <f>(G26-F26)/G26</f>
        <v>0.4451431134035751</v>
      </c>
    </row>
    <row r="27" spans="1:10" x14ac:dyDescent="0.2">
      <c r="A27" s="2"/>
      <c r="B27" s="4"/>
      <c r="C27" s="3"/>
      <c r="D27" s="29"/>
      <c r="E27" s="29"/>
      <c r="F27" s="29"/>
      <c r="G27" s="29"/>
      <c r="H27" s="29"/>
      <c r="I27" s="29"/>
    </row>
    <row r="28" spans="1:10" x14ac:dyDescent="0.2">
      <c r="A28" s="2" t="s">
        <v>4</v>
      </c>
      <c r="B28" s="15"/>
      <c r="C28" s="32"/>
      <c r="D28" s="32"/>
      <c r="E28" s="32"/>
      <c r="F28" s="32"/>
      <c r="G28" s="32"/>
      <c r="H28" s="32"/>
      <c r="I28" s="3"/>
    </row>
    <row r="29" spans="1:10" x14ac:dyDescent="0.2">
      <c r="A29" s="33" t="s">
        <v>20</v>
      </c>
      <c r="B29" s="4"/>
      <c r="C29" s="3"/>
      <c r="D29" s="34"/>
      <c r="E29" s="32"/>
      <c r="F29" s="32"/>
      <c r="G29" s="32"/>
      <c r="H29" s="32"/>
      <c r="I29" s="3"/>
    </row>
    <row r="30" spans="1:10" x14ac:dyDescent="0.2">
      <c r="A30" s="35"/>
      <c r="B30" s="36"/>
      <c r="C30" s="3"/>
      <c r="D30" s="29"/>
      <c r="E30" s="29"/>
      <c r="F30" s="29"/>
      <c r="G30" s="29"/>
      <c r="H30" s="29"/>
      <c r="I30" s="29"/>
    </row>
    <row r="31" spans="1:10" x14ac:dyDescent="0.2">
      <c r="A31" s="35"/>
      <c r="B31" s="36"/>
      <c r="C31" s="3"/>
      <c r="D31" s="29"/>
      <c r="E31" s="29"/>
      <c r="F31" s="29"/>
      <c r="G31" s="29"/>
      <c r="H31" s="29"/>
      <c r="I31" s="29"/>
    </row>
    <row r="32" spans="1:10" x14ac:dyDescent="0.2">
      <c r="A32" s="35"/>
      <c r="B32" s="36"/>
      <c r="C32" s="3"/>
      <c r="D32" s="29"/>
      <c r="E32" s="29"/>
      <c r="F32" s="29"/>
      <c r="G32" s="29"/>
      <c r="H32" s="29"/>
      <c r="I32" s="29"/>
    </row>
    <row r="33" spans="1:9" x14ac:dyDescent="0.2">
      <c r="A33" s="2" t="s">
        <v>5</v>
      </c>
      <c r="B33" s="4"/>
      <c r="C33" s="3">
        <f t="shared" ref="C33:I33" si="1">SUM(C30:C32)</f>
        <v>0</v>
      </c>
      <c r="D33" s="3">
        <f t="shared" si="1"/>
        <v>0</v>
      </c>
      <c r="E33" s="3">
        <f t="shared" si="1"/>
        <v>0</v>
      </c>
      <c r="F33" s="3">
        <f t="shared" si="1"/>
        <v>0</v>
      </c>
      <c r="G33" s="3">
        <f t="shared" si="1"/>
        <v>0</v>
      </c>
      <c r="H33" s="3">
        <f t="shared" si="1"/>
        <v>0</v>
      </c>
      <c r="I33" s="3">
        <f t="shared" si="1"/>
        <v>0</v>
      </c>
    </row>
    <row r="34" spans="1:9" x14ac:dyDescent="0.2">
      <c r="A34" s="2"/>
      <c r="B34" s="4"/>
      <c r="C34" s="3"/>
      <c r="D34" s="29"/>
      <c r="E34" s="29"/>
      <c r="F34" s="29"/>
      <c r="G34" s="29"/>
      <c r="H34" s="29"/>
      <c r="I34" s="29"/>
    </row>
    <row r="35" spans="1:9" x14ac:dyDescent="0.2">
      <c r="A35" s="2" t="s">
        <v>7</v>
      </c>
      <c r="B35" s="4"/>
      <c r="C35" s="3">
        <f t="shared" ref="C35:I35" si="2">+C24+C25-C26+C33</f>
        <v>7.1399999999994179</v>
      </c>
      <c r="D35" s="3">
        <f t="shared" si="2"/>
        <v>4.3700000000244472</v>
      </c>
      <c r="E35" s="3">
        <f t="shared" si="2"/>
        <v>1.4551915228366852E-11</v>
      </c>
      <c r="F35" s="3">
        <f t="shared" si="2"/>
        <v>1.4551915228366852E-11</v>
      </c>
      <c r="G35" s="3">
        <f t="shared" si="2"/>
        <v>2206.5300000000279</v>
      </c>
      <c r="H35" s="3">
        <f t="shared" si="2"/>
        <v>4413.0600000000268</v>
      </c>
      <c r="I35" s="3">
        <f t="shared" si="2"/>
        <v>6619.5900000000256</v>
      </c>
    </row>
    <row r="36" spans="1:9" x14ac:dyDescent="0.2">
      <c r="A36" s="35"/>
      <c r="B36" s="36"/>
      <c r="C36" s="37"/>
      <c r="D36" s="38"/>
      <c r="E36" s="38"/>
      <c r="F36" s="29"/>
      <c r="G36" s="29"/>
      <c r="H36" s="29"/>
      <c r="I36" s="29"/>
    </row>
    <row r="37" spans="1:9" x14ac:dyDescent="0.2">
      <c r="A37" s="2" t="s">
        <v>17</v>
      </c>
      <c r="B37" s="4"/>
      <c r="C37" s="37">
        <v>299512.28000000003</v>
      </c>
      <c r="D37" s="38">
        <v>499490.08</v>
      </c>
      <c r="E37" s="38">
        <v>410465.77</v>
      </c>
      <c r="F37" s="29">
        <v>429331.89</v>
      </c>
      <c r="G37" s="29">
        <v>33217.93</v>
      </c>
      <c r="H37" s="29">
        <v>33217.93</v>
      </c>
      <c r="I37" s="29">
        <v>33217.93</v>
      </c>
    </row>
    <row r="38" spans="1:9" x14ac:dyDescent="0.2">
      <c r="A38" s="35"/>
      <c r="B38" s="36"/>
      <c r="C38" s="37"/>
      <c r="D38" s="38"/>
      <c r="E38" s="38"/>
      <c r="F38" s="29"/>
      <c r="G38" s="29"/>
      <c r="H38" s="29"/>
      <c r="I38" s="29"/>
    </row>
    <row r="39" spans="1:9" x14ac:dyDescent="0.2">
      <c r="A39" s="2" t="s">
        <v>18</v>
      </c>
      <c r="B39" s="39"/>
      <c r="C39" s="40">
        <f>C35-C37</f>
        <v>-299505.14</v>
      </c>
      <c r="D39" s="40">
        <f t="shared" ref="D39:I39" si="3">D35-D37</f>
        <v>-499485.70999999996</v>
      </c>
      <c r="E39" s="40">
        <f t="shared" si="3"/>
        <v>-410465.77</v>
      </c>
      <c r="F39" s="41">
        <f t="shared" si="3"/>
        <v>-429331.89</v>
      </c>
      <c r="G39" s="41">
        <f>G35-G37</f>
        <v>-31011.399999999972</v>
      </c>
      <c r="H39" s="41">
        <f t="shared" si="3"/>
        <v>-28804.869999999974</v>
      </c>
      <c r="I39" s="41">
        <f t="shared" si="3"/>
        <v>-26598.339999999975</v>
      </c>
    </row>
    <row r="40" spans="1:9" x14ac:dyDescent="0.2">
      <c r="A40" s="42"/>
      <c r="B40" s="42"/>
      <c r="C40" s="43"/>
      <c r="D40" s="43"/>
      <c r="E40" s="43"/>
      <c r="F40" s="43"/>
      <c r="G40" s="43"/>
      <c r="H40" s="43"/>
      <c r="I40" s="43"/>
    </row>
    <row r="41" spans="1:9" x14ac:dyDescent="0.2">
      <c r="A41" s="44" t="s">
        <v>19</v>
      </c>
      <c r="B41" s="11"/>
      <c r="C41" s="1"/>
      <c r="D41" s="1"/>
      <c r="E41" s="1"/>
      <c r="F41" s="1"/>
      <c r="G41" s="1"/>
      <c r="H41" s="1"/>
      <c r="I41" s="1"/>
    </row>
    <row r="42" spans="1:9" ht="26.45" customHeight="1" x14ac:dyDescent="0.2">
      <c r="A42" s="45" t="s">
        <v>30</v>
      </c>
      <c r="B42" s="46"/>
      <c r="C42" s="38"/>
      <c r="D42" s="38"/>
      <c r="E42" s="38"/>
      <c r="F42" s="38"/>
      <c r="G42" s="38"/>
      <c r="H42" s="38"/>
      <c r="I42" s="38"/>
    </row>
    <row r="43" spans="1:9" x14ac:dyDescent="0.2">
      <c r="A43" s="2"/>
      <c r="B43" s="4"/>
      <c r="C43" s="29"/>
      <c r="D43" s="29"/>
      <c r="E43" s="29"/>
      <c r="F43" s="29"/>
      <c r="G43" s="29"/>
      <c r="H43" s="29"/>
      <c r="I43" s="29"/>
    </row>
    <row r="44" spans="1:9" x14ac:dyDescent="0.2">
      <c r="A44" s="2" t="s">
        <v>6</v>
      </c>
      <c r="B44" s="4"/>
      <c r="C44" s="29"/>
      <c r="D44" s="29"/>
      <c r="E44" s="29"/>
      <c r="F44" s="29"/>
      <c r="G44" s="29"/>
      <c r="H44" s="29"/>
      <c r="I44" s="29"/>
    </row>
    <row r="45" spans="1:9" x14ac:dyDescent="0.2">
      <c r="A45" s="2"/>
      <c r="B45" s="4"/>
      <c r="C45" s="29"/>
      <c r="D45" s="29"/>
      <c r="E45" s="29"/>
      <c r="F45" s="29"/>
      <c r="G45" s="29"/>
      <c r="H45" s="29"/>
      <c r="I45" s="29"/>
    </row>
    <row r="46" spans="1:9" x14ac:dyDescent="0.2">
      <c r="A46" s="47" t="s">
        <v>8</v>
      </c>
      <c r="B46" s="39"/>
      <c r="C46" s="29"/>
      <c r="D46" s="29"/>
      <c r="E46" s="29"/>
      <c r="F46" s="29"/>
      <c r="G46" s="29"/>
      <c r="H46" s="29"/>
      <c r="I46" s="29"/>
    </row>
    <row r="47" spans="1:9" x14ac:dyDescent="0.2">
      <c r="A47" s="48" t="s">
        <v>9</v>
      </c>
      <c r="B47" s="49"/>
      <c r="C47" s="29"/>
      <c r="D47" s="29"/>
      <c r="E47" s="29"/>
      <c r="F47" s="29"/>
      <c r="G47" s="29"/>
      <c r="H47" s="29"/>
      <c r="I47" s="29"/>
    </row>
  </sheetData>
  <sheetProtection selectLockedCells="1"/>
  <mergeCells count="8">
    <mergeCell ref="A20:I20"/>
    <mergeCell ref="A42:B42"/>
    <mergeCell ref="A8:I9"/>
    <mergeCell ref="A10:I11"/>
    <mergeCell ref="A12:I13"/>
    <mergeCell ref="A14:I16"/>
    <mergeCell ref="A17:I17"/>
    <mergeCell ref="A18:I19"/>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4DB11-576A-4580-AD91-60CC5578BDBF}">
  <sheetPr>
    <pageSetUpPr fitToPage="1"/>
  </sheetPr>
  <dimension ref="A2:J48"/>
  <sheetViews>
    <sheetView tabSelected="1" view="pageLayout" topLeftCell="A8"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47</v>
      </c>
      <c r="C4" s="11"/>
      <c r="D4" s="11"/>
      <c r="E4" s="12"/>
      <c r="G4" s="13" t="s">
        <v>27</v>
      </c>
      <c r="H4" s="10" t="s">
        <v>45</v>
      </c>
      <c r="I4" s="11"/>
    </row>
    <row r="5" spans="1:9" x14ac:dyDescent="0.2">
      <c r="A5" s="9" t="s">
        <v>25</v>
      </c>
      <c r="B5" s="10" t="s">
        <v>44</v>
      </c>
      <c r="C5" s="15"/>
      <c r="D5" s="15"/>
      <c r="E5" s="12"/>
      <c r="G5" s="13" t="s">
        <v>26</v>
      </c>
      <c r="H5" s="14" t="s">
        <v>46</v>
      </c>
      <c r="I5" s="15"/>
    </row>
    <row r="8" spans="1:9" x14ac:dyDescent="0.2">
      <c r="A8" s="18" t="s">
        <v>89</v>
      </c>
      <c r="B8" s="19"/>
      <c r="C8" s="19"/>
      <c r="D8" s="19"/>
      <c r="E8" s="19"/>
      <c r="F8" s="19"/>
      <c r="G8" s="19"/>
      <c r="H8" s="19"/>
      <c r="I8" s="19"/>
    </row>
    <row r="9" spans="1:9" x14ac:dyDescent="0.2">
      <c r="A9" s="18"/>
      <c r="B9" s="19"/>
      <c r="C9" s="19"/>
      <c r="D9" s="19"/>
      <c r="E9" s="19"/>
      <c r="F9" s="19"/>
      <c r="G9" s="19"/>
      <c r="H9" s="19"/>
      <c r="I9" s="19"/>
    </row>
    <row r="10" spans="1:9" x14ac:dyDescent="0.2">
      <c r="A10" s="19"/>
      <c r="B10" s="19"/>
      <c r="C10" s="19"/>
      <c r="D10" s="19"/>
      <c r="E10" s="19"/>
      <c r="F10" s="19"/>
      <c r="G10" s="19"/>
      <c r="H10" s="19"/>
      <c r="I10" s="19"/>
    </row>
    <row r="11" spans="1:9" x14ac:dyDescent="0.2">
      <c r="A11" s="18" t="s">
        <v>116</v>
      </c>
      <c r="B11" s="19"/>
      <c r="C11" s="19"/>
      <c r="D11" s="19"/>
      <c r="E11" s="19"/>
      <c r="F11" s="19"/>
      <c r="G11" s="19"/>
      <c r="H11" s="19"/>
      <c r="I11" s="19"/>
    </row>
    <row r="12" spans="1:9" x14ac:dyDescent="0.2">
      <c r="A12" s="19"/>
      <c r="B12" s="19"/>
      <c r="C12" s="19"/>
      <c r="D12" s="19"/>
      <c r="E12" s="19"/>
      <c r="F12" s="19"/>
      <c r="G12" s="19"/>
      <c r="H12" s="19"/>
      <c r="I12" s="19"/>
    </row>
    <row r="13" spans="1:9" x14ac:dyDescent="0.2">
      <c r="A13" s="18" t="s">
        <v>90</v>
      </c>
      <c r="B13" s="19"/>
      <c r="C13" s="19"/>
      <c r="D13" s="19"/>
      <c r="E13" s="19"/>
      <c r="F13" s="19"/>
      <c r="G13" s="19"/>
      <c r="H13" s="19"/>
      <c r="I13" s="19"/>
    </row>
    <row r="14" spans="1:9" x14ac:dyDescent="0.2">
      <c r="A14" s="18"/>
      <c r="B14" s="19"/>
      <c r="C14" s="19"/>
      <c r="D14" s="19"/>
      <c r="E14" s="19"/>
      <c r="F14" s="19"/>
      <c r="G14" s="19"/>
      <c r="H14" s="19"/>
      <c r="I14" s="19"/>
    </row>
    <row r="15" spans="1:9" x14ac:dyDescent="0.2">
      <c r="A15" s="19"/>
      <c r="B15" s="19"/>
      <c r="C15" s="19"/>
      <c r="D15" s="19"/>
      <c r="E15" s="19"/>
      <c r="F15" s="19"/>
      <c r="G15" s="19"/>
      <c r="H15" s="19"/>
      <c r="I15" s="19"/>
    </row>
    <row r="16" spans="1:9" x14ac:dyDescent="0.2">
      <c r="A16" s="5" t="s">
        <v>143</v>
      </c>
      <c r="B16" s="6"/>
      <c r="C16" s="6"/>
      <c r="D16" s="6"/>
      <c r="E16" s="6"/>
      <c r="F16" s="6"/>
      <c r="G16" s="6"/>
      <c r="H16" s="6"/>
      <c r="I16" s="6"/>
    </row>
    <row r="17" spans="1:10" x14ac:dyDescent="0.2">
      <c r="A17" s="6"/>
      <c r="B17" s="6"/>
      <c r="C17" s="6"/>
      <c r="D17" s="6"/>
      <c r="E17" s="6"/>
      <c r="F17" s="6"/>
      <c r="G17" s="6"/>
      <c r="H17" s="6"/>
      <c r="I17" s="6"/>
    </row>
    <row r="18" spans="1:10" x14ac:dyDescent="0.2">
      <c r="A18" s="7" t="s">
        <v>42</v>
      </c>
      <c r="B18" s="7"/>
      <c r="C18" s="7"/>
      <c r="D18" s="7"/>
      <c r="E18" s="7"/>
      <c r="F18" s="7"/>
      <c r="G18" s="7"/>
      <c r="H18" s="7"/>
      <c r="I18" s="7"/>
    </row>
    <row r="19" spans="1:10" x14ac:dyDescent="0.2">
      <c r="A19" s="6" t="s">
        <v>43</v>
      </c>
      <c r="B19" s="6"/>
      <c r="C19" s="6"/>
      <c r="D19" s="6"/>
      <c r="E19" s="6"/>
      <c r="F19" s="6"/>
      <c r="G19" s="6"/>
      <c r="H19" s="6"/>
      <c r="I19" s="6"/>
    </row>
    <row r="20" spans="1:10" x14ac:dyDescent="0.2">
      <c r="A20" s="8"/>
      <c r="B20" s="8"/>
      <c r="C20" s="8"/>
      <c r="D20" s="8"/>
      <c r="E20" s="8"/>
      <c r="F20" s="8"/>
      <c r="G20" s="8"/>
      <c r="H20" s="8"/>
      <c r="I20" s="8"/>
    </row>
    <row r="21" spans="1:10" x14ac:dyDescent="0.2">
      <c r="A21" s="22" t="s">
        <v>12</v>
      </c>
      <c r="B21" s="23"/>
      <c r="C21" s="23"/>
      <c r="D21" s="23"/>
      <c r="E21" s="23"/>
      <c r="F21" s="23"/>
      <c r="G21" s="23"/>
      <c r="H21" s="23"/>
      <c r="I21" s="24"/>
    </row>
    <row r="22" spans="1:10" x14ac:dyDescent="0.2">
      <c r="A22" s="2"/>
      <c r="B22" s="4"/>
      <c r="C22" s="25" t="s">
        <v>33</v>
      </c>
      <c r="D22" s="25" t="s">
        <v>21</v>
      </c>
      <c r="E22" s="25" t="s">
        <v>22</v>
      </c>
      <c r="F22" s="25" t="s">
        <v>23</v>
      </c>
      <c r="G22" s="25" t="s">
        <v>29</v>
      </c>
      <c r="H22" s="25" t="s">
        <v>31</v>
      </c>
      <c r="I22" s="25" t="s">
        <v>32</v>
      </c>
    </row>
    <row r="23" spans="1:10" x14ac:dyDescent="0.2">
      <c r="A23" s="2"/>
      <c r="B23" s="4"/>
      <c r="C23" s="26" t="s">
        <v>10</v>
      </c>
      <c r="D23" s="27" t="s">
        <v>10</v>
      </c>
      <c r="E23" s="26" t="s">
        <v>10</v>
      </c>
      <c r="F23" s="28" t="s">
        <v>10</v>
      </c>
      <c r="G23" s="28" t="s">
        <v>10</v>
      </c>
      <c r="H23" s="26" t="s">
        <v>11</v>
      </c>
      <c r="I23" s="26" t="s">
        <v>11</v>
      </c>
    </row>
    <row r="24" spans="1:10" x14ac:dyDescent="0.2">
      <c r="A24" s="2" t="s">
        <v>0</v>
      </c>
      <c r="B24" s="4"/>
      <c r="C24" s="3">
        <v>1000000</v>
      </c>
      <c r="D24" s="29">
        <v>1000000</v>
      </c>
      <c r="E24" s="29">
        <v>1177177</v>
      </c>
      <c r="F24" s="29">
        <v>1177177</v>
      </c>
      <c r="G24" s="29">
        <f>1188304</f>
        <v>1188304</v>
      </c>
      <c r="H24" s="29">
        <v>1177177</v>
      </c>
      <c r="I24" s="29">
        <v>1177177</v>
      </c>
      <c r="J24" s="55"/>
    </row>
    <row r="25" spans="1:10" x14ac:dyDescent="0.2">
      <c r="A25" s="2" t="s">
        <v>1</v>
      </c>
      <c r="B25" s="4"/>
      <c r="C25" s="3">
        <f>344696.62</f>
        <v>344696.62</v>
      </c>
      <c r="D25" s="29">
        <f t="shared" ref="D25:I25" si="0">C36</f>
        <v>59291.460000000021</v>
      </c>
      <c r="E25" s="29">
        <f t="shared" si="0"/>
        <v>836061.5199999999</v>
      </c>
      <c r="F25" s="29">
        <f t="shared" si="0"/>
        <v>555126.60999999987</v>
      </c>
      <c r="G25" s="29">
        <f t="shared" si="0"/>
        <v>5656.059999999823</v>
      </c>
      <c r="H25" s="29">
        <f t="shared" si="0"/>
        <v>30608.219999999856</v>
      </c>
      <c r="I25" s="29">
        <f t="shared" si="0"/>
        <v>-44439.620000000112</v>
      </c>
      <c r="J25" s="30" t="s">
        <v>117</v>
      </c>
    </row>
    <row r="26" spans="1:10" x14ac:dyDescent="0.2">
      <c r="A26" s="2" t="s">
        <v>2</v>
      </c>
      <c r="B26" s="4"/>
      <c r="C26" s="3">
        <v>234206</v>
      </c>
      <c r="D26" s="29">
        <v>1473385.89</v>
      </c>
      <c r="E26" s="29">
        <v>485884.83</v>
      </c>
      <c r="F26" s="29">
        <v>313274.62</v>
      </c>
      <c r="G26" s="29">
        <v>338980.4</v>
      </c>
      <c r="H26" s="29">
        <v>338980.4</v>
      </c>
      <c r="I26" s="29">
        <v>338980.4</v>
      </c>
      <c r="J26" s="31">
        <f>(G26-F26)/G26</f>
        <v>7.5832644011276248E-2</v>
      </c>
    </row>
    <row r="27" spans="1:10" x14ac:dyDescent="0.2">
      <c r="A27" s="2" t="s">
        <v>3</v>
      </c>
      <c r="B27" s="4"/>
      <c r="C27" s="3">
        <v>519611.16</v>
      </c>
      <c r="D27" s="29">
        <v>696615.83</v>
      </c>
      <c r="E27" s="29">
        <v>766819.74</v>
      </c>
      <c r="F27" s="3">
        <v>862745.17</v>
      </c>
      <c r="G27" s="29">
        <v>414028.24</v>
      </c>
      <c r="H27" s="29">
        <v>414028.24</v>
      </c>
      <c r="I27" s="29">
        <v>414028.24</v>
      </c>
      <c r="J27" s="31">
        <f>(G27-F27)/G27</f>
        <v>-1.0837833912005617</v>
      </c>
    </row>
    <row r="28" spans="1:10" x14ac:dyDescent="0.2">
      <c r="A28" s="2"/>
      <c r="B28" s="4"/>
      <c r="C28" s="3"/>
      <c r="D28" s="29"/>
      <c r="E28" s="29"/>
      <c r="F28" s="29"/>
      <c r="G28" s="29"/>
      <c r="H28" s="29"/>
      <c r="I28" s="29"/>
    </row>
    <row r="29" spans="1:10" x14ac:dyDescent="0.2">
      <c r="A29" s="2" t="s">
        <v>4</v>
      </c>
      <c r="B29" s="15"/>
      <c r="C29" s="32"/>
      <c r="D29" s="32"/>
      <c r="E29" s="32"/>
      <c r="F29" s="32"/>
      <c r="G29" s="32"/>
      <c r="H29" s="32"/>
      <c r="I29" s="3"/>
    </row>
    <row r="30" spans="1:10" x14ac:dyDescent="0.2">
      <c r="A30" s="33" t="s">
        <v>20</v>
      </c>
      <c r="B30" s="4"/>
      <c r="C30" s="3"/>
      <c r="D30" s="34"/>
      <c r="E30" s="32"/>
      <c r="F30" s="32"/>
      <c r="G30" s="32"/>
      <c r="H30" s="32"/>
      <c r="I30" s="3"/>
    </row>
    <row r="31" spans="1:10" x14ac:dyDescent="0.2">
      <c r="A31" s="56" t="s">
        <v>128</v>
      </c>
      <c r="B31" s="57"/>
      <c r="C31" s="3"/>
      <c r="D31" s="29"/>
      <c r="E31" s="29"/>
      <c r="F31" s="29"/>
      <c r="G31" s="29">
        <v>100000</v>
      </c>
      <c r="H31" s="29"/>
      <c r="I31" s="29"/>
    </row>
    <row r="32" spans="1:10" x14ac:dyDescent="0.2">
      <c r="A32" s="58"/>
      <c r="B32" s="59"/>
      <c r="C32" s="3"/>
      <c r="D32" s="29"/>
      <c r="E32" s="29"/>
      <c r="F32" s="29"/>
      <c r="G32" s="29"/>
      <c r="H32" s="29"/>
      <c r="I32" s="29"/>
    </row>
    <row r="33" spans="1:9" x14ac:dyDescent="0.2">
      <c r="A33" s="35"/>
      <c r="B33" s="36"/>
      <c r="C33" s="3"/>
      <c r="D33" s="29"/>
      <c r="E33" s="29"/>
      <c r="F33" s="29"/>
      <c r="G33" s="29"/>
      <c r="H33" s="29"/>
      <c r="I33" s="29"/>
    </row>
    <row r="34" spans="1:9" x14ac:dyDescent="0.2">
      <c r="A34" s="2" t="s">
        <v>5</v>
      </c>
      <c r="B34" s="4"/>
      <c r="C34" s="3">
        <f t="shared" ref="C34:I34" si="1">SUM(C31:C33)</f>
        <v>0</v>
      </c>
      <c r="D34" s="3">
        <f t="shared" si="1"/>
        <v>0</v>
      </c>
      <c r="E34" s="3">
        <f t="shared" si="1"/>
        <v>0</v>
      </c>
      <c r="F34" s="3">
        <f t="shared" si="1"/>
        <v>0</v>
      </c>
      <c r="G34" s="3">
        <f t="shared" si="1"/>
        <v>100000</v>
      </c>
      <c r="H34" s="3">
        <f t="shared" si="1"/>
        <v>0</v>
      </c>
      <c r="I34" s="3">
        <f t="shared" si="1"/>
        <v>0</v>
      </c>
    </row>
    <row r="35" spans="1:9" x14ac:dyDescent="0.2">
      <c r="A35" s="2"/>
      <c r="B35" s="4"/>
      <c r="C35" s="3"/>
      <c r="D35" s="29"/>
      <c r="E35" s="29"/>
      <c r="F35" s="29"/>
      <c r="G35" s="29"/>
      <c r="H35" s="29"/>
      <c r="I35" s="29"/>
    </row>
    <row r="36" spans="1:9" x14ac:dyDescent="0.2">
      <c r="A36" s="2" t="s">
        <v>7</v>
      </c>
      <c r="B36" s="4"/>
      <c r="C36" s="3">
        <f>+C25+C26-C27+C34</f>
        <v>59291.460000000021</v>
      </c>
      <c r="D36" s="3">
        <f t="shared" ref="D36:I36" si="2">+D25+D26-D27+D34</f>
        <v>836061.5199999999</v>
      </c>
      <c r="E36" s="3">
        <f>+E25+E26-E27+E34</f>
        <v>555126.60999999987</v>
      </c>
      <c r="F36" s="3">
        <f t="shared" si="2"/>
        <v>5656.059999999823</v>
      </c>
      <c r="G36" s="3">
        <f>+G25+G26-G27+G34</f>
        <v>30608.219999999856</v>
      </c>
      <c r="H36" s="3">
        <f>+H25+H26-H27+H34</f>
        <v>-44439.620000000112</v>
      </c>
      <c r="I36" s="3">
        <f t="shared" si="2"/>
        <v>-119487.46000000008</v>
      </c>
    </row>
    <row r="37" spans="1:9" x14ac:dyDescent="0.2">
      <c r="A37" s="35"/>
      <c r="B37" s="36"/>
      <c r="C37" s="37"/>
      <c r="D37" s="38"/>
      <c r="E37" s="38"/>
      <c r="F37" s="29"/>
      <c r="G37" s="29"/>
      <c r="H37" s="29"/>
      <c r="I37" s="29"/>
    </row>
    <row r="38" spans="1:9" x14ac:dyDescent="0.2">
      <c r="A38" s="2" t="s">
        <v>17</v>
      </c>
      <c r="B38" s="4"/>
      <c r="C38" s="37">
        <v>299512.28000000003</v>
      </c>
      <c r="D38" s="38">
        <v>499490.08</v>
      </c>
      <c r="E38" s="38">
        <v>410465.77</v>
      </c>
      <c r="F38" s="29">
        <v>429331.89</v>
      </c>
      <c r="G38" s="29">
        <v>0</v>
      </c>
      <c r="H38" s="29">
        <v>0</v>
      </c>
      <c r="I38" s="29">
        <v>0</v>
      </c>
    </row>
    <row r="39" spans="1:9" x14ac:dyDescent="0.2">
      <c r="A39" s="35"/>
      <c r="B39" s="36"/>
      <c r="C39" s="37"/>
      <c r="D39" s="38"/>
      <c r="E39" s="38"/>
      <c r="F39" s="29"/>
      <c r="G39" s="29"/>
      <c r="H39" s="29"/>
      <c r="I39" s="29"/>
    </row>
    <row r="40" spans="1:9" x14ac:dyDescent="0.2">
      <c r="A40" s="2" t="s">
        <v>18</v>
      </c>
      <c r="B40" s="39"/>
      <c r="C40" s="40">
        <f>C36-C38</f>
        <v>-240220.82</v>
      </c>
      <c r="D40" s="40">
        <f t="shared" ref="D40:I40" si="3">D36-D38</f>
        <v>336571.43999999989</v>
      </c>
      <c r="E40" s="40">
        <f t="shared" si="3"/>
        <v>144660.83999999985</v>
      </c>
      <c r="F40" s="41">
        <f t="shared" si="3"/>
        <v>-423675.83000000019</v>
      </c>
      <c r="G40" s="41">
        <f t="shared" si="3"/>
        <v>30608.219999999856</v>
      </c>
      <c r="H40" s="41">
        <f t="shared" si="3"/>
        <v>-44439.620000000112</v>
      </c>
      <c r="I40" s="41">
        <f t="shared" si="3"/>
        <v>-119487.46000000008</v>
      </c>
    </row>
    <row r="41" spans="1:9" x14ac:dyDescent="0.2">
      <c r="A41" s="42"/>
      <c r="B41" s="42"/>
      <c r="C41" s="43"/>
      <c r="D41" s="43"/>
      <c r="E41" s="43"/>
      <c r="F41" s="43"/>
      <c r="G41" s="43"/>
      <c r="H41" s="43"/>
      <c r="I41" s="43"/>
    </row>
    <row r="42" spans="1:9" x14ac:dyDescent="0.2">
      <c r="A42" s="44" t="s">
        <v>19</v>
      </c>
      <c r="B42" s="11"/>
      <c r="C42" s="1"/>
      <c r="D42" s="1"/>
      <c r="E42" s="1"/>
      <c r="F42" s="1"/>
      <c r="G42" s="1"/>
      <c r="H42" s="1"/>
      <c r="I42" s="1"/>
    </row>
    <row r="43" spans="1:9" ht="26.45" customHeight="1" x14ac:dyDescent="0.2">
      <c r="A43" s="45" t="s">
        <v>30</v>
      </c>
      <c r="B43" s="46"/>
      <c r="C43" s="38"/>
      <c r="D43" s="38"/>
      <c r="E43" s="38"/>
      <c r="F43" s="38"/>
      <c r="G43" s="38"/>
      <c r="H43" s="38"/>
      <c r="I43" s="38"/>
    </row>
    <row r="44" spans="1:9" x14ac:dyDescent="0.2">
      <c r="A44" s="2"/>
      <c r="B44" s="4"/>
      <c r="C44" s="29"/>
      <c r="D44" s="29"/>
      <c r="E44" s="29"/>
      <c r="F44" s="29"/>
      <c r="G44" s="29"/>
      <c r="H44" s="29"/>
      <c r="I44" s="29"/>
    </row>
    <row r="45" spans="1:9" x14ac:dyDescent="0.2">
      <c r="A45" s="2" t="s">
        <v>6</v>
      </c>
      <c r="B45" s="4"/>
      <c r="C45" s="29"/>
      <c r="D45" s="29"/>
      <c r="E45" s="29"/>
      <c r="F45" s="29"/>
      <c r="G45" s="29"/>
      <c r="H45" s="29"/>
      <c r="I45" s="29"/>
    </row>
    <row r="46" spans="1:9" x14ac:dyDescent="0.2">
      <c r="A46" s="2"/>
      <c r="B46" s="4"/>
      <c r="C46" s="29"/>
      <c r="D46" s="29"/>
      <c r="E46" s="29"/>
      <c r="F46" s="29"/>
      <c r="G46" s="29"/>
      <c r="H46" s="29"/>
      <c r="I46" s="29"/>
    </row>
    <row r="47" spans="1:9" x14ac:dyDescent="0.2">
      <c r="A47" s="47" t="s">
        <v>8</v>
      </c>
      <c r="B47" s="39"/>
      <c r="C47" s="29"/>
      <c r="D47" s="29"/>
      <c r="E47" s="29"/>
      <c r="F47" s="29"/>
      <c r="G47" s="29"/>
      <c r="H47" s="29"/>
      <c r="I47" s="29"/>
    </row>
    <row r="48" spans="1:9" x14ac:dyDescent="0.2">
      <c r="A48" s="48" t="s">
        <v>9</v>
      </c>
      <c r="B48" s="49"/>
      <c r="C48" s="29"/>
      <c r="D48" s="29"/>
      <c r="E48" s="29"/>
      <c r="F48" s="29"/>
      <c r="G48" s="29"/>
      <c r="H48" s="29"/>
      <c r="I48" s="29"/>
    </row>
  </sheetData>
  <sheetProtection selectLockedCells="1"/>
  <mergeCells count="9">
    <mergeCell ref="A21:I21"/>
    <mergeCell ref="A43:B43"/>
    <mergeCell ref="A8:I10"/>
    <mergeCell ref="A11:I12"/>
    <mergeCell ref="A13:I15"/>
    <mergeCell ref="A16:I17"/>
    <mergeCell ref="A18:I18"/>
    <mergeCell ref="A19:I20"/>
    <mergeCell ref="A31:B32"/>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C23F3D-239E-4248-8CB1-188C9CAAD7C5}">
  <sheetPr>
    <pageSetUpPr fitToPage="1"/>
  </sheetPr>
  <dimension ref="A2:L49"/>
  <sheetViews>
    <sheetView tabSelected="1" view="pageLayout" topLeftCell="A4"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51</v>
      </c>
      <c r="C4" s="11"/>
      <c r="D4" s="11"/>
      <c r="E4" s="12"/>
      <c r="G4" s="13" t="s">
        <v>27</v>
      </c>
      <c r="H4" s="10" t="s">
        <v>48</v>
      </c>
      <c r="I4" s="11"/>
    </row>
    <row r="5" spans="1:9" x14ac:dyDescent="0.2">
      <c r="A5" s="9" t="s">
        <v>25</v>
      </c>
      <c r="B5" s="10" t="s">
        <v>50</v>
      </c>
      <c r="C5" s="15"/>
      <c r="D5" s="15"/>
      <c r="E5" s="12"/>
      <c r="G5" s="13" t="s">
        <v>26</v>
      </c>
      <c r="H5" s="14" t="s">
        <v>49</v>
      </c>
      <c r="I5" s="15"/>
    </row>
    <row r="8" spans="1:9" x14ac:dyDescent="0.2">
      <c r="A8" s="16" t="s">
        <v>87</v>
      </c>
      <c r="B8" s="17"/>
      <c r="C8" s="17"/>
      <c r="D8" s="17"/>
      <c r="E8" s="17"/>
      <c r="F8" s="17"/>
      <c r="G8" s="17"/>
      <c r="H8" s="17"/>
      <c r="I8" s="17"/>
    </row>
    <row r="9" spans="1:9" x14ac:dyDescent="0.2">
      <c r="A9" s="17"/>
      <c r="B9" s="17"/>
      <c r="C9" s="17"/>
      <c r="D9" s="17"/>
      <c r="E9" s="17"/>
      <c r="F9" s="17"/>
      <c r="G9" s="17"/>
      <c r="H9" s="17"/>
      <c r="I9" s="17"/>
    </row>
    <row r="10" spans="1:9" x14ac:dyDescent="0.2">
      <c r="A10" s="52" t="s">
        <v>16</v>
      </c>
      <c r="B10" s="17"/>
      <c r="C10" s="17"/>
      <c r="D10" s="17"/>
      <c r="E10" s="17"/>
      <c r="F10" s="17"/>
      <c r="G10" s="17"/>
      <c r="H10" s="17"/>
      <c r="I10" s="17"/>
    </row>
    <row r="11" spans="1:9" x14ac:dyDescent="0.2">
      <c r="A11" s="17"/>
      <c r="B11" s="17"/>
      <c r="C11" s="17"/>
      <c r="D11" s="17"/>
      <c r="E11" s="17"/>
      <c r="F11" s="17"/>
      <c r="G11" s="17"/>
      <c r="H11" s="17"/>
      <c r="I11" s="17"/>
    </row>
    <row r="12" spans="1:9" x14ac:dyDescent="0.2">
      <c r="A12" s="18" t="s">
        <v>88</v>
      </c>
      <c r="B12" s="19"/>
      <c r="C12" s="19"/>
      <c r="D12" s="19"/>
      <c r="E12" s="19"/>
      <c r="F12" s="19"/>
      <c r="G12" s="19"/>
      <c r="H12" s="19"/>
      <c r="I12" s="19"/>
    </row>
    <row r="13" spans="1:9" x14ac:dyDescent="0.2">
      <c r="A13" s="19"/>
      <c r="B13" s="19"/>
      <c r="C13" s="19"/>
      <c r="D13" s="19"/>
      <c r="E13" s="19"/>
      <c r="F13" s="19"/>
      <c r="G13" s="19"/>
      <c r="H13" s="19"/>
      <c r="I13" s="19"/>
    </row>
    <row r="14" spans="1:9" x14ac:dyDescent="0.2">
      <c r="A14" s="5" t="s">
        <v>142</v>
      </c>
      <c r="B14" s="6"/>
      <c r="C14" s="6"/>
      <c r="D14" s="6"/>
      <c r="E14" s="6"/>
      <c r="F14" s="6"/>
      <c r="G14" s="6"/>
      <c r="H14" s="6"/>
      <c r="I14" s="6"/>
    </row>
    <row r="15" spans="1:9" x14ac:dyDescent="0.2">
      <c r="A15" s="6"/>
      <c r="B15" s="6"/>
      <c r="C15" s="6"/>
      <c r="D15" s="6"/>
      <c r="E15" s="6"/>
      <c r="F15" s="6"/>
      <c r="G15" s="6"/>
      <c r="H15" s="6"/>
      <c r="I15" s="6"/>
    </row>
    <row r="16" spans="1:9" x14ac:dyDescent="0.2">
      <c r="A16" s="7" t="s">
        <v>42</v>
      </c>
      <c r="B16" s="7"/>
      <c r="C16" s="7"/>
      <c r="D16" s="7"/>
      <c r="E16" s="7"/>
      <c r="F16" s="7"/>
      <c r="G16" s="7"/>
      <c r="H16" s="7"/>
      <c r="I16" s="7"/>
    </row>
    <row r="17" spans="1:12" x14ac:dyDescent="0.2">
      <c r="A17" s="6" t="s">
        <v>43</v>
      </c>
      <c r="B17" s="6"/>
      <c r="C17" s="6"/>
      <c r="D17" s="6"/>
      <c r="E17" s="6"/>
      <c r="F17" s="6"/>
      <c r="G17" s="6"/>
      <c r="H17" s="6"/>
      <c r="I17" s="6"/>
    </row>
    <row r="18" spans="1:12" x14ac:dyDescent="0.2">
      <c r="A18" s="8"/>
      <c r="B18" s="8"/>
      <c r="C18" s="8"/>
      <c r="D18" s="8"/>
      <c r="E18" s="8"/>
      <c r="F18" s="8"/>
      <c r="G18" s="8"/>
      <c r="H18" s="8"/>
      <c r="I18" s="8"/>
    </row>
    <row r="19" spans="1:12" x14ac:dyDescent="0.2">
      <c r="A19" s="22" t="s">
        <v>12</v>
      </c>
      <c r="B19" s="23"/>
      <c r="C19" s="23"/>
      <c r="D19" s="23"/>
      <c r="E19" s="23"/>
      <c r="F19" s="23"/>
      <c r="G19" s="23"/>
      <c r="H19" s="23"/>
      <c r="I19" s="24"/>
    </row>
    <row r="20" spans="1:12" x14ac:dyDescent="0.2">
      <c r="A20" s="2"/>
      <c r="B20" s="4"/>
      <c r="C20" s="25" t="s">
        <v>33</v>
      </c>
      <c r="D20" s="25" t="s">
        <v>21</v>
      </c>
      <c r="E20" s="25" t="s">
        <v>22</v>
      </c>
      <c r="F20" s="25" t="s">
        <v>23</v>
      </c>
      <c r="G20" s="25" t="s">
        <v>29</v>
      </c>
      <c r="H20" s="25" t="s">
        <v>31</v>
      </c>
      <c r="I20" s="25" t="s">
        <v>32</v>
      </c>
    </row>
    <row r="21" spans="1:12" x14ac:dyDescent="0.2">
      <c r="A21" s="2"/>
      <c r="B21" s="4"/>
      <c r="C21" s="26" t="s">
        <v>10</v>
      </c>
      <c r="D21" s="27" t="s">
        <v>10</v>
      </c>
      <c r="E21" s="26" t="s">
        <v>10</v>
      </c>
      <c r="F21" s="28" t="s">
        <v>10</v>
      </c>
      <c r="G21" s="28" t="s">
        <v>10</v>
      </c>
      <c r="H21" s="26" t="s">
        <v>11</v>
      </c>
      <c r="I21" s="26" t="s">
        <v>11</v>
      </c>
    </row>
    <row r="22" spans="1:12" x14ac:dyDescent="0.2">
      <c r="A22" s="2" t="s">
        <v>0</v>
      </c>
      <c r="B22" s="4"/>
      <c r="C22" s="3">
        <v>48586356</v>
      </c>
      <c r="D22" s="29">
        <v>48586356</v>
      </c>
      <c r="E22" s="29">
        <v>48586356</v>
      </c>
      <c r="F22" s="29">
        <v>48586356</v>
      </c>
      <c r="G22" s="29">
        <v>48626356</v>
      </c>
      <c r="H22" s="29">
        <v>48586356</v>
      </c>
      <c r="I22" s="29">
        <v>48586356</v>
      </c>
    </row>
    <row r="23" spans="1:12" x14ac:dyDescent="0.2">
      <c r="A23" s="2" t="s">
        <v>1</v>
      </c>
      <c r="B23" s="4"/>
      <c r="C23" s="3">
        <v>33047057.280000001</v>
      </c>
      <c r="D23" s="29">
        <f t="shared" ref="D23:I23" si="0">C37</f>
        <v>20079942.079999998</v>
      </c>
      <c r="E23" s="29">
        <f t="shared" si="0"/>
        <v>3265073.2300000042</v>
      </c>
      <c r="F23" s="29">
        <f t="shared" si="0"/>
        <v>2632469.7600000054</v>
      </c>
      <c r="G23" s="29">
        <f t="shared" si="0"/>
        <v>2746875.2300000042</v>
      </c>
      <c r="H23" s="29">
        <f t="shared" si="0"/>
        <v>2895189.9</v>
      </c>
      <c r="I23" s="29">
        <f t="shared" si="0"/>
        <v>3043504.5700000003</v>
      </c>
      <c r="J23" s="30" t="s">
        <v>117</v>
      </c>
    </row>
    <row r="24" spans="1:12" x14ac:dyDescent="0.2">
      <c r="A24" s="2" t="s">
        <v>2</v>
      </c>
      <c r="B24" s="4"/>
      <c r="C24" s="3">
        <v>35678260.890000001</v>
      </c>
      <c r="D24" s="29">
        <v>37227948.460000001</v>
      </c>
      <c r="E24" s="29">
        <v>38135256.530000001</v>
      </c>
      <c r="F24" s="29">
        <v>40629885.439999998</v>
      </c>
      <c r="G24" s="29">
        <v>36228186.399999999</v>
      </c>
      <c r="H24" s="29">
        <v>36228186.399999999</v>
      </c>
      <c r="I24" s="29">
        <v>36228186.399999999</v>
      </c>
      <c r="J24" s="31">
        <f>(G24-F24)/G24</f>
        <v>-0.12149929315810297</v>
      </c>
    </row>
    <row r="25" spans="1:12" x14ac:dyDescent="0.2">
      <c r="A25" s="2" t="s">
        <v>3</v>
      </c>
      <c r="B25" s="4"/>
      <c r="C25" s="3">
        <v>11651095.560000002</v>
      </c>
      <c r="D25" s="29">
        <v>21554469.769999996</v>
      </c>
      <c r="E25" s="29">
        <v>16781418.030000001</v>
      </c>
      <c r="F25" s="3">
        <v>17049410.689999998</v>
      </c>
      <c r="G25" s="29">
        <v>36079871.729999997</v>
      </c>
      <c r="H25" s="29">
        <v>36079871.729999997</v>
      </c>
      <c r="I25" s="29">
        <v>36079871.729999997</v>
      </c>
      <c r="J25" s="31">
        <f>(G25-F25)/G25</f>
        <v>0.52745367784044506</v>
      </c>
    </row>
    <row r="26" spans="1:12" x14ac:dyDescent="0.2">
      <c r="A26" s="2"/>
      <c r="B26" s="4"/>
      <c r="C26" s="3"/>
      <c r="D26" s="29"/>
      <c r="E26" s="29"/>
      <c r="F26" s="29"/>
      <c r="G26" s="29"/>
      <c r="H26" s="29"/>
      <c r="I26" s="29"/>
    </row>
    <row r="27" spans="1:12" x14ac:dyDescent="0.2">
      <c r="A27" s="2" t="s">
        <v>4</v>
      </c>
      <c r="B27" s="15"/>
      <c r="C27" s="32"/>
      <c r="D27" s="32"/>
      <c r="E27" s="32"/>
      <c r="F27" s="32"/>
      <c r="G27" s="32"/>
      <c r="H27" s="32"/>
      <c r="I27" s="3"/>
    </row>
    <row r="28" spans="1:12" x14ac:dyDescent="0.2">
      <c r="A28" s="33" t="s">
        <v>20</v>
      </c>
      <c r="B28" s="4"/>
      <c r="C28" s="3"/>
      <c r="D28" s="34"/>
      <c r="E28" s="32"/>
      <c r="F28" s="32"/>
      <c r="G28" s="32"/>
      <c r="H28" s="32"/>
      <c r="I28" s="3"/>
    </row>
    <row r="29" spans="1:12" x14ac:dyDescent="0.2">
      <c r="A29" s="53" t="s">
        <v>136</v>
      </c>
      <c r="B29" s="36"/>
      <c r="C29" s="3">
        <v>-19885001.009999998</v>
      </c>
      <c r="D29" s="29">
        <v>-3068401.74</v>
      </c>
      <c r="E29" s="29"/>
      <c r="F29" s="29">
        <v>-17742637.75</v>
      </c>
      <c r="G29" s="54">
        <v>-2644.19</v>
      </c>
      <c r="H29" s="29"/>
      <c r="I29" s="29"/>
    </row>
    <row r="30" spans="1:12" x14ac:dyDescent="0.2">
      <c r="A30" s="53" t="s">
        <v>137</v>
      </c>
      <c r="B30" s="36"/>
      <c r="C30" s="3">
        <v>-17109279.52</v>
      </c>
      <c r="D30" s="29">
        <v>-5224377.0199999996</v>
      </c>
      <c r="E30" s="29">
        <v>-5362546.82</v>
      </c>
      <c r="F30" s="29">
        <v>-5723431.5300000003</v>
      </c>
      <c r="G30" s="54">
        <v>-15797542.789999999</v>
      </c>
      <c r="H30" s="29"/>
      <c r="I30" s="29"/>
      <c r="L30" s="55"/>
    </row>
    <row r="31" spans="1:12" x14ac:dyDescent="0.2">
      <c r="A31" s="53" t="s">
        <v>138</v>
      </c>
      <c r="B31" s="36"/>
      <c r="C31" s="3"/>
      <c r="D31" s="29">
        <v>-16195568.779999999</v>
      </c>
      <c r="E31" s="29">
        <v>-16623895.15</v>
      </c>
      <c r="F31" s="29"/>
      <c r="G31" s="54">
        <v>-5095981.55</v>
      </c>
      <c r="H31" s="29"/>
      <c r="I31" s="29"/>
    </row>
    <row r="32" spans="1:12" x14ac:dyDescent="0.2">
      <c r="A32" s="53" t="s">
        <v>139</v>
      </c>
      <c r="B32" s="36"/>
      <c r="C32" s="3"/>
      <c r="D32" s="29"/>
      <c r="E32" s="29"/>
      <c r="F32" s="29"/>
      <c r="G32" s="54">
        <v>-4246651.29</v>
      </c>
      <c r="H32" s="29"/>
      <c r="I32" s="29"/>
    </row>
    <row r="33" spans="1:9" x14ac:dyDescent="0.2">
      <c r="A33" s="53" t="s">
        <v>140</v>
      </c>
      <c r="B33" s="36"/>
      <c r="C33" s="3"/>
      <c r="D33" s="29"/>
      <c r="E33" s="29"/>
      <c r="F33" s="29"/>
      <c r="G33" s="54">
        <v>-8833034.6300000008</v>
      </c>
      <c r="H33" s="29"/>
      <c r="I33" s="29"/>
    </row>
    <row r="34" spans="1:9" x14ac:dyDescent="0.2">
      <c r="A34" s="53" t="s">
        <v>141</v>
      </c>
      <c r="B34" s="36"/>
      <c r="C34" s="3"/>
      <c r="D34" s="29">
        <v>-8000000</v>
      </c>
      <c r="E34" s="29"/>
      <c r="F34" s="29"/>
      <c r="G34" s="54">
        <v>-2104017.2799999998</v>
      </c>
      <c r="H34" s="29"/>
      <c r="I34" s="29"/>
    </row>
    <row r="35" spans="1:9" x14ac:dyDescent="0.2">
      <c r="A35" s="2" t="s">
        <v>5</v>
      </c>
      <c r="B35" s="4"/>
      <c r="C35" s="3">
        <f t="shared" ref="C35:I35" si="1">SUM(C29:C34)</f>
        <v>-36994280.530000001</v>
      </c>
      <c r="D35" s="3">
        <f t="shared" si="1"/>
        <v>-32488347.539999999</v>
      </c>
      <c r="E35" s="3">
        <f t="shared" si="1"/>
        <v>-21986441.969999999</v>
      </c>
      <c r="F35" s="3">
        <f t="shared" si="1"/>
        <v>-23466069.280000001</v>
      </c>
      <c r="G35" s="3">
        <f t="shared" si="1"/>
        <v>-36079871.729999997</v>
      </c>
      <c r="H35" s="3">
        <f t="shared" si="1"/>
        <v>0</v>
      </c>
      <c r="I35" s="3">
        <f t="shared" si="1"/>
        <v>0</v>
      </c>
    </row>
    <row r="36" spans="1:9" x14ac:dyDescent="0.2">
      <c r="A36" s="2"/>
      <c r="B36" s="4"/>
      <c r="C36" s="3"/>
      <c r="D36" s="29"/>
      <c r="E36" s="29"/>
      <c r="F36" s="29"/>
      <c r="G36" s="29"/>
      <c r="H36" s="29"/>
      <c r="I36" s="29"/>
    </row>
    <row r="37" spans="1:9" x14ac:dyDescent="0.2">
      <c r="A37" s="2" t="s">
        <v>7</v>
      </c>
      <c r="B37" s="4"/>
      <c r="C37" s="3">
        <f>+C23+C24-C25+C35</f>
        <v>20079942.079999998</v>
      </c>
      <c r="D37" s="3">
        <f t="shared" ref="D37:I37" si="2">+D23+D24-D25+D35</f>
        <v>3265073.2300000042</v>
      </c>
      <c r="E37" s="3">
        <f>+E23+E24-E25+E35</f>
        <v>2632469.7600000054</v>
      </c>
      <c r="F37" s="3">
        <f t="shared" si="2"/>
        <v>2746875.2300000042</v>
      </c>
      <c r="G37" s="3">
        <v>2895189.9</v>
      </c>
      <c r="H37" s="3">
        <f>+H23+H24-H25+H35</f>
        <v>3043504.5700000003</v>
      </c>
      <c r="I37" s="3">
        <f t="shared" si="2"/>
        <v>3191819.2400000021</v>
      </c>
    </row>
    <row r="38" spans="1:9" x14ac:dyDescent="0.2">
      <c r="A38" s="35"/>
      <c r="B38" s="36"/>
      <c r="C38" s="37"/>
      <c r="D38" s="38"/>
      <c r="E38" s="38"/>
      <c r="F38" s="29"/>
      <c r="G38" s="29"/>
      <c r="H38" s="29"/>
      <c r="I38" s="29"/>
    </row>
    <row r="39" spans="1:9" x14ac:dyDescent="0.2">
      <c r="A39" s="2" t="s">
        <v>17</v>
      </c>
      <c r="B39" s="4"/>
      <c r="C39" s="37">
        <v>0</v>
      </c>
      <c r="D39" s="38">
        <v>0</v>
      </c>
      <c r="E39" s="38">
        <v>0</v>
      </c>
      <c r="F39" s="29">
        <v>0</v>
      </c>
      <c r="G39" s="29">
        <v>0</v>
      </c>
      <c r="H39" s="29">
        <v>0</v>
      </c>
      <c r="I39" s="29">
        <v>0</v>
      </c>
    </row>
    <row r="40" spans="1:9" x14ac:dyDescent="0.2">
      <c r="A40" s="35"/>
      <c r="B40" s="36"/>
      <c r="C40" s="37"/>
      <c r="D40" s="38"/>
      <c r="E40" s="38"/>
      <c r="F40" s="29"/>
      <c r="G40" s="29"/>
      <c r="H40" s="29"/>
      <c r="I40" s="29"/>
    </row>
    <row r="41" spans="1:9" x14ac:dyDescent="0.2">
      <c r="A41" s="2" t="s">
        <v>18</v>
      </c>
      <c r="B41" s="39"/>
      <c r="C41" s="40">
        <f>C37-C39</f>
        <v>20079942.079999998</v>
      </c>
      <c r="D41" s="40">
        <f t="shared" ref="D41:I41" si="3">D37-D39</f>
        <v>3265073.2300000042</v>
      </c>
      <c r="E41" s="40">
        <f t="shared" si="3"/>
        <v>2632469.7600000054</v>
      </c>
      <c r="F41" s="41">
        <f t="shared" si="3"/>
        <v>2746875.2300000042</v>
      </c>
      <c r="G41" s="41">
        <f t="shared" si="3"/>
        <v>2895189.9</v>
      </c>
      <c r="H41" s="41">
        <f t="shared" si="3"/>
        <v>3043504.5700000003</v>
      </c>
      <c r="I41" s="41">
        <f t="shared" si="3"/>
        <v>3191819.2400000021</v>
      </c>
    </row>
    <row r="42" spans="1:9" x14ac:dyDescent="0.2">
      <c r="A42" s="42"/>
      <c r="B42" s="42"/>
      <c r="C42" s="43"/>
      <c r="D42" s="43"/>
      <c r="E42" s="43"/>
      <c r="F42" s="43"/>
      <c r="G42" s="43"/>
      <c r="H42" s="43"/>
      <c r="I42" s="43"/>
    </row>
    <row r="43" spans="1:9" x14ac:dyDescent="0.2">
      <c r="A43" s="44" t="s">
        <v>19</v>
      </c>
      <c r="B43" s="11"/>
      <c r="C43" s="1"/>
      <c r="D43" s="1"/>
      <c r="E43" s="1"/>
      <c r="F43" s="1"/>
      <c r="G43" s="1"/>
      <c r="H43" s="1"/>
      <c r="I43" s="1"/>
    </row>
    <row r="44" spans="1:9" ht="26.45" customHeight="1" x14ac:dyDescent="0.2">
      <c r="A44" s="45" t="s">
        <v>30</v>
      </c>
      <c r="B44" s="46"/>
      <c r="C44" s="38"/>
      <c r="D44" s="38"/>
      <c r="E44" s="38"/>
      <c r="F44" s="38"/>
      <c r="G44" s="38"/>
      <c r="H44" s="38"/>
      <c r="I44" s="38"/>
    </row>
    <row r="45" spans="1:9" x14ac:dyDescent="0.2">
      <c r="A45" s="2"/>
      <c r="B45" s="4"/>
      <c r="C45" s="29"/>
      <c r="D45" s="29"/>
      <c r="E45" s="29"/>
      <c r="F45" s="29"/>
      <c r="G45" s="29"/>
      <c r="H45" s="29"/>
      <c r="I45" s="29"/>
    </row>
    <row r="46" spans="1:9" x14ac:dyDescent="0.2">
      <c r="A46" s="2" t="s">
        <v>6</v>
      </c>
      <c r="B46" s="4"/>
      <c r="C46" s="29"/>
      <c r="D46" s="29"/>
      <c r="E46" s="29"/>
      <c r="F46" s="29"/>
      <c r="G46" s="29"/>
      <c r="H46" s="29"/>
      <c r="I46" s="29"/>
    </row>
    <row r="47" spans="1:9" x14ac:dyDescent="0.2">
      <c r="A47" s="2"/>
      <c r="B47" s="4"/>
      <c r="C47" s="29"/>
      <c r="D47" s="29"/>
      <c r="E47" s="29"/>
      <c r="F47" s="29"/>
      <c r="G47" s="29"/>
      <c r="H47" s="29"/>
      <c r="I47" s="29"/>
    </row>
    <row r="48" spans="1:9" x14ac:dyDescent="0.2">
      <c r="A48" s="47" t="s">
        <v>8</v>
      </c>
      <c r="B48" s="39"/>
      <c r="C48" s="29"/>
      <c r="D48" s="29"/>
      <c r="E48" s="29"/>
      <c r="F48" s="29"/>
      <c r="G48" s="29"/>
      <c r="H48" s="29"/>
      <c r="I48" s="29"/>
    </row>
    <row r="49" spans="1:9" x14ac:dyDescent="0.2">
      <c r="A49" s="48" t="s">
        <v>9</v>
      </c>
      <c r="B49" s="49"/>
      <c r="C49" s="29"/>
      <c r="D49" s="29"/>
      <c r="E49" s="29"/>
      <c r="F49" s="29"/>
      <c r="G49" s="29"/>
      <c r="H49" s="29"/>
      <c r="I49" s="29"/>
    </row>
  </sheetData>
  <sheetProtection selectLockedCells="1"/>
  <mergeCells count="8">
    <mergeCell ref="A19:I19"/>
    <mergeCell ref="A44:B44"/>
    <mergeCell ref="A8:I9"/>
    <mergeCell ref="A10:I11"/>
    <mergeCell ref="A12:I13"/>
    <mergeCell ref="A14:I15"/>
    <mergeCell ref="A16:I16"/>
    <mergeCell ref="A17:I18"/>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342BF-7710-493D-B5E1-9E244A8E346A}">
  <sheetPr>
    <pageSetUpPr fitToPage="1"/>
  </sheetPr>
  <dimension ref="A2:J46"/>
  <sheetViews>
    <sheetView tabSelected="1" view="pageLayout" topLeftCell="A2"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53</v>
      </c>
      <c r="C4" s="11"/>
      <c r="D4" s="11"/>
      <c r="E4" s="12"/>
      <c r="G4" s="13" t="s">
        <v>27</v>
      </c>
      <c r="H4" s="10" t="s">
        <v>48</v>
      </c>
      <c r="I4" s="11"/>
    </row>
    <row r="5" spans="1:9" x14ac:dyDescent="0.2">
      <c r="A5" s="9" t="s">
        <v>25</v>
      </c>
      <c r="B5" s="10" t="s">
        <v>54</v>
      </c>
      <c r="C5" s="15"/>
      <c r="D5" s="15"/>
      <c r="E5" s="12"/>
      <c r="G5" s="13" t="s">
        <v>26</v>
      </c>
      <c r="H5" s="14" t="s">
        <v>52</v>
      </c>
      <c r="I5" s="15"/>
    </row>
    <row r="8" spans="1:9" x14ac:dyDescent="0.2">
      <c r="A8" s="18" t="s">
        <v>84</v>
      </c>
      <c r="B8" s="19"/>
      <c r="C8" s="19"/>
      <c r="D8" s="19"/>
      <c r="E8" s="19"/>
      <c r="F8" s="19"/>
      <c r="G8" s="19"/>
      <c r="H8" s="19"/>
      <c r="I8" s="19"/>
    </row>
    <row r="9" spans="1:9" x14ac:dyDescent="0.2">
      <c r="A9" s="19"/>
      <c r="B9" s="19"/>
      <c r="C9" s="19"/>
      <c r="D9" s="19"/>
      <c r="E9" s="19"/>
      <c r="F9" s="19"/>
      <c r="G9" s="19"/>
      <c r="H9" s="19"/>
      <c r="I9" s="19"/>
    </row>
    <row r="10" spans="1:9" x14ac:dyDescent="0.2">
      <c r="A10" s="16" t="s">
        <v>85</v>
      </c>
      <c r="B10" s="17"/>
      <c r="C10" s="17"/>
      <c r="D10" s="17"/>
      <c r="E10" s="17"/>
      <c r="F10" s="17"/>
      <c r="G10" s="17"/>
      <c r="H10" s="17"/>
      <c r="I10" s="17"/>
    </row>
    <row r="11" spans="1:9" x14ac:dyDescent="0.2">
      <c r="A11" s="17"/>
      <c r="B11" s="17"/>
      <c r="C11" s="17"/>
      <c r="D11" s="17"/>
      <c r="E11" s="17"/>
      <c r="F11" s="17"/>
      <c r="G11" s="17"/>
      <c r="H11" s="17"/>
      <c r="I11" s="17"/>
    </row>
    <row r="12" spans="1:9" x14ac:dyDescent="0.2">
      <c r="A12" s="18" t="s">
        <v>86</v>
      </c>
      <c r="B12" s="19"/>
      <c r="C12" s="19"/>
      <c r="D12" s="19"/>
      <c r="E12" s="19"/>
      <c r="F12" s="19"/>
      <c r="G12" s="19"/>
      <c r="H12" s="19"/>
      <c r="I12" s="19"/>
    </row>
    <row r="13" spans="1:9" x14ac:dyDescent="0.2">
      <c r="A13" s="19"/>
      <c r="B13" s="19"/>
      <c r="C13" s="19"/>
      <c r="D13" s="19"/>
      <c r="E13" s="19"/>
      <c r="F13" s="19"/>
      <c r="G13" s="19"/>
      <c r="H13" s="19"/>
      <c r="I13" s="19"/>
    </row>
    <row r="14" spans="1:9" x14ac:dyDescent="0.2">
      <c r="A14" s="21" t="s">
        <v>129</v>
      </c>
      <c r="B14" s="21"/>
      <c r="C14" s="21"/>
      <c r="D14" s="21"/>
      <c r="E14" s="21"/>
      <c r="F14" s="21"/>
      <c r="G14" s="21"/>
      <c r="H14" s="21"/>
      <c r="I14" s="21"/>
    </row>
    <row r="15" spans="1:9" x14ac:dyDescent="0.2">
      <c r="A15" s="21"/>
      <c r="B15" s="21"/>
      <c r="C15" s="21"/>
      <c r="D15" s="21"/>
      <c r="E15" s="21"/>
      <c r="F15" s="21"/>
      <c r="G15" s="21"/>
      <c r="H15" s="21"/>
      <c r="I15" s="21"/>
    </row>
    <row r="16" spans="1:9" x14ac:dyDescent="0.2">
      <c r="A16" s="7" t="s">
        <v>42</v>
      </c>
      <c r="B16" s="7"/>
      <c r="C16" s="7"/>
      <c r="D16" s="7"/>
      <c r="E16" s="7"/>
      <c r="F16" s="7"/>
      <c r="G16" s="7"/>
      <c r="H16" s="7"/>
      <c r="I16" s="7"/>
    </row>
    <row r="17" spans="1:10" x14ac:dyDescent="0.2">
      <c r="A17" s="6" t="s">
        <v>43</v>
      </c>
      <c r="B17" s="6"/>
      <c r="C17" s="6"/>
      <c r="D17" s="6"/>
      <c r="E17" s="6"/>
      <c r="F17" s="6"/>
      <c r="G17" s="6"/>
      <c r="H17" s="6"/>
      <c r="I17" s="6"/>
    </row>
    <row r="18" spans="1:10" x14ac:dyDescent="0.2">
      <c r="A18" s="8"/>
      <c r="B18" s="8"/>
      <c r="C18" s="8"/>
      <c r="D18" s="8"/>
      <c r="E18" s="8"/>
      <c r="F18" s="8"/>
      <c r="G18" s="8"/>
      <c r="H18" s="8"/>
      <c r="I18" s="8"/>
    </row>
    <row r="19" spans="1:10" x14ac:dyDescent="0.2">
      <c r="A19" s="22" t="s">
        <v>12</v>
      </c>
      <c r="B19" s="23"/>
      <c r="C19" s="23"/>
      <c r="D19" s="23"/>
      <c r="E19" s="23"/>
      <c r="F19" s="23"/>
      <c r="G19" s="23"/>
      <c r="H19" s="23"/>
      <c r="I19" s="24"/>
    </row>
    <row r="20" spans="1:10" x14ac:dyDescent="0.2">
      <c r="A20" s="2"/>
      <c r="B20" s="4"/>
      <c r="C20" s="25" t="s">
        <v>33</v>
      </c>
      <c r="D20" s="25" t="s">
        <v>21</v>
      </c>
      <c r="E20" s="25" t="s">
        <v>22</v>
      </c>
      <c r="F20" s="25" t="s">
        <v>23</v>
      </c>
      <c r="G20" s="25" t="s">
        <v>29</v>
      </c>
      <c r="H20" s="25" t="s">
        <v>31</v>
      </c>
      <c r="I20" s="25" t="s">
        <v>32</v>
      </c>
    </row>
    <row r="21" spans="1:10" x14ac:dyDescent="0.2">
      <c r="A21" s="2"/>
      <c r="B21" s="4"/>
      <c r="C21" s="26" t="s">
        <v>10</v>
      </c>
      <c r="D21" s="27" t="s">
        <v>10</v>
      </c>
      <c r="E21" s="26" t="s">
        <v>10</v>
      </c>
      <c r="F21" s="28" t="s">
        <v>10</v>
      </c>
      <c r="G21" s="28" t="s">
        <v>10</v>
      </c>
      <c r="H21" s="26" t="s">
        <v>11</v>
      </c>
      <c r="I21" s="26" t="s">
        <v>11</v>
      </c>
    </row>
    <row r="22" spans="1:10" x14ac:dyDescent="0.2">
      <c r="A22" s="2" t="s">
        <v>0</v>
      </c>
      <c r="B22" s="4"/>
      <c r="C22" s="3">
        <v>30000</v>
      </c>
      <c r="D22" s="29">
        <v>30000</v>
      </c>
      <c r="E22" s="29">
        <v>80000</v>
      </c>
      <c r="F22" s="29">
        <v>80000</v>
      </c>
      <c r="G22" s="29">
        <v>80000</v>
      </c>
      <c r="H22" s="29">
        <v>80000</v>
      </c>
      <c r="I22" s="29">
        <v>80000</v>
      </c>
    </row>
    <row r="23" spans="1:10" x14ac:dyDescent="0.2">
      <c r="A23" s="2" t="s">
        <v>1</v>
      </c>
      <c r="B23" s="4"/>
      <c r="C23" s="3">
        <f>73166.38</f>
        <v>73166.38</v>
      </c>
      <c r="D23" s="29">
        <f t="shared" ref="D23:I23" si="0">C34</f>
        <v>99698.170000000013</v>
      </c>
      <c r="E23" s="29">
        <f t="shared" si="0"/>
        <v>200493.25000000003</v>
      </c>
      <c r="F23" s="29">
        <f t="shared" si="0"/>
        <v>279222.60000000003</v>
      </c>
      <c r="G23" s="29">
        <f t="shared" si="0"/>
        <v>315905.32000000007</v>
      </c>
      <c r="H23" s="29">
        <f t="shared" si="0"/>
        <v>410908.21</v>
      </c>
      <c r="I23" s="29">
        <f t="shared" si="0"/>
        <v>447590.93</v>
      </c>
      <c r="J23" s="30" t="s">
        <v>117</v>
      </c>
    </row>
    <row r="24" spans="1:10" x14ac:dyDescent="0.2">
      <c r="A24" s="2" t="s">
        <v>2</v>
      </c>
      <c r="B24" s="4"/>
      <c r="C24" s="3">
        <v>56485.79</v>
      </c>
      <c r="D24" s="29">
        <v>107607.69</v>
      </c>
      <c r="E24" s="29">
        <v>110774.98</v>
      </c>
      <c r="F24" s="29">
        <v>113916.64</v>
      </c>
      <c r="G24" s="29">
        <v>101558.6</v>
      </c>
      <c r="H24" s="29">
        <v>113916.64</v>
      </c>
      <c r="I24" s="29">
        <v>113916.64</v>
      </c>
      <c r="J24" s="31">
        <f>(G24-F24)/G24</f>
        <v>-0.12168383573621527</v>
      </c>
    </row>
    <row r="25" spans="1:10" x14ac:dyDescent="0.2">
      <c r="A25" s="2" t="s">
        <v>3</v>
      </c>
      <c r="B25" s="4"/>
      <c r="C25" s="3">
        <v>29954</v>
      </c>
      <c r="D25" s="29">
        <v>6812.61</v>
      </c>
      <c r="E25" s="29">
        <v>32045.63</v>
      </c>
      <c r="F25" s="3">
        <v>77233.919999999998</v>
      </c>
      <c r="G25" s="29">
        <v>6555.71</v>
      </c>
      <c r="H25" s="3">
        <v>77233.919999999998</v>
      </c>
      <c r="I25" s="3">
        <v>77233.919999999998</v>
      </c>
      <c r="J25" s="31">
        <f>(G25-F25)/G25</f>
        <v>-10.78116786740109</v>
      </c>
    </row>
    <row r="26" spans="1:10" x14ac:dyDescent="0.2">
      <c r="A26" s="2"/>
      <c r="B26" s="4"/>
      <c r="C26" s="3"/>
      <c r="D26" s="29"/>
      <c r="E26" s="29"/>
      <c r="F26" s="29"/>
      <c r="G26" s="29"/>
      <c r="H26" s="29"/>
      <c r="I26" s="29"/>
    </row>
    <row r="27" spans="1:10" x14ac:dyDescent="0.2">
      <c r="A27" s="2" t="s">
        <v>4</v>
      </c>
      <c r="B27" s="15"/>
      <c r="C27" s="32"/>
      <c r="D27" s="32"/>
      <c r="E27" s="32"/>
      <c r="F27" s="32"/>
      <c r="G27" s="32"/>
      <c r="H27" s="32"/>
      <c r="I27" s="3"/>
    </row>
    <row r="28" spans="1:10" x14ac:dyDescent="0.2">
      <c r="A28" s="33" t="s">
        <v>20</v>
      </c>
      <c r="B28" s="4"/>
      <c r="C28" s="3"/>
      <c r="D28" s="34"/>
      <c r="E28" s="32"/>
      <c r="F28" s="32"/>
      <c r="G28" s="32"/>
      <c r="H28" s="32"/>
      <c r="I28" s="3"/>
    </row>
    <row r="29" spans="1:10" x14ac:dyDescent="0.2">
      <c r="A29" s="35"/>
      <c r="B29" s="36"/>
      <c r="C29" s="3"/>
      <c r="D29" s="29"/>
      <c r="E29" s="29"/>
      <c r="F29" s="29"/>
      <c r="G29" s="29"/>
      <c r="H29" s="29"/>
      <c r="I29" s="29"/>
    </row>
    <row r="30" spans="1:10" x14ac:dyDescent="0.2">
      <c r="A30" s="35"/>
      <c r="B30" s="36"/>
      <c r="C30" s="3"/>
      <c r="D30" s="29"/>
      <c r="E30" s="29"/>
      <c r="F30" s="29"/>
      <c r="G30" s="29"/>
      <c r="H30" s="29"/>
      <c r="I30" s="29"/>
    </row>
    <row r="31" spans="1:10" x14ac:dyDescent="0.2">
      <c r="A31" s="35"/>
      <c r="B31" s="36"/>
      <c r="C31" s="3"/>
      <c r="D31" s="29"/>
      <c r="E31" s="29"/>
      <c r="F31" s="29"/>
      <c r="G31" s="29"/>
      <c r="H31" s="29"/>
      <c r="I31" s="29"/>
    </row>
    <row r="32" spans="1:10" x14ac:dyDescent="0.2">
      <c r="A32" s="2" t="s">
        <v>5</v>
      </c>
      <c r="B32" s="4"/>
      <c r="C32" s="3">
        <f t="shared" ref="C32:I32" si="1">SUM(C29:C31)</f>
        <v>0</v>
      </c>
      <c r="D32" s="3">
        <f t="shared" si="1"/>
        <v>0</v>
      </c>
      <c r="E32" s="3">
        <f t="shared" si="1"/>
        <v>0</v>
      </c>
      <c r="F32" s="3">
        <f t="shared" si="1"/>
        <v>0</v>
      </c>
      <c r="G32" s="3">
        <f t="shared" si="1"/>
        <v>0</v>
      </c>
      <c r="H32" s="3">
        <f t="shared" si="1"/>
        <v>0</v>
      </c>
      <c r="I32" s="3">
        <f t="shared" si="1"/>
        <v>0</v>
      </c>
    </row>
    <row r="33" spans="1:9" x14ac:dyDescent="0.2">
      <c r="A33" s="2"/>
      <c r="B33" s="4"/>
      <c r="C33" s="3"/>
      <c r="D33" s="29"/>
      <c r="E33" s="29"/>
      <c r="F33" s="29"/>
      <c r="G33" s="29"/>
      <c r="H33" s="29"/>
      <c r="I33" s="29"/>
    </row>
    <row r="34" spans="1:9" x14ac:dyDescent="0.2">
      <c r="A34" s="2" t="s">
        <v>7</v>
      </c>
      <c r="B34" s="4"/>
      <c r="C34" s="3">
        <f>+C23+C24-C25+C32</f>
        <v>99698.170000000013</v>
      </c>
      <c r="D34" s="3">
        <f t="shared" ref="D34:I34" si="2">+D23+D24-D25+D32</f>
        <v>200493.25000000003</v>
      </c>
      <c r="E34" s="3">
        <f>+E23+E24-E25+E32</f>
        <v>279222.60000000003</v>
      </c>
      <c r="F34" s="3">
        <f t="shared" si="2"/>
        <v>315905.32000000007</v>
      </c>
      <c r="G34" s="3">
        <f>+G23+G24-G25+G32</f>
        <v>410908.21</v>
      </c>
      <c r="H34" s="3">
        <f>+H23+H24-H25+H32</f>
        <v>447590.93</v>
      </c>
      <c r="I34" s="3">
        <f t="shared" si="2"/>
        <v>484273.64999999997</v>
      </c>
    </row>
    <row r="35" spans="1:9" x14ac:dyDescent="0.2">
      <c r="A35" s="35"/>
      <c r="B35" s="36"/>
      <c r="C35" s="37"/>
      <c r="D35" s="38"/>
      <c r="E35" s="38"/>
      <c r="F35" s="29"/>
      <c r="G35" s="29"/>
      <c r="H35" s="29"/>
      <c r="I35" s="29"/>
    </row>
    <row r="36" spans="1:9" x14ac:dyDescent="0.2">
      <c r="A36" s="2" t="s">
        <v>17</v>
      </c>
      <c r="B36" s="4"/>
      <c r="C36" s="37"/>
      <c r="D36" s="38">
        <v>23187.39</v>
      </c>
      <c r="E36" s="38">
        <v>71141</v>
      </c>
      <c r="F36" s="29">
        <v>73906.63</v>
      </c>
      <c r="G36" s="29">
        <v>0</v>
      </c>
      <c r="H36" s="29">
        <v>0</v>
      </c>
      <c r="I36" s="29">
        <v>0</v>
      </c>
    </row>
    <row r="37" spans="1:9" x14ac:dyDescent="0.2">
      <c r="A37" s="35"/>
      <c r="B37" s="36"/>
      <c r="C37" s="37"/>
      <c r="D37" s="38"/>
      <c r="E37" s="38"/>
      <c r="F37" s="29"/>
      <c r="G37" s="29"/>
      <c r="H37" s="29"/>
      <c r="I37" s="29"/>
    </row>
    <row r="38" spans="1:9" x14ac:dyDescent="0.2">
      <c r="A38" s="2" t="s">
        <v>18</v>
      </c>
      <c r="B38" s="39"/>
      <c r="C38" s="40">
        <f>C34-C36</f>
        <v>99698.170000000013</v>
      </c>
      <c r="D38" s="40">
        <f t="shared" ref="D38:I38" si="3">D34-D36</f>
        <v>177305.86000000004</v>
      </c>
      <c r="E38" s="40">
        <f t="shared" si="3"/>
        <v>208081.60000000003</v>
      </c>
      <c r="F38" s="41">
        <f t="shared" si="3"/>
        <v>241998.69000000006</v>
      </c>
      <c r="G38" s="41">
        <f t="shared" si="3"/>
        <v>410908.21</v>
      </c>
      <c r="H38" s="41">
        <f t="shared" si="3"/>
        <v>447590.93</v>
      </c>
      <c r="I38" s="41">
        <f t="shared" si="3"/>
        <v>484273.64999999997</v>
      </c>
    </row>
    <row r="39" spans="1:9" x14ac:dyDescent="0.2">
      <c r="A39" s="42"/>
      <c r="B39" s="42"/>
      <c r="C39" s="43"/>
      <c r="D39" s="43"/>
      <c r="E39" s="43"/>
      <c r="F39" s="43"/>
      <c r="G39" s="43"/>
      <c r="H39" s="43"/>
      <c r="I39" s="43"/>
    </row>
    <row r="40" spans="1:9" x14ac:dyDescent="0.2">
      <c r="A40" s="44" t="s">
        <v>19</v>
      </c>
      <c r="B40" s="11"/>
      <c r="C40" s="1"/>
      <c r="D40" s="1"/>
      <c r="E40" s="1"/>
      <c r="F40" s="1"/>
      <c r="G40" s="1"/>
      <c r="H40" s="1"/>
      <c r="I40" s="1"/>
    </row>
    <row r="41" spans="1:9" ht="26.45" customHeight="1" x14ac:dyDescent="0.2">
      <c r="A41" s="45" t="s">
        <v>30</v>
      </c>
      <c r="B41" s="46"/>
      <c r="C41" s="38"/>
      <c r="D41" s="38"/>
      <c r="E41" s="38"/>
      <c r="F41" s="38"/>
      <c r="G41" s="38"/>
      <c r="H41" s="38"/>
      <c r="I41" s="38"/>
    </row>
    <row r="42" spans="1:9" x14ac:dyDescent="0.2">
      <c r="A42" s="2"/>
      <c r="B42" s="4"/>
      <c r="C42" s="29"/>
      <c r="D42" s="29"/>
      <c r="E42" s="29"/>
      <c r="F42" s="29"/>
      <c r="G42" s="29"/>
      <c r="H42" s="29"/>
      <c r="I42" s="29"/>
    </row>
    <row r="43" spans="1:9" x14ac:dyDescent="0.2">
      <c r="A43" s="2" t="s">
        <v>6</v>
      </c>
      <c r="B43" s="4"/>
      <c r="C43" s="29"/>
      <c r="D43" s="29"/>
      <c r="E43" s="29"/>
      <c r="F43" s="29"/>
      <c r="G43" s="29"/>
      <c r="H43" s="29"/>
      <c r="I43" s="29"/>
    </row>
    <row r="44" spans="1:9" x14ac:dyDescent="0.2">
      <c r="A44" s="2"/>
      <c r="B44" s="4"/>
      <c r="C44" s="29"/>
      <c r="D44" s="29"/>
      <c r="E44" s="29"/>
      <c r="F44" s="29"/>
      <c r="G44" s="29"/>
      <c r="H44" s="29"/>
      <c r="I44" s="29"/>
    </row>
    <row r="45" spans="1:9" x14ac:dyDescent="0.2">
      <c r="A45" s="47" t="s">
        <v>8</v>
      </c>
      <c r="B45" s="39"/>
      <c r="C45" s="29"/>
      <c r="D45" s="29"/>
      <c r="E45" s="29"/>
      <c r="F45" s="29"/>
      <c r="G45" s="29"/>
      <c r="H45" s="29"/>
      <c r="I45" s="29"/>
    </row>
    <row r="46" spans="1:9" x14ac:dyDescent="0.2">
      <c r="A46" s="48" t="s">
        <v>9</v>
      </c>
      <c r="B46" s="49"/>
      <c r="C46" s="29"/>
      <c r="D46" s="29"/>
      <c r="E46" s="29"/>
      <c r="F46" s="29"/>
      <c r="G46" s="29"/>
      <c r="H46" s="29"/>
      <c r="I46" s="29"/>
    </row>
  </sheetData>
  <sheetProtection selectLockedCells="1"/>
  <mergeCells count="8">
    <mergeCell ref="A19:I19"/>
    <mergeCell ref="A41:B41"/>
    <mergeCell ref="A8:I9"/>
    <mergeCell ref="A10:I11"/>
    <mergeCell ref="A12:I13"/>
    <mergeCell ref="A14:I15"/>
    <mergeCell ref="A16:I16"/>
    <mergeCell ref="A17: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375520-2806-4FF7-8712-DE78A09A909A}">
  <sheetPr>
    <pageSetUpPr fitToPage="1"/>
  </sheetPr>
  <dimension ref="A2:J49"/>
  <sheetViews>
    <sheetView tabSelected="1" view="pageLayout" topLeftCell="A2"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57</v>
      </c>
      <c r="C4" s="11"/>
      <c r="D4" s="11"/>
      <c r="E4" s="12"/>
      <c r="G4" s="13" t="s">
        <v>27</v>
      </c>
      <c r="H4" s="10" t="s">
        <v>37</v>
      </c>
      <c r="I4" s="11"/>
    </row>
    <row r="5" spans="1:9" x14ac:dyDescent="0.2">
      <c r="A5" s="9" t="s">
        <v>25</v>
      </c>
      <c r="B5" s="10" t="s">
        <v>55</v>
      </c>
      <c r="C5" s="15"/>
      <c r="D5" s="15"/>
      <c r="E5" s="12"/>
      <c r="G5" s="13" t="s">
        <v>26</v>
      </c>
      <c r="H5" s="14" t="s">
        <v>56</v>
      </c>
      <c r="I5" s="15"/>
    </row>
    <row r="8" spans="1:9" x14ac:dyDescent="0.2">
      <c r="A8" s="18" t="s">
        <v>81</v>
      </c>
      <c r="B8" s="19"/>
      <c r="C8" s="19"/>
      <c r="D8" s="19"/>
      <c r="E8" s="19"/>
      <c r="F8" s="19"/>
      <c r="G8" s="19"/>
      <c r="H8" s="19"/>
      <c r="I8" s="19"/>
    </row>
    <row r="9" spans="1:9" x14ac:dyDescent="0.2">
      <c r="A9" s="18"/>
      <c r="B9" s="19"/>
      <c r="C9" s="19"/>
      <c r="D9" s="19"/>
      <c r="E9" s="19"/>
      <c r="F9" s="19"/>
      <c r="G9" s="19"/>
      <c r="H9" s="19"/>
      <c r="I9" s="19"/>
    </row>
    <row r="10" spans="1:9" x14ac:dyDescent="0.2">
      <c r="A10" s="18"/>
      <c r="B10" s="19"/>
      <c r="C10" s="19"/>
      <c r="D10" s="19"/>
      <c r="E10" s="19"/>
      <c r="F10" s="19"/>
      <c r="G10" s="19"/>
      <c r="H10" s="19"/>
      <c r="I10" s="19"/>
    </row>
    <row r="11" spans="1:9" x14ac:dyDescent="0.2">
      <c r="A11" s="19"/>
      <c r="B11" s="19"/>
      <c r="C11" s="19"/>
      <c r="D11" s="19"/>
      <c r="E11" s="19"/>
      <c r="F11" s="19"/>
      <c r="G11" s="19"/>
      <c r="H11" s="19"/>
      <c r="I11" s="19"/>
    </row>
    <row r="12" spans="1:9" x14ac:dyDescent="0.2">
      <c r="A12" s="18" t="s">
        <v>82</v>
      </c>
      <c r="B12" s="19"/>
      <c r="C12" s="19"/>
      <c r="D12" s="19"/>
      <c r="E12" s="19"/>
      <c r="F12" s="19"/>
      <c r="G12" s="19"/>
      <c r="H12" s="19"/>
      <c r="I12" s="19"/>
    </row>
    <row r="13" spans="1:9" x14ac:dyDescent="0.2">
      <c r="A13" s="19"/>
      <c r="B13" s="19"/>
      <c r="C13" s="19"/>
      <c r="D13" s="19"/>
      <c r="E13" s="19"/>
      <c r="F13" s="19"/>
      <c r="G13" s="19"/>
      <c r="H13" s="19"/>
      <c r="I13" s="19"/>
    </row>
    <row r="14" spans="1:9" x14ac:dyDescent="0.2">
      <c r="A14" s="18" t="s">
        <v>83</v>
      </c>
      <c r="B14" s="19"/>
      <c r="C14" s="19"/>
      <c r="D14" s="19"/>
      <c r="E14" s="19"/>
      <c r="F14" s="19"/>
      <c r="G14" s="19"/>
      <c r="H14" s="19"/>
      <c r="I14" s="19"/>
    </row>
    <row r="15" spans="1:9" x14ac:dyDescent="0.2">
      <c r="A15" s="18"/>
      <c r="B15" s="19"/>
      <c r="C15" s="19"/>
      <c r="D15" s="19"/>
      <c r="E15" s="19"/>
      <c r="F15" s="19"/>
      <c r="G15" s="19"/>
      <c r="H15" s="19"/>
      <c r="I15" s="19"/>
    </row>
    <row r="16" spans="1:9" x14ac:dyDescent="0.2">
      <c r="A16" s="19"/>
      <c r="B16" s="19"/>
      <c r="C16" s="19"/>
      <c r="D16" s="19"/>
      <c r="E16" s="19"/>
      <c r="F16" s="19"/>
      <c r="G16" s="19"/>
      <c r="H16" s="19"/>
      <c r="I16" s="19"/>
    </row>
    <row r="17" spans="1:10" x14ac:dyDescent="0.2">
      <c r="A17" s="20" t="s">
        <v>119</v>
      </c>
      <c r="B17" s="21"/>
      <c r="C17" s="21"/>
      <c r="D17" s="21"/>
      <c r="E17" s="21"/>
      <c r="F17" s="21"/>
      <c r="G17" s="21"/>
      <c r="H17" s="21"/>
      <c r="I17" s="21"/>
    </row>
    <row r="18" spans="1:10" x14ac:dyDescent="0.2">
      <c r="A18" s="21"/>
      <c r="B18" s="21"/>
      <c r="C18" s="21"/>
      <c r="D18" s="21"/>
      <c r="E18" s="21"/>
      <c r="F18" s="21"/>
      <c r="G18" s="21"/>
      <c r="H18" s="21"/>
      <c r="I18" s="21"/>
    </row>
    <row r="19" spans="1:10" x14ac:dyDescent="0.2">
      <c r="A19" s="7" t="s">
        <v>42</v>
      </c>
      <c r="B19" s="7"/>
      <c r="C19" s="7"/>
      <c r="D19" s="7"/>
      <c r="E19" s="7"/>
      <c r="F19" s="7"/>
      <c r="G19" s="7"/>
      <c r="H19" s="7"/>
      <c r="I19" s="7"/>
    </row>
    <row r="20" spans="1:10" x14ac:dyDescent="0.2">
      <c r="A20" s="6" t="s">
        <v>43</v>
      </c>
      <c r="B20" s="6"/>
      <c r="C20" s="6"/>
      <c r="D20" s="6"/>
      <c r="E20" s="6"/>
      <c r="F20" s="6"/>
      <c r="G20" s="6"/>
      <c r="H20" s="6"/>
      <c r="I20" s="6"/>
    </row>
    <row r="21" spans="1:10" x14ac:dyDescent="0.2">
      <c r="A21" s="8"/>
      <c r="B21" s="8"/>
      <c r="C21" s="8"/>
      <c r="D21" s="8"/>
      <c r="E21" s="8"/>
      <c r="F21" s="8"/>
      <c r="G21" s="8"/>
      <c r="H21" s="8"/>
      <c r="I21" s="8"/>
    </row>
    <row r="22" spans="1:10" x14ac:dyDescent="0.2">
      <c r="A22" s="22" t="s">
        <v>12</v>
      </c>
      <c r="B22" s="23"/>
      <c r="C22" s="23"/>
      <c r="D22" s="23"/>
      <c r="E22" s="23"/>
      <c r="F22" s="23"/>
      <c r="G22" s="23"/>
      <c r="H22" s="23"/>
      <c r="I22" s="24"/>
    </row>
    <row r="23" spans="1:10" x14ac:dyDescent="0.2">
      <c r="A23" s="2"/>
      <c r="B23" s="4"/>
      <c r="C23" s="25" t="s">
        <v>33</v>
      </c>
      <c r="D23" s="25" t="s">
        <v>21</v>
      </c>
      <c r="E23" s="25" t="s">
        <v>22</v>
      </c>
      <c r="F23" s="25" t="s">
        <v>23</v>
      </c>
      <c r="G23" s="25" t="s">
        <v>29</v>
      </c>
      <c r="H23" s="25" t="s">
        <v>31</v>
      </c>
      <c r="I23" s="25" t="s">
        <v>32</v>
      </c>
    </row>
    <row r="24" spans="1:10" x14ac:dyDescent="0.2">
      <c r="A24" s="2"/>
      <c r="B24" s="4"/>
      <c r="C24" s="26" t="s">
        <v>10</v>
      </c>
      <c r="D24" s="27" t="s">
        <v>10</v>
      </c>
      <c r="E24" s="26" t="s">
        <v>10</v>
      </c>
      <c r="F24" s="28" t="s">
        <v>10</v>
      </c>
      <c r="G24" s="28" t="s">
        <v>10</v>
      </c>
      <c r="H24" s="26" t="s">
        <v>11</v>
      </c>
      <c r="I24" s="26" t="s">
        <v>11</v>
      </c>
    </row>
    <row r="25" spans="1:10" x14ac:dyDescent="0.2">
      <c r="A25" s="2" t="s">
        <v>0</v>
      </c>
      <c r="B25" s="4"/>
      <c r="C25" s="3">
        <v>0</v>
      </c>
      <c r="D25" s="29">
        <v>420000</v>
      </c>
      <c r="E25" s="29">
        <v>612172.92000000004</v>
      </c>
      <c r="F25" s="29">
        <v>812302.08</v>
      </c>
      <c r="G25" s="29">
        <v>808910.85</v>
      </c>
      <c r="H25" s="29">
        <v>808910.85</v>
      </c>
      <c r="I25" s="29">
        <v>0</v>
      </c>
    </row>
    <row r="26" spans="1:10" x14ac:dyDescent="0.2">
      <c r="A26" s="2" t="s">
        <v>1</v>
      </c>
      <c r="B26" s="4"/>
      <c r="C26" s="3"/>
      <c r="D26" s="29">
        <f t="shared" ref="D26:I26" si="0">C37</f>
        <v>0</v>
      </c>
      <c r="E26" s="29">
        <f t="shared" si="0"/>
        <v>22.919999999983702</v>
      </c>
      <c r="F26" s="29">
        <f t="shared" si="0"/>
        <v>31.519999999960419</v>
      </c>
      <c r="G26" s="29">
        <f t="shared" si="0"/>
        <v>10.320000000065193</v>
      </c>
      <c r="H26" s="29">
        <f t="shared" si="0"/>
        <v>754.01000000000931</v>
      </c>
      <c r="I26" s="29">
        <f t="shared" si="0"/>
        <v>754.01000000000931</v>
      </c>
      <c r="J26" s="30" t="s">
        <v>117</v>
      </c>
    </row>
    <row r="27" spans="1:10" x14ac:dyDescent="0.2">
      <c r="A27" s="2" t="s">
        <v>2</v>
      </c>
      <c r="B27" s="4"/>
      <c r="C27" s="3">
        <v>0</v>
      </c>
      <c r="D27" s="29">
        <v>307850</v>
      </c>
      <c r="E27" s="29">
        <v>314347.44</v>
      </c>
      <c r="F27" s="29">
        <v>564114.03</v>
      </c>
      <c r="G27" s="29">
        <v>614470</v>
      </c>
      <c r="H27" s="51">
        <v>162190</v>
      </c>
      <c r="I27" s="29">
        <v>0</v>
      </c>
      <c r="J27" s="31">
        <f>(G27-F27)/G27</f>
        <v>8.1950249808778255E-2</v>
      </c>
    </row>
    <row r="28" spans="1:10" x14ac:dyDescent="0.2">
      <c r="A28" s="2" t="s">
        <v>3</v>
      </c>
      <c r="B28" s="4"/>
      <c r="C28" s="3">
        <v>0</v>
      </c>
      <c r="D28" s="29">
        <v>307827.08</v>
      </c>
      <c r="E28" s="29">
        <v>314338.84000000003</v>
      </c>
      <c r="F28" s="3">
        <v>564135.23</v>
      </c>
      <c r="G28" s="29">
        <v>613726.31000000006</v>
      </c>
      <c r="H28" s="29">
        <v>162190</v>
      </c>
      <c r="I28" s="29">
        <v>0</v>
      </c>
      <c r="J28" s="31">
        <f>(G28-F28)/G28</f>
        <v>8.0803249252912213E-2</v>
      </c>
    </row>
    <row r="29" spans="1:10" x14ac:dyDescent="0.2">
      <c r="A29" s="2"/>
      <c r="B29" s="4"/>
      <c r="C29" s="3"/>
      <c r="D29" s="29"/>
      <c r="E29" s="29"/>
      <c r="F29" s="29"/>
      <c r="G29" s="29"/>
      <c r="H29" s="29"/>
      <c r="I29" s="29"/>
    </row>
    <row r="30" spans="1:10" x14ac:dyDescent="0.2">
      <c r="A30" s="2" t="s">
        <v>4</v>
      </c>
      <c r="B30" s="15"/>
      <c r="C30" s="32"/>
      <c r="D30" s="32"/>
      <c r="E30" s="32"/>
      <c r="F30" s="32"/>
      <c r="G30" s="32"/>
      <c r="H30" s="32"/>
      <c r="I30" s="3"/>
    </row>
    <row r="31" spans="1:10" x14ac:dyDescent="0.2">
      <c r="A31" s="33" t="s">
        <v>20</v>
      </c>
      <c r="B31" s="4"/>
      <c r="C31" s="3"/>
      <c r="D31" s="34"/>
      <c r="E31" s="32"/>
      <c r="F31" s="32"/>
      <c r="G31" s="32"/>
      <c r="H31" s="32"/>
      <c r="I31" s="3"/>
    </row>
    <row r="32" spans="1:10" x14ac:dyDescent="0.2">
      <c r="A32" s="35"/>
      <c r="B32" s="36"/>
      <c r="C32" s="3"/>
      <c r="D32" s="29"/>
      <c r="E32" s="29"/>
      <c r="F32" s="29"/>
      <c r="G32" s="29"/>
      <c r="H32" s="29"/>
      <c r="I32" s="29"/>
    </row>
    <row r="33" spans="1:9" x14ac:dyDescent="0.2">
      <c r="A33" s="35"/>
      <c r="B33" s="36"/>
      <c r="C33" s="3"/>
      <c r="D33" s="29"/>
      <c r="E33" s="29"/>
      <c r="F33" s="29"/>
      <c r="G33" s="29"/>
      <c r="H33" s="29"/>
      <c r="I33" s="29"/>
    </row>
    <row r="34" spans="1:9" x14ac:dyDescent="0.2">
      <c r="A34" s="35"/>
      <c r="B34" s="36"/>
      <c r="C34" s="3"/>
      <c r="D34" s="29"/>
      <c r="E34" s="29"/>
      <c r="F34" s="29"/>
      <c r="G34" s="29"/>
      <c r="H34" s="29"/>
      <c r="I34" s="29"/>
    </row>
    <row r="35" spans="1:9" x14ac:dyDescent="0.2">
      <c r="A35" s="2" t="s">
        <v>5</v>
      </c>
      <c r="B35" s="4"/>
      <c r="C35" s="3">
        <f t="shared" ref="C35:I35" si="1">SUM(C32:C34)</f>
        <v>0</v>
      </c>
      <c r="D35" s="3">
        <f t="shared" si="1"/>
        <v>0</v>
      </c>
      <c r="E35" s="3">
        <f t="shared" si="1"/>
        <v>0</v>
      </c>
      <c r="F35" s="3">
        <f t="shared" si="1"/>
        <v>0</v>
      </c>
      <c r="G35" s="3">
        <f t="shared" si="1"/>
        <v>0</v>
      </c>
      <c r="H35" s="3">
        <f t="shared" si="1"/>
        <v>0</v>
      </c>
      <c r="I35" s="3">
        <f t="shared" si="1"/>
        <v>0</v>
      </c>
    </row>
    <row r="36" spans="1:9" x14ac:dyDescent="0.2">
      <c r="A36" s="2"/>
      <c r="B36" s="4"/>
      <c r="C36" s="3"/>
      <c r="D36" s="29"/>
      <c r="E36" s="29"/>
      <c r="F36" s="29"/>
      <c r="G36" s="29"/>
      <c r="H36" s="29"/>
      <c r="I36" s="29"/>
    </row>
    <row r="37" spans="1:9" x14ac:dyDescent="0.2">
      <c r="A37" s="2" t="s">
        <v>7</v>
      </c>
      <c r="B37" s="4"/>
      <c r="C37" s="3">
        <f>+C26+C27-C28+C35</f>
        <v>0</v>
      </c>
      <c r="D37" s="3">
        <f t="shared" ref="D37:I37" si="2">+D26+D27-D28+D35</f>
        <v>22.919999999983702</v>
      </c>
      <c r="E37" s="3">
        <f>+E26+E27-E28+E35</f>
        <v>31.519999999960419</v>
      </c>
      <c r="F37" s="3">
        <f t="shared" si="2"/>
        <v>10.320000000065193</v>
      </c>
      <c r="G37" s="3">
        <f>+G26+G27-G28+G35</f>
        <v>754.01000000000931</v>
      </c>
      <c r="H37" s="3">
        <f>+H26+H27-H28+H35</f>
        <v>754.01000000000931</v>
      </c>
      <c r="I37" s="3">
        <f t="shared" si="2"/>
        <v>754.01000000000931</v>
      </c>
    </row>
    <row r="38" spans="1:9" x14ac:dyDescent="0.2">
      <c r="A38" s="35"/>
      <c r="B38" s="36"/>
      <c r="C38" s="37"/>
      <c r="D38" s="38"/>
      <c r="E38" s="38"/>
      <c r="F38" s="29"/>
      <c r="G38" s="29"/>
      <c r="H38" s="29"/>
      <c r="I38" s="29"/>
    </row>
    <row r="39" spans="1:9" x14ac:dyDescent="0.2">
      <c r="A39" s="2" t="s">
        <v>17</v>
      </c>
      <c r="B39" s="4"/>
      <c r="C39" s="37">
        <v>0</v>
      </c>
      <c r="D39" s="38">
        <v>50048</v>
      </c>
      <c r="E39" s="38">
        <v>142919</v>
      </c>
      <c r="F39" s="29">
        <v>132265.78</v>
      </c>
      <c r="G39" s="29">
        <v>131231.35999999999</v>
      </c>
      <c r="H39" s="29">
        <v>0</v>
      </c>
      <c r="I39" s="29">
        <v>0</v>
      </c>
    </row>
    <row r="40" spans="1:9" x14ac:dyDescent="0.2">
      <c r="A40" s="35"/>
      <c r="B40" s="36"/>
      <c r="C40" s="37"/>
      <c r="D40" s="38"/>
      <c r="E40" s="38"/>
      <c r="F40" s="29"/>
      <c r="G40" s="29"/>
      <c r="H40" s="29"/>
      <c r="I40" s="29"/>
    </row>
    <row r="41" spans="1:9" x14ac:dyDescent="0.2">
      <c r="A41" s="2" t="s">
        <v>18</v>
      </c>
      <c r="B41" s="39"/>
      <c r="C41" s="40">
        <f>C37-C39</f>
        <v>0</v>
      </c>
      <c r="D41" s="40">
        <f t="shared" ref="D41:I41" si="3">D37-D39</f>
        <v>-50025.080000000016</v>
      </c>
      <c r="E41" s="40">
        <f t="shared" si="3"/>
        <v>-142887.48000000004</v>
      </c>
      <c r="F41" s="41">
        <f t="shared" si="3"/>
        <v>-132255.45999999993</v>
      </c>
      <c r="G41" s="41">
        <f t="shared" si="3"/>
        <v>-130477.34999999998</v>
      </c>
      <c r="H41" s="41">
        <f t="shared" si="3"/>
        <v>754.01000000000931</v>
      </c>
      <c r="I41" s="41">
        <f t="shared" si="3"/>
        <v>754.01000000000931</v>
      </c>
    </row>
    <row r="42" spans="1:9" x14ac:dyDescent="0.2">
      <c r="A42" s="42"/>
      <c r="B42" s="42"/>
      <c r="C42" s="43"/>
      <c r="D42" s="43"/>
      <c r="E42" s="43"/>
      <c r="F42" s="43"/>
      <c r="G42" s="43"/>
      <c r="H42" s="43"/>
      <c r="I42" s="43"/>
    </row>
    <row r="43" spans="1:9" x14ac:dyDescent="0.2">
      <c r="A43" s="44" t="s">
        <v>19</v>
      </c>
      <c r="B43" s="11"/>
      <c r="C43" s="1"/>
      <c r="D43" s="1"/>
      <c r="E43" s="1"/>
      <c r="F43" s="1"/>
      <c r="G43" s="1"/>
      <c r="H43" s="1"/>
      <c r="I43" s="1"/>
    </row>
    <row r="44" spans="1:9" ht="26.45" customHeight="1" x14ac:dyDescent="0.2">
      <c r="A44" s="45" t="s">
        <v>30</v>
      </c>
      <c r="B44" s="46"/>
      <c r="C44" s="38"/>
      <c r="D44" s="38"/>
      <c r="E44" s="38"/>
      <c r="F44" s="38"/>
      <c r="G44" s="38"/>
      <c r="H44" s="38"/>
      <c r="I44" s="38"/>
    </row>
    <row r="45" spans="1:9" x14ac:dyDescent="0.2">
      <c r="A45" s="2"/>
      <c r="B45" s="4"/>
      <c r="C45" s="29"/>
      <c r="D45" s="29"/>
      <c r="E45" s="29"/>
      <c r="F45" s="29"/>
      <c r="G45" s="29"/>
      <c r="H45" s="29"/>
      <c r="I45" s="29"/>
    </row>
    <row r="46" spans="1:9" x14ac:dyDescent="0.2">
      <c r="A46" s="2" t="s">
        <v>6</v>
      </c>
      <c r="B46" s="4"/>
      <c r="C46" s="29"/>
      <c r="D46" s="29"/>
      <c r="E46" s="29"/>
      <c r="F46" s="29"/>
      <c r="G46" s="29"/>
      <c r="H46" s="29"/>
      <c r="I46" s="29"/>
    </row>
    <row r="47" spans="1:9" x14ac:dyDescent="0.2">
      <c r="A47" s="2"/>
      <c r="B47" s="4"/>
      <c r="C47" s="29"/>
      <c r="D47" s="29"/>
      <c r="E47" s="29"/>
      <c r="F47" s="29"/>
      <c r="G47" s="29"/>
      <c r="H47" s="29"/>
      <c r="I47" s="29"/>
    </row>
    <row r="48" spans="1:9" x14ac:dyDescent="0.2">
      <c r="A48" s="47" t="s">
        <v>8</v>
      </c>
      <c r="B48" s="39"/>
      <c r="C48" s="29"/>
      <c r="D48" s="29"/>
      <c r="E48" s="29"/>
      <c r="F48" s="29"/>
      <c r="G48" s="29"/>
      <c r="H48" s="29"/>
      <c r="I48" s="29"/>
    </row>
    <row r="49" spans="1:9" x14ac:dyDescent="0.2">
      <c r="A49" s="48" t="s">
        <v>9</v>
      </c>
      <c r="B49" s="49"/>
      <c r="C49" s="29"/>
      <c r="D49" s="29"/>
      <c r="E49" s="29"/>
      <c r="F49" s="29"/>
      <c r="G49" s="29"/>
      <c r="H49" s="29"/>
      <c r="I49" s="29"/>
    </row>
  </sheetData>
  <sheetProtection selectLockedCells="1"/>
  <mergeCells count="8">
    <mergeCell ref="A22:I22"/>
    <mergeCell ref="A44:B44"/>
    <mergeCell ref="A8:I11"/>
    <mergeCell ref="A12:I13"/>
    <mergeCell ref="A14:I16"/>
    <mergeCell ref="A17:I18"/>
    <mergeCell ref="A19:I19"/>
    <mergeCell ref="A20:I21"/>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E9C932-272A-4B6E-A019-65637AC62489}">
  <sheetPr>
    <pageSetUpPr fitToPage="1"/>
  </sheetPr>
  <dimension ref="A2:J47"/>
  <sheetViews>
    <sheetView tabSelected="1" view="pageLayout" topLeftCell="A2"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59</v>
      </c>
      <c r="C4" s="11"/>
      <c r="D4" s="11"/>
      <c r="E4" s="12"/>
      <c r="G4" s="13" t="s">
        <v>27</v>
      </c>
      <c r="H4" s="10" t="s">
        <v>37</v>
      </c>
      <c r="I4" s="11"/>
    </row>
    <row r="5" spans="1:9" x14ac:dyDescent="0.2">
      <c r="A5" s="9" t="s">
        <v>25</v>
      </c>
      <c r="B5" s="10" t="s">
        <v>55</v>
      </c>
      <c r="C5" s="15"/>
      <c r="D5" s="15"/>
      <c r="E5" s="12"/>
      <c r="G5" s="13" t="s">
        <v>26</v>
      </c>
      <c r="H5" s="14" t="s">
        <v>58</v>
      </c>
      <c r="I5" s="15"/>
    </row>
    <row r="8" spans="1:9" x14ac:dyDescent="0.2">
      <c r="A8" s="18" t="s">
        <v>78</v>
      </c>
      <c r="B8" s="19"/>
      <c r="C8" s="19"/>
      <c r="D8" s="19"/>
      <c r="E8" s="19"/>
      <c r="F8" s="19"/>
      <c r="G8" s="19"/>
      <c r="H8" s="19"/>
      <c r="I8" s="19"/>
    </row>
    <row r="9" spans="1:9" x14ac:dyDescent="0.2">
      <c r="A9" s="19"/>
      <c r="B9" s="19"/>
      <c r="C9" s="19"/>
      <c r="D9" s="19"/>
      <c r="E9" s="19"/>
      <c r="F9" s="19"/>
      <c r="G9" s="19"/>
      <c r="H9" s="19"/>
      <c r="I9" s="19"/>
    </row>
    <row r="10" spans="1:9" x14ac:dyDescent="0.2">
      <c r="A10" s="18" t="s">
        <v>79</v>
      </c>
      <c r="B10" s="19"/>
      <c r="C10" s="19"/>
      <c r="D10" s="19"/>
      <c r="E10" s="19"/>
      <c r="F10" s="19"/>
      <c r="G10" s="19"/>
      <c r="H10" s="19"/>
      <c r="I10" s="19"/>
    </row>
    <row r="11" spans="1:9" x14ac:dyDescent="0.2">
      <c r="A11" s="19"/>
      <c r="B11" s="19"/>
      <c r="C11" s="19"/>
      <c r="D11" s="19"/>
      <c r="E11" s="19"/>
      <c r="F11" s="19"/>
      <c r="G11" s="19"/>
      <c r="H11" s="19"/>
      <c r="I11" s="19"/>
    </row>
    <row r="12" spans="1:9" x14ac:dyDescent="0.2">
      <c r="A12" s="18" t="s">
        <v>80</v>
      </c>
      <c r="B12" s="19"/>
      <c r="C12" s="19"/>
      <c r="D12" s="19"/>
      <c r="E12" s="19"/>
      <c r="F12" s="19"/>
      <c r="G12" s="19"/>
      <c r="H12" s="19"/>
      <c r="I12" s="19"/>
    </row>
    <row r="13" spans="1:9" x14ac:dyDescent="0.2">
      <c r="A13" s="18"/>
      <c r="B13" s="19"/>
      <c r="C13" s="19"/>
      <c r="D13" s="19"/>
      <c r="E13" s="19"/>
      <c r="F13" s="19"/>
      <c r="G13" s="19"/>
      <c r="H13" s="19"/>
      <c r="I13" s="19"/>
    </row>
    <row r="14" spans="1:9" x14ac:dyDescent="0.2">
      <c r="A14" s="19"/>
      <c r="B14" s="19"/>
      <c r="C14" s="19"/>
      <c r="D14" s="19"/>
      <c r="E14" s="19"/>
      <c r="F14" s="19"/>
      <c r="G14" s="19"/>
      <c r="H14" s="19"/>
      <c r="I14" s="19"/>
    </row>
    <row r="15" spans="1:9" x14ac:dyDescent="0.2">
      <c r="A15" s="20" t="s">
        <v>130</v>
      </c>
      <c r="B15" s="21"/>
      <c r="C15" s="21"/>
      <c r="D15" s="21"/>
      <c r="E15" s="21"/>
      <c r="F15" s="21"/>
      <c r="G15" s="21"/>
      <c r="H15" s="21"/>
      <c r="I15" s="21"/>
    </row>
    <row r="16" spans="1:9" x14ac:dyDescent="0.2">
      <c r="A16" s="21"/>
      <c r="B16" s="21"/>
      <c r="C16" s="21"/>
      <c r="D16" s="21"/>
      <c r="E16" s="21"/>
      <c r="F16" s="21"/>
      <c r="G16" s="21"/>
      <c r="H16" s="21"/>
      <c r="I16" s="21"/>
    </row>
    <row r="17" spans="1:10" x14ac:dyDescent="0.2">
      <c r="A17" s="7" t="s">
        <v>42</v>
      </c>
      <c r="B17" s="7"/>
      <c r="C17" s="7"/>
      <c r="D17" s="7"/>
      <c r="E17" s="7"/>
      <c r="F17" s="7"/>
      <c r="G17" s="7"/>
      <c r="H17" s="7"/>
      <c r="I17" s="7"/>
    </row>
    <row r="18" spans="1:10" x14ac:dyDescent="0.2">
      <c r="A18" s="6" t="s">
        <v>43</v>
      </c>
      <c r="B18" s="6"/>
      <c r="C18" s="6"/>
      <c r="D18" s="6"/>
      <c r="E18" s="6"/>
      <c r="F18" s="6"/>
      <c r="G18" s="6"/>
      <c r="H18" s="6"/>
      <c r="I18" s="6"/>
    </row>
    <row r="19" spans="1:10" x14ac:dyDescent="0.2">
      <c r="A19" s="8"/>
      <c r="B19" s="8"/>
      <c r="C19" s="8"/>
      <c r="D19" s="8"/>
      <c r="E19" s="8"/>
      <c r="F19" s="8"/>
      <c r="G19" s="8"/>
      <c r="H19" s="8"/>
      <c r="I19" s="8"/>
    </row>
    <row r="20" spans="1:10" x14ac:dyDescent="0.2">
      <c r="A20" s="22" t="s">
        <v>12</v>
      </c>
      <c r="B20" s="23"/>
      <c r="C20" s="23"/>
      <c r="D20" s="23"/>
      <c r="E20" s="23"/>
      <c r="F20" s="23"/>
      <c r="G20" s="23"/>
      <c r="H20" s="23"/>
      <c r="I20" s="24"/>
    </row>
    <row r="21" spans="1:10" x14ac:dyDescent="0.2">
      <c r="A21" s="2"/>
      <c r="B21" s="4"/>
      <c r="C21" s="25" t="s">
        <v>33</v>
      </c>
      <c r="D21" s="25" t="s">
        <v>21</v>
      </c>
      <c r="E21" s="25" t="s">
        <v>22</v>
      </c>
      <c r="F21" s="25" t="s">
        <v>23</v>
      </c>
      <c r="G21" s="25" t="s">
        <v>29</v>
      </c>
      <c r="H21" s="25" t="s">
        <v>31</v>
      </c>
      <c r="I21" s="25" t="s">
        <v>32</v>
      </c>
    </row>
    <row r="22" spans="1:10" x14ac:dyDescent="0.2">
      <c r="A22" s="2"/>
      <c r="B22" s="4"/>
      <c r="C22" s="26" t="s">
        <v>10</v>
      </c>
      <c r="D22" s="27" t="s">
        <v>10</v>
      </c>
      <c r="E22" s="26" t="s">
        <v>10</v>
      </c>
      <c r="F22" s="28" t="s">
        <v>10</v>
      </c>
      <c r="G22" s="28" t="s">
        <v>10</v>
      </c>
      <c r="H22" s="26" t="s">
        <v>11</v>
      </c>
      <c r="I22" s="26" t="s">
        <v>11</v>
      </c>
    </row>
    <row r="23" spans="1:10" x14ac:dyDescent="0.2">
      <c r="A23" s="2" t="s">
        <v>0</v>
      </c>
      <c r="B23" s="4"/>
      <c r="C23" s="3">
        <v>0</v>
      </c>
      <c r="D23" s="29">
        <v>0</v>
      </c>
      <c r="E23" s="29">
        <v>575000</v>
      </c>
      <c r="F23" s="29">
        <v>575000</v>
      </c>
      <c r="G23" s="29">
        <v>1462848.43</v>
      </c>
      <c r="H23" s="29">
        <v>1462848.43</v>
      </c>
      <c r="I23" s="29">
        <v>0</v>
      </c>
    </row>
    <row r="24" spans="1:10" x14ac:dyDescent="0.2">
      <c r="A24" s="2" t="s">
        <v>1</v>
      </c>
      <c r="B24" s="4"/>
      <c r="C24" s="3"/>
      <c r="D24" s="29">
        <f t="shared" ref="D24:I24" si="0">C35</f>
        <v>0</v>
      </c>
      <c r="E24" s="29">
        <f t="shared" si="0"/>
        <v>0</v>
      </c>
      <c r="F24" s="29">
        <f t="shared" si="0"/>
        <v>0</v>
      </c>
      <c r="G24" s="29">
        <f t="shared" si="0"/>
        <v>12.910000000003492</v>
      </c>
      <c r="H24" s="29">
        <f t="shared" si="0"/>
        <v>7400.0000000000582</v>
      </c>
      <c r="I24" s="29">
        <f t="shared" si="0"/>
        <v>2128.9400000000605</v>
      </c>
      <c r="J24" s="30" t="s">
        <v>117</v>
      </c>
    </row>
    <row r="25" spans="1:10" x14ac:dyDescent="0.2">
      <c r="A25" s="2" t="s">
        <v>2</v>
      </c>
      <c r="B25" s="4"/>
      <c r="C25" s="3">
        <v>0</v>
      </c>
      <c r="D25" s="29">
        <v>0</v>
      </c>
      <c r="E25" s="29">
        <v>197.81</v>
      </c>
      <c r="F25" s="29">
        <v>261966.67</v>
      </c>
      <c r="G25" s="29">
        <v>404170.64</v>
      </c>
      <c r="H25" s="29">
        <v>394490</v>
      </c>
      <c r="I25" s="29">
        <v>0</v>
      </c>
      <c r="J25" s="31">
        <f>(G25-F25)/G25</f>
        <v>0.3518414152992409</v>
      </c>
    </row>
    <row r="26" spans="1:10" x14ac:dyDescent="0.2">
      <c r="A26" s="2" t="s">
        <v>3</v>
      </c>
      <c r="B26" s="4"/>
      <c r="C26" s="3">
        <v>0</v>
      </c>
      <c r="D26" s="29">
        <v>0</v>
      </c>
      <c r="E26" s="29">
        <v>197.81</v>
      </c>
      <c r="F26" s="3">
        <v>261953.76</v>
      </c>
      <c r="G26" s="29">
        <v>396783.55</v>
      </c>
      <c r="H26" s="29">
        <v>399761.06</v>
      </c>
      <c r="I26" s="29">
        <v>0</v>
      </c>
      <c r="J26" s="31">
        <f>(G26-F26)/G26</f>
        <v>0.33980690479733844</v>
      </c>
    </row>
    <row r="27" spans="1:10" x14ac:dyDescent="0.2">
      <c r="A27" s="2"/>
      <c r="B27" s="4"/>
      <c r="C27" s="3"/>
      <c r="D27" s="29"/>
      <c r="E27" s="29"/>
      <c r="F27" s="29"/>
      <c r="G27" s="29"/>
      <c r="H27" s="29"/>
      <c r="I27" s="29"/>
    </row>
    <row r="28" spans="1:10" x14ac:dyDescent="0.2">
      <c r="A28" s="2" t="s">
        <v>4</v>
      </c>
      <c r="B28" s="15"/>
      <c r="C28" s="32"/>
      <c r="D28" s="32"/>
      <c r="E28" s="32"/>
      <c r="F28" s="32"/>
      <c r="G28" s="32"/>
      <c r="H28" s="32"/>
      <c r="I28" s="3"/>
    </row>
    <row r="29" spans="1:10" x14ac:dyDescent="0.2">
      <c r="A29" s="33" t="s">
        <v>20</v>
      </c>
      <c r="B29" s="4"/>
      <c r="C29" s="3"/>
      <c r="D29" s="34"/>
      <c r="E29" s="32"/>
      <c r="F29" s="32"/>
      <c r="G29" s="32"/>
      <c r="H29" s="32"/>
      <c r="I29" s="3"/>
    </row>
    <row r="30" spans="1:10" x14ac:dyDescent="0.2">
      <c r="A30" s="35"/>
      <c r="B30" s="36"/>
      <c r="C30" s="3"/>
      <c r="D30" s="29"/>
      <c r="E30" s="29"/>
      <c r="F30" s="29"/>
      <c r="G30" s="29"/>
      <c r="H30" s="29"/>
      <c r="I30" s="29"/>
    </row>
    <row r="31" spans="1:10" x14ac:dyDescent="0.2">
      <c r="A31" s="35"/>
      <c r="B31" s="36"/>
      <c r="C31" s="3"/>
      <c r="D31" s="29"/>
      <c r="E31" s="29"/>
      <c r="F31" s="29"/>
      <c r="G31" s="29"/>
      <c r="H31" s="29"/>
      <c r="I31" s="29"/>
    </row>
    <row r="32" spans="1:10" x14ac:dyDescent="0.2">
      <c r="A32" s="35"/>
      <c r="B32" s="36"/>
      <c r="C32" s="3"/>
      <c r="D32" s="29"/>
      <c r="E32" s="29"/>
      <c r="F32" s="29"/>
      <c r="G32" s="29"/>
      <c r="H32" s="29"/>
      <c r="I32" s="29"/>
    </row>
    <row r="33" spans="1:9" x14ac:dyDescent="0.2">
      <c r="A33" s="2" t="s">
        <v>5</v>
      </c>
      <c r="B33" s="4"/>
      <c r="C33" s="3">
        <f t="shared" ref="C33:I33" si="1">SUM(C30:C32)</f>
        <v>0</v>
      </c>
      <c r="D33" s="3">
        <f t="shared" si="1"/>
        <v>0</v>
      </c>
      <c r="E33" s="3">
        <f t="shared" si="1"/>
        <v>0</v>
      </c>
      <c r="F33" s="3">
        <f t="shared" si="1"/>
        <v>0</v>
      </c>
      <c r="G33" s="3">
        <f t="shared" si="1"/>
        <v>0</v>
      </c>
      <c r="H33" s="3">
        <f t="shared" si="1"/>
        <v>0</v>
      </c>
      <c r="I33" s="3">
        <f t="shared" si="1"/>
        <v>0</v>
      </c>
    </row>
    <row r="34" spans="1:9" x14ac:dyDescent="0.2">
      <c r="A34" s="2"/>
      <c r="B34" s="4"/>
      <c r="C34" s="3"/>
      <c r="D34" s="29"/>
      <c r="E34" s="29"/>
      <c r="F34" s="29"/>
      <c r="G34" s="29"/>
      <c r="H34" s="29"/>
      <c r="I34" s="29"/>
    </row>
    <row r="35" spans="1:9" x14ac:dyDescent="0.2">
      <c r="A35" s="2" t="s">
        <v>7</v>
      </c>
      <c r="B35" s="4"/>
      <c r="C35" s="3">
        <f>+C24+C25-C26+C33</f>
        <v>0</v>
      </c>
      <c r="D35" s="3">
        <f t="shared" ref="D35:I35" si="2">+D24+D25-D26+D33</f>
        <v>0</v>
      </c>
      <c r="E35" s="3">
        <f>+E24+E25-E26+E33</f>
        <v>0</v>
      </c>
      <c r="F35" s="3">
        <f t="shared" si="2"/>
        <v>12.910000000003492</v>
      </c>
      <c r="G35" s="3">
        <f>+G24+G25-G26+G33</f>
        <v>7400.0000000000582</v>
      </c>
      <c r="H35" s="3">
        <f>+H24+H25-H26+H33</f>
        <v>2128.9400000000605</v>
      </c>
      <c r="I35" s="3">
        <f t="shared" si="2"/>
        <v>2128.9400000000605</v>
      </c>
    </row>
    <row r="36" spans="1:9" x14ac:dyDescent="0.2">
      <c r="A36" s="35"/>
      <c r="B36" s="36"/>
      <c r="C36" s="37"/>
      <c r="D36" s="38"/>
      <c r="E36" s="38"/>
      <c r="F36" s="29"/>
      <c r="G36" s="29"/>
      <c r="H36" s="29"/>
      <c r="I36" s="29"/>
    </row>
    <row r="37" spans="1:9" x14ac:dyDescent="0.2">
      <c r="A37" s="2" t="s">
        <v>17</v>
      </c>
      <c r="B37" s="4"/>
      <c r="C37" s="37">
        <v>0</v>
      </c>
      <c r="D37" s="38">
        <v>0</v>
      </c>
      <c r="E37" s="38">
        <v>110000</v>
      </c>
      <c r="F37" s="29">
        <v>87471</v>
      </c>
      <c r="G37" s="29">
        <v>416919.48</v>
      </c>
      <c r="H37" s="29">
        <v>0</v>
      </c>
      <c r="I37" s="29">
        <v>0</v>
      </c>
    </row>
    <row r="38" spans="1:9" x14ac:dyDescent="0.2">
      <c r="A38" s="35"/>
      <c r="B38" s="36"/>
      <c r="C38" s="37"/>
      <c r="D38" s="38"/>
      <c r="E38" s="38"/>
      <c r="F38" s="29"/>
      <c r="G38" s="29"/>
      <c r="H38" s="29"/>
      <c r="I38" s="29"/>
    </row>
    <row r="39" spans="1:9" x14ac:dyDescent="0.2">
      <c r="A39" s="2" t="s">
        <v>18</v>
      </c>
      <c r="B39" s="39"/>
      <c r="C39" s="40">
        <f>C35-C37</f>
        <v>0</v>
      </c>
      <c r="D39" s="40">
        <f t="shared" ref="D39:I39" si="3">D35-D37</f>
        <v>0</v>
      </c>
      <c r="E39" s="40">
        <f t="shared" si="3"/>
        <v>-110000</v>
      </c>
      <c r="F39" s="41">
        <f t="shared" si="3"/>
        <v>-87458.09</v>
      </c>
      <c r="G39" s="41">
        <f t="shared" si="3"/>
        <v>-409519.47999999992</v>
      </c>
      <c r="H39" s="41">
        <f t="shared" si="3"/>
        <v>2128.9400000000605</v>
      </c>
      <c r="I39" s="41">
        <f t="shared" si="3"/>
        <v>2128.9400000000605</v>
      </c>
    </row>
    <row r="40" spans="1:9" x14ac:dyDescent="0.2">
      <c r="A40" s="42"/>
      <c r="B40" s="42"/>
      <c r="C40" s="43"/>
      <c r="D40" s="43"/>
      <c r="E40" s="43"/>
      <c r="F40" s="43"/>
      <c r="G40" s="43"/>
      <c r="H40" s="43"/>
      <c r="I40" s="43"/>
    </row>
    <row r="41" spans="1:9" x14ac:dyDescent="0.2">
      <c r="A41" s="44" t="s">
        <v>19</v>
      </c>
      <c r="B41" s="11"/>
      <c r="C41" s="1"/>
      <c r="D41" s="1"/>
      <c r="E41" s="1"/>
      <c r="F41" s="1"/>
      <c r="G41" s="1"/>
      <c r="H41" s="1"/>
      <c r="I41" s="1"/>
    </row>
    <row r="42" spans="1:9" ht="26.45" customHeight="1" x14ac:dyDescent="0.2">
      <c r="A42" s="45" t="s">
        <v>30</v>
      </c>
      <c r="B42" s="46"/>
      <c r="C42" s="38"/>
      <c r="D42" s="38"/>
      <c r="E42" s="38"/>
      <c r="F42" s="38"/>
      <c r="G42" s="38"/>
      <c r="H42" s="38"/>
      <c r="I42" s="38"/>
    </row>
    <row r="43" spans="1:9" x14ac:dyDescent="0.2">
      <c r="A43" s="2"/>
      <c r="B43" s="4"/>
      <c r="C43" s="29"/>
      <c r="D43" s="29"/>
      <c r="E43" s="29"/>
      <c r="F43" s="29"/>
      <c r="G43" s="29"/>
      <c r="H43" s="29"/>
      <c r="I43" s="29"/>
    </row>
    <row r="44" spans="1:9" x14ac:dyDescent="0.2">
      <c r="A44" s="2" t="s">
        <v>6</v>
      </c>
      <c r="B44" s="4"/>
      <c r="C44" s="29"/>
      <c r="D44" s="29"/>
      <c r="E44" s="29"/>
      <c r="F44" s="29"/>
      <c r="G44" s="29"/>
      <c r="H44" s="29"/>
      <c r="I44" s="29"/>
    </row>
    <row r="45" spans="1:9" x14ac:dyDescent="0.2">
      <c r="A45" s="2"/>
      <c r="B45" s="4"/>
      <c r="C45" s="29"/>
      <c r="D45" s="29"/>
      <c r="E45" s="29"/>
      <c r="F45" s="29"/>
      <c r="G45" s="29"/>
      <c r="H45" s="29"/>
      <c r="I45" s="29"/>
    </row>
    <row r="46" spans="1:9" x14ac:dyDescent="0.2">
      <c r="A46" s="47" t="s">
        <v>8</v>
      </c>
      <c r="B46" s="39"/>
      <c r="C46" s="29"/>
      <c r="D46" s="29"/>
      <c r="E46" s="29"/>
      <c r="F46" s="29"/>
      <c r="G46" s="29"/>
      <c r="H46" s="29"/>
      <c r="I46" s="29"/>
    </row>
    <row r="47" spans="1:9" x14ac:dyDescent="0.2">
      <c r="A47" s="48" t="s">
        <v>9</v>
      </c>
      <c r="B47" s="49"/>
      <c r="C47" s="29"/>
      <c r="D47" s="29"/>
      <c r="E47" s="29"/>
      <c r="F47" s="29"/>
      <c r="G47" s="29"/>
      <c r="H47" s="29"/>
      <c r="I47" s="29"/>
    </row>
  </sheetData>
  <sheetProtection selectLockedCells="1"/>
  <mergeCells count="8">
    <mergeCell ref="A20:I20"/>
    <mergeCell ref="A42:B42"/>
    <mergeCell ref="A8:I9"/>
    <mergeCell ref="A10:I11"/>
    <mergeCell ref="A12:I14"/>
    <mergeCell ref="A15:I16"/>
    <mergeCell ref="A17:I17"/>
    <mergeCell ref="A18:I19"/>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ED0151-1C8C-4C10-895C-2400EAAE0E54}">
  <sheetPr>
    <pageSetUpPr fitToPage="1"/>
  </sheetPr>
  <dimension ref="A2:J46"/>
  <sheetViews>
    <sheetView tabSelected="1" view="pageLayout" topLeftCell="A2"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60</v>
      </c>
      <c r="C4" s="11"/>
      <c r="D4" s="11"/>
      <c r="E4" s="12"/>
      <c r="G4" s="13" t="s">
        <v>27</v>
      </c>
      <c r="H4" s="10" t="s">
        <v>37</v>
      </c>
      <c r="I4" s="11"/>
    </row>
    <row r="5" spans="1:9" x14ac:dyDescent="0.2">
      <c r="A5" s="9" t="s">
        <v>25</v>
      </c>
      <c r="B5" s="10" t="s">
        <v>55</v>
      </c>
      <c r="C5" s="15"/>
      <c r="D5" s="15"/>
      <c r="E5" s="12"/>
      <c r="G5" s="13" t="s">
        <v>26</v>
      </c>
      <c r="H5" s="14" t="s">
        <v>61</v>
      </c>
      <c r="I5" s="15"/>
    </row>
    <row r="8" spans="1:9" x14ac:dyDescent="0.2">
      <c r="A8" s="18" t="s">
        <v>75</v>
      </c>
      <c r="B8" s="19"/>
      <c r="C8" s="19"/>
      <c r="D8" s="19"/>
      <c r="E8" s="19"/>
      <c r="F8" s="19"/>
      <c r="G8" s="19"/>
      <c r="H8" s="19"/>
      <c r="I8" s="19"/>
    </row>
    <row r="9" spans="1:9" x14ac:dyDescent="0.2">
      <c r="A9" s="19"/>
      <c r="B9" s="19"/>
      <c r="C9" s="19"/>
      <c r="D9" s="19"/>
      <c r="E9" s="19"/>
      <c r="F9" s="19"/>
      <c r="G9" s="19"/>
      <c r="H9" s="19"/>
      <c r="I9" s="19"/>
    </row>
    <row r="10" spans="1:9" x14ac:dyDescent="0.2">
      <c r="A10" s="18" t="s">
        <v>76</v>
      </c>
      <c r="B10" s="19"/>
      <c r="C10" s="19"/>
      <c r="D10" s="19"/>
      <c r="E10" s="19"/>
      <c r="F10" s="19"/>
      <c r="G10" s="19"/>
      <c r="H10" s="19"/>
      <c r="I10" s="19"/>
    </row>
    <row r="11" spans="1:9" x14ac:dyDescent="0.2">
      <c r="A11" s="19"/>
      <c r="B11" s="19"/>
      <c r="C11" s="19"/>
      <c r="D11" s="19"/>
      <c r="E11" s="19"/>
      <c r="F11" s="19"/>
      <c r="G11" s="19"/>
      <c r="H11" s="19"/>
      <c r="I11" s="19"/>
    </row>
    <row r="12" spans="1:9" x14ac:dyDescent="0.2">
      <c r="A12" s="18" t="s">
        <v>77</v>
      </c>
      <c r="B12" s="19"/>
      <c r="C12" s="19"/>
      <c r="D12" s="19"/>
      <c r="E12" s="19"/>
      <c r="F12" s="19"/>
      <c r="G12" s="19"/>
      <c r="H12" s="19"/>
      <c r="I12" s="19"/>
    </row>
    <row r="13" spans="1:9" x14ac:dyDescent="0.2">
      <c r="A13" s="19"/>
      <c r="B13" s="19"/>
      <c r="C13" s="19"/>
      <c r="D13" s="19"/>
      <c r="E13" s="19"/>
      <c r="F13" s="19"/>
      <c r="G13" s="19"/>
      <c r="H13" s="19"/>
      <c r="I13" s="19"/>
    </row>
    <row r="14" spans="1:9" x14ac:dyDescent="0.2">
      <c r="A14" s="20" t="s">
        <v>131</v>
      </c>
      <c r="B14" s="21"/>
      <c r="C14" s="21"/>
      <c r="D14" s="21"/>
      <c r="E14" s="21"/>
      <c r="F14" s="21"/>
      <c r="G14" s="21"/>
      <c r="H14" s="21"/>
      <c r="I14" s="21"/>
    </row>
    <row r="15" spans="1:9" x14ac:dyDescent="0.2">
      <c r="A15" s="21"/>
      <c r="B15" s="21"/>
      <c r="C15" s="21"/>
      <c r="D15" s="21"/>
      <c r="E15" s="21"/>
      <c r="F15" s="21"/>
      <c r="G15" s="21"/>
      <c r="H15" s="21"/>
      <c r="I15" s="21"/>
    </row>
    <row r="16" spans="1:9" x14ac:dyDescent="0.2">
      <c r="A16" s="7" t="s">
        <v>42</v>
      </c>
      <c r="B16" s="7"/>
      <c r="C16" s="7"/>
      <c r="D16" s="7"/>
      <c r="E16" s="7"/>
      <c r="F16" s="7"/>
      <c r="G16" s="7"/>
      <c r="H16" s="7"/>
      <c r="I16" s="7"/>
    </row>
    <row r="17" spans="1:10" x14ac:dyDescent="0.2">
      <c r="A17" s="6" t="s">
        <v>43</v>
      </c>
      <c r="B17" s="6"/>
      <c r="C17" s="6"/>
      <c r="D17" s="6"/>
      <c r="E17" s="6"/>
      <c r="F17" s="6"/>
      <c r="G17" s="6"/>
      <c r="H17" s="6"/>
      <c r="I17" s="6"/>
    </row>
    <row r="18" spans="1:10" x14ac:dyDescent="0.2">
      <c r="A18" s="8"/>
      <c r="B18" s="8"/>
      <c r="C18" s="8"/>
      <c r="D18" s="8"/>
      <c r="E18" s="8"/>
      <c r="F18" s="8"/>
      <c r="G18" s="8"/>
      <c r="H18" s="8"/>
      <c r="I18" s="8"/>
    </row>
    <row r="19" spans="1:10" x14ac:dyDescent="0.2">
      <c r="A19" s="22" t="s">
        <v>12</v>
      </c>
      <c r="B19" s="23"/>
      <c r="C19" s="23"/>
      <c r="D19" s="23"/>
      <c r="E19" s="23"/>
      <c r="F19" s="23"/>
      <c r="G19" s="23"/>
      <c r="H19" s="23"/>
      <c r="I19" s="24"/>
    </row>
    <row r="20" spans="1:10" x14ac:dyDescent="0.2">
      <c r="A20" s="2"/>
      <c r="B20" s="4"/>
      <c r="C20" s="25" t="s">
        <v>33</v>
      </c>
      <c r="D20" s="25" t="s">
        <v>21</v>
      </c>
      <c r="E20" s="25" t="s">
        <v>22</v>
      </c>
      <c r="F20" s="25" t="s">
        <v>23</v>
      </c>
      <c r="G20" s="25" t="s">
        <v>29</v>
      </c>
      <c r="H20" s="25" t="s">
        <v>31</v>
      </c>
      <c r="I20" s="25" t="s">
        <v>32</v>
      </c>
    </row>
    <row r="21" spans="1:10" x14ac:dyDescent="0.2">
      <c r="A21" s="2"/>
      <c r="B21" s="4"/>
      <c r="C21" s="26" t="s">
        <v>10</v>
      </c>
      <c r="D21" s="27" t="s">
        <v>10</v>
      </c>
      <c r="E21" s="26" t="s">
        <v>10</v>
      </c>
      <c r="F21" s="28" t="s">
        <v>10</v>
      </c>
      <c r="G21" s="28" t="s">
        <v>10</v>
      </c>
      <c r="H21" s="26" t="s">
        <v>11</v>
      </c>
      <c r="I21" s="26" t="s">
        <v>11</v>
      </c>
    </row>
    <row r="22" spans="1:10" x14ac:dyDescent="0.2">
      <c r="A22" s="2" t="s">
        <v>0</v>
      </c>
      <c r="B22" s="4"/>
      <c r="C22" s="3">
        <v>0</v>
      </c>
      <c r="D22" s="29">
        <v>967963</v>
      </c>
      <c r="E22" s="29">
        <v>1156607</v>
      </c>
      <c r="F22" s="29">
        <v>1156607</v>
      </c>
      <c r="G22" s="29">
        <v>2588829.1800000002</v>
      </c>
      <c r="H22" s="29">
        <v>2588829.1800000002</v>
      </c>
      <c r="I22" s="29">
        <v>0</v>
      </c>
    </row>
    <row r="23" spans="1:10" x14ac:dyDescent="0.2">
      <c r="A23" s="2" t="s">
        <v>1</v>
      </c>
      <c r="B23" s="4"/>
      <c r="C23" s="3"/>
      <c r="D23" s="29">
        <f t="shared" ref="D23:I23" si="0">C34</f>
        <v>0</v>
      </c>
      <c r="E23" s="29">
        <f t="shared" si="0"/>
        <v>13.17000000004191</v>
      </c>
      <c r="F23" s="29">
        <f t="shared" si="0"/>
        <v>61.42000000004191</v>
      </c>
      <c r="G23" s="29">
        <f t="shared" si="0"/>
        <v>4.8100000000558794</v>
      </c>
      <c r="H23" s="29">
        <f t="shared" si="0"/>
        <v>59096.130000000121</v>
      </c>
      <c r="I23" s="29">
        <f t="shared" si="0"/>
        <v>118187.45000000019</v>
      </c>
      <c r="J23" s="30" t="s">
        <v>117</v>
      </c>
    </row>
    <row r="24" spans="1:10" x14ac:dyDescent="0.2">
      <c r="A24" s="2" t="s">
        <v>2</v>
      </c>
      <c r="B24" s="4"/>
      <c r="C24" s="3">
        <v>0</v>
      </c>
      <c r="D24" s="29">
        <v>723437.79</v>
      </c>
      <c r="E24" s="29">
        <v>1019050.2</v>
      </c>
      <c r="F24" s="29">
        <v>1263078.6399999999</v>
      </c>
      <c r="G24" s="29">
        <v>1178808.96</v>
      </c>
      <c r="H24" s="29">
        <v>1178808.96</v>
      </c>
      <c r="I24" s="29">
        <v>0</v>
      </c>
      <c r="J24" s="31">
        <f>(G24-F24)/G24</f>
        <v>-7.1487139018692164E-2</v>
      </c>
    </row>
    <row r="25" spans="1:10" x14ac:dyDescent="0.2">
      <c r="A25" s="2" t="s">
        <v>3</v>
      </c>
      <c r="B25" s="4"/>
      <c r="C25" s="3">
        <v>0</v>
      </c>
      <c r="D25" s="29">
        <v>723424.62</v>
      </c>
      <c r="E25" s="29">
        <v>1019001.95</v>
      </c>
      <c r="F25" s="3">
        <v>1263135.25</v>
      </c>
      <c r="G25" s="29">
        <v>1119717.6399999999</v>
      </c>
      <c r="H25" s="29">
        <v>1119717.6399999999</v>
      </c>
      <c r="I25" s="29">
        <v>0</v>
      </c>
      <c r="J25" s="31">
        <f>(G25-F25)/G25</f>
        <v>-0.12808372832279405</v>
      </c>
    </row>
    <row r="26" spans="1:10" x14ac:dyDescent="0.2">
      <c r="A26" s="2"/>
      <c r="B26" s="4"/>
      <c r="C26" s="3"/>
      <c r="D26" s="29"/>
      <c r="E26" s="29"/>
      <c r="F26" s="29"/>
      <c r="G26" s="29"/>
      <c r="H26" s="29"/>
      <c r="I26" s="29"/>
    </row>
    <row r="27" spans="1:10" x14ac:dyDescent="0.2">
      <c r="A27" s="2" t="s">
        <v>4</v>
      </c>
      <c r="B27" s="15"/>
      <c r="C27" s="32"/>
      <c r="D27" s="32"/>
      <c r="E27" s="32"/>
      <c r="F27" s="32"/>
      <c r="G27" s="32"/>
      <c r="H27" s="32"/>
      <c r="I27" s="3"/>
    </row>
    <row r="28" spans="1:10" x14ac:dyDescent="0.2">
      <c r="A28" s="33" t="s">
        <v>20</v>
      </c>
      <c r="B28" s="4"/>
      <c r="C28" s="3"/>
      <c r="D28" s="34"/>
      <c r="E28" s="32"/>
      <c r="F28" s="32"/>
      <c r="G28" s="32"/>
      <c r="H28" s="32"/>
      <c r="I28" s="3"/>
    </row>
    <row r="29" spans="1:10" x14ac:dyDescent="0.2">
      <c r="A29" s="35"/>
      <c r="B29" s="36"/>
      <c r="C29" s="3"/>
      <c r="D29" s="29"/>
      <c r="E29" s="29"/>
      <c r="F29" s="29"/>
      <c r="G29" s="29"/>
      <c r="H29" s="29"/>
      <c r="I29" s="29"/>
    </row>
    <row r="30" spans="1:10" x14ac:dyDescent="0.2">
      <c r="A30" s="35"/>
      <c r="B30" s="36"/>
      <c r="C30" s="3"/>
      <c r="D30" s="29"/>
      <c r="E30" s="29"/>
      <c r="F30" s="29"/>
      <c r="G30" s="29"/>
      <c r="H30" s="29"/>
      <c r="I30" s="29"/>
    </row>
    <row r="31" spans="1:10" x14ac:dyDescent="0.2">
      <c r="A31" s="35"/>
      <c r="B31" s="36"/>
      <c r="C31" s="3"/>
      <c r="D31" s="29"/>
      <c r="E31" s="29"/>
      <c r="F31" s="29"/>
      <c r="G31" s="29"/>
      <c r="H31" s="29"/>
      <c r="I31" s="29"/>
    </row>
    <row r="32" spans="1:10" x14ac:dyDescent="0.2">
      <c r="A32" s="2" t="s">
        <v>5</v>
      </c>
      <c r="B32" s="4"/>
      <c r="C32" s="3">
        <f t="shared" ref="C32:I32" si="1">SUM(C29:C31)</f>
        <v>0</v>
      </c>
      <c r="D32" s="3">
        <f t="shared" si="1"/>
        <v>0</v>
      </c>
      <c r="E32" s="3">
        <f t="shared" si="1"/>
        <v>0</v>
      </c>
      <c r="F32" s="3">
        <f t="shared" si="1"/>
        <v>0</v>
      </c>
      <c r="G32" s="3">
        <f t="shared" si="1"/>
        <v>0</v>
      </c>
      <c r="H32" s="3">
        <f t="shared" si="1"/>
        <v>0</v>
      </c>
      <c r="I32" s="3">
        <f t="shared" si="1"/>
        <v>0</v>
      </c>
    </row>
    <row r="33" spans="1:9" x14ac:dyDescent="0.2">
      <c r="A33" s="2"/>
      <c r="B33" s="4"/>
      <c r="C33" s="3"/>
      <c r="D33" s="29"/>
      <c r="E33" s="29"/>
      <c r="F33" s="29"/>
      <c r="G33" s="29"/>
      <c r="H33" s="29"/>
      <c r="I33" s="29"/>
    </row>
    <row r="34" spans="1:9" x14ac:dyDescent="0.2">
      <c r="A34" s="2" t="s">
        <v>7</v>
      </c>
      <c r="B34" s="4"/>
      <c r="C34" s="3">
        <f>+C23+C24-C25+C32</f>
        <v>0</v>
      </c>
      <c r="D34" s="3">
        <f t="shared" ref="D34:I34" si="2">+D23+D24-D25+D32</f>
        <v>13.17000000004191</v>
      </c>
      <c r="E34" s="3">
        <f>+E23+E24-E25+E32</f>
        <v>61.42000000004191</v>
      </c>
      <c r="F34" s="3">
        <f t="shared" si="2"/>
        <v>4.8100000000558794</v>
      </c>
      <c r="G34" s="3">
        <f>+G23+G24-G25+G32</f>
        <v>59096.130000000121</v>
      </c>
      <c r="H34" s="3">
        <f>+H23+H24-H25+H32</f>
        <v>118187.45000000019</v>
      </c>
      <c r="I34" s="3">
        <f t="shared" si="2"/>
        <v>118187.45000000019</v>
      </c>
    </row>
    <row r="35" spans="1:9" x14ac:dyDescent="0.2">
      <c r="A35" s="35"/>
      <c r="B35" s="36"/>
      <c r="C35" s="37"/>
      <c r="D35" s="38"/>
      <c r="E35" s="38"/>
      <c r="F35" s="29"/>
      <c r="G35" s="29"/>
      <c r="H35" s="29"/>
      <c r="I35" s="29"/>
    </row>
    <row r="36" spans="1:9" x14ac:dyDescent="0.2">
      <c r="A36" s="2" t="s">
        <v>17</v>
      </c>
      <c r="B36" s="4"/>
      <c r="C36" s="37">
        <v>0</v>
      </c>
      <c r="D36" s="38">
        <v>28811.21</v>
      </c>
      <c r="E36" s="38">
        <v>550287</v>
      </c>
      <c r="F36" s="29">
        <v>542185.86</v>
      </c>
      <c r="G36" s="29">
        <v>510637.65</v>
      </c>
      <c r="H36" s="29">
        <v>0</v>
      </c>
      <c r="I36" s="29">
        <v>0</v>
      </c>
    </row>
    <row r="37" spans="1:9" x14ac:dyDescent="0.2">
      <c r="A37" s="35"/>
      <c r="B37" s="36"/>
      <c r="C37" s="37"/>
      <c r="D37" s="38"/>
      <c r="E37" s="38"/>
      <c r="F37" s="29"/>
      <c r="G37" s="29"/>
      <c r="H37" s="29"/>
      <c r="I37" s="29"/>
    </row>
    <row r="38" spans="1:9" x14ac:dyDescent="0.2">
      <c r="A38" s="2" t="s">
        <v>18</v>
      </c>
      <c r="B38" s="39"/>
      <c r="C38" s="40">
        <f>C34-C36</f>
        <v>0</v>
      </c>
      <c r="D38" s="40">
        <f t="shared" ref="D38:I38" si="3">D34-D36</f>
        <v>-28798.039999999957</v>
      </c>
      <c r="E38" s="40">
        <f t="shared" si="3"/>
        <v>-550225.57999999996</v>
      </c>
      <c r="F38" s="41">
        <f>F34-F36</f>
        <v>-542181.04999999993</v>
      </c>
      <c r="G38" s="41">
        <f t="shared" si="3"/>
        <v>-451541.5199999999</v>
      </c>
      <c r="H38" s="41">
        <f t="shared" si="3"/>
        <v>118187.45000000019</v>
      </c>
      <c r="I38" s="41">
        <f t="shared" si="3"/>
        <v>118187.45000000019</v>
      </c>
    </row>
    <row r="39" spans="1:9" x14ac:dyDescent="0.2">
      <c r="A39" s="42"/>
      <c r="B39" s="42"/>
      <c r="C39" s="43"/>
      <c r="D39" s="43"/>
      <c r="E39" s="43"/>
      <c r="F39" s="43"/>
      <c r="G39" s="43"/>
      <c r="H39" s="43"/>
      <c r="I39" s="43"/>
    </row>
    <row r="40" spans="1:9" x14ac:dyDescent="0.2">
      <c r="A40" s="44" t="s">
        <v>19</v>
      </c>
      <c r="B40" s="11"/>
      <c r="C40" s="1"/>
      <c r="D40" s="1"/>
      <c r="E40" s="1"/>
      <c r="F40" s="1"/>
      <c r="G40" s="1"/>
      <c r="H40" s="1"/>
      <c r="I40" s="1"/>
    </row>
    <row r="41" spans="1:9" ht="26.45" customHeight="1" x14ac:dyDescent="0.2">
      <c r="A41" s="45" t="s">
        <v>30</v>
      </c>
      <c r="B41" s="46"/>
      <c r="C41" s="38"/>
      <c r="D41" s="38"/>
      <c r="E41" s="38"/>
      <c r="F41" s="38"/>
      <c r="G41" s="38"/>
      <c r="H41" s="38"/>
      <c r="I41" s="38"/>
    </row>
    <row r="42" spans="1:9" x14ac:dyDescent="0.2">
      <c r="A42" s="2"/>
      <c r="B42" s="4"/>
      <c r="C42" s="29"/>
      <c r="D42" s="29"/>
      <c r="E42" s="29"/>
      <c r="F42" s="29"/>
      <c r="G42" s="29"/>
      <c r="H42" s="29"/>
      <c r="I42" s="29"/>
    </row>
    <row r="43" spans="1:9" x14ac:dyDescent="0.2">
      <c r="A43" s="2" t="s">
        <v>6</v>
      </c>
      <c r="B43" s="4"/>
      <c r="C43" s="29"/>
      <c r="D43" s="29"/>
      <c r="E43" s="29"/>
      <c r="F43" s="29"/>
      <c r="G43" s="29"/>
      <c r="H43" s="29"/>
      <c r="I43" s="29"/>
    </row>
    <row r="44" spans="1:9" x14ac:dyDescent="0.2">
      <c r="A44" s="2"/>
      <c r="B44" s="4"/>
      <c r="C44" s="29"/>
      <c r="D44" s="29"/>
      <c r="E44" s="29"/>
      <c r="F44" s="29"/>
      <c r="G44" s="29"/>
      <c r="H44" s="29"/>
      <c r="I44" s="29"/>
    </row>
    <row r="45" spans="1:9" x14ac:dyDescent="0.2">
      <c r="A45" s="47" t="s">
        <v>8</v>
      </c>
      <c r="B45" s="39"/>
      <c r="C45" s="29"/>
      <c r="D45" s="29"/>
      <c r="E45" s="29"/>
      <c r="F45" s="29"/>
      <c r="G45" s="29"/>
      <c r="H45" s="29"/>
      <c r="I45" s="29"/>
    </row>
    <row r="46" spans="1:9" x14ac:dyDescent="0.2">
      <c r="A46" s="48" t="s">
        <v>9</v>
      </c>
      <c r="B46" s="49"/>
      <c r="C46" s="29"/>
      <c r="D46" s="29"/>
      <c r="E46" s="29"/>
      <c r="F46" s="29"/>
      <c r="G46" s="29"/>
      <c r="H46" s="29"/>
      <c r="I46" s="29"/>
    </row>
  </sheetData>
  <sheetProtection selectLockedCells="1"/>
  <mergeCells count="8">
    <mergeCell ref="A19:I19"/>
    <mergeCell ref="A41:B41"/>
    <mergeCell ref="A8:I9"/>
    <mergeCell ref="A10:I11"/>
    <mergeCell ref="A12:I13"/>
    <mergeCell ref="A14:I15"/>
    <mergeCell ref="A16:I16"/>
    <mergeCell ref="A17: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C4C063-4033-4D46-A7D8-93E8D1CB1C26}">
  <sheetPr>
    <pageSetUpPr fitToPage="1"/>
  </sheetPr>
  <dimension ref="A2:J46"/>
  <sheetViews>
    <sheetView tabSelected="1" view="pageLayout" topLeftCell="A2"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62</v>
      </c>
      <c r="C4" s="11"/>
      <c r="D4" s="11"/>
      <c r="E4" s="12"/>
      <c r="G4" s="13" t="s">
        <v>27</v>
      </c>
      <c r="H4" s="10" t="s">
        <v>37</v>
      </c>
      <c r="I4" s="11"/>
    </row>
    <row r="5" spans="1:9" x14ac:dyDescent="0.2">
      <c r="A5" s="9" t="s">
        <v>25</v>
      </c>
      <c r="B5" s="10" t="s">
        <v>55</v>
      </c>
      <c r="C5" s="15"/>
      <c r="D5" s="15"/>
      <c r="E5" s="12"/>
      <c r="G5" s="13" t="s">
        <v>26</v>
      </c>
      <c r="H5" s="14" t="s">
        <v>101</v>
      </c>
      <c r="I5" s="15"/>
    </row>
    <row r="8" spans="1:9" x14ac:dyDescent="0.2">
      <c r="A8" s="18" t="s">
        <v>73</v>
      </c>
      <c r="B8" s="19"/>
      <c r="C8" s="19"/>
      <c r="D8" s="19"/>
      <c r="E8" s="19"/>
      <c r="F8" s="19"/>
      <c r="G8" s="19"/>
      <c r="H8" s="19"/>
      <c r="I8" s="19"/>
    </row>
    <row r="9" spans="1:9" x14ac:dyDescent="0.2">
      <c r="A9" s="19"/>
      <c r="B9" s="19"/>
      <c r="C9" s="19"/>
      <c r="D9" s="19"/>
      <c r="E9" s="19"/>
      <c r="F9" s="19"/>
      <c r="G9" s="19"/>
      <c r="H9" s="19"/>
      <c r="I9" s="19"/>
    </row>
    <row r="10" spans="1:9" x14ac:dyDescent="0.2">
      <c r="A10" s="18" t="s">
        <v>132</v>
      </c>
      <c r="B10" s="19"/>
      <c r="C10" s="19"/>
      <c r="D10" s="19"/>
      <c r="E10" s="19"/>
      <c r="F10" s="19"/>
      <c r="G10" s="19"/>
      <c r="H10" s="19"/>
      <c r="I10" s="19"/>
    </row>
    <row r="11" spans="1:9" x14ac:dyDescent="0.2">
      <c r="A11" s="19"/>
      <c r="B11" s="19"/>
      <c r="C11" s="19"/>
      <c r="D11" s="19"/>
      <c r="E11" s="19"/>
      <c r="F11" s="19"/>
      <c r="G11" s="19"/>
      <c r="H11" s="19"/>
      <c r="I11" s="19"/>
    </row>
    <row r="12" spans="1:9" x14ac:dyDescent="0.2">
      <c r="A12" s="18" t="s">
        <v>74</v>
      </c>
      <c r="B12" s="19"/>
      <c r="C12" s="19"/>
      <c r="D12" s="19"/>
      <c r="E12" s="19"/>
      <c r="F12" s="19"/>
      <c r="G12" s="19"/>
      <c r="H12" s="19"/>
      <c r="I12" s="19"/>
    </row>
    <row r="13" spans="1:9" x14ac:dyDescent="0.2">
      <c r="A13" s="19"/>
      <c r="B13" s="19"/>
      <c r="C13" s="19"/>
      <c r="D13" s="19"/>
      <c r="E13" s="19"/>
      <c r="F13" s="19"/>
      <c r="G13" s="19"/>
      <c r="H13" s="19"/>
      <c r="I13" s="19"/>
    </row>
    <row r="14" spans="1:9" x14ac:dyDescent="0.2">
      <c r="A14" s="20" t="s">
        <v>133</v>
      </c>
      <c r="B14" s="21"/>
      <c r="C14" s="21"/>
      <c r="D14" s="21"/>
      <c r="E14" s="21"/>
      <c r="F14" s="21"/>
      <c r="G14" s="21"/>
      <c r="H14" s="21"/>
      <c r="I14" s="21"/>
    </row>
    <row r="15" spans="1:9" x14ac:dyDescent="0.2">
      <c r="A15" s="21"/>
      <c r="B15" s="21"/>
      <c r="C15" s="21"/>
      <c r="D15" s="21"/>
      <c r="E15" s="21"/>
      <c r="F15" s="21"/>
      <c r="G15" s="21"/>
      <c r="H15" s="21"/>
      <c r="I15" s="21"/>
    </row>
    <row r="16" spans="1:9" x14ac:dyDescent="0.2">
      <c r="A16" s="7" t="s">
        <v>42</v>
      </c>
      <c r="B16" s="7"/>
      <c r="C16" s="7"/>
      <c r="D16" s="7"/>
      <c r="E16" s="7"/>
      <c r="F16" s="7"/>
      <c r="G16" s="7"/>
      <c r="H16" s="7"/>
      <c r="I16" s="7"/>
    </row>
    <row r="17" spans="1:10" x14ac:dyDescent="0.2">
      <c r="A17" s="6" t="s">
        <v>43</v>
      </c>
      <c r="B17" s="6"/>
      <c r="C17" s="6"/>
      <c r="D17" s="6"/>
      <c r="E17" s="6"/>
      <c r="F17" s="6"/>
      <c r="G17" s="6"/>
      <c r="H17" s="6"/>
      <c r="I17" s="6"/>
    </row>
    <row r="18" spans="1:10" x14ac:dyDescent="0.2">
      <c r="A18" s="8"/>
      <c r="B18" s="8"/>
      <c r="C18" s="8"/>
      <c r="D18" s="8"/>
      <c r="E18" s="8"/>
      <c r="F18" s="8"/>
      <c r="G18" s="8"/>
      <c r="H18" s="8"/>
      <c r="I18" s="8"/>
    </row>
    <row r="19" spans="1:10" x14ac:dyDescent="0.2">
      <c r="A19" s="22" t="s">
        <v>12</v>
      </c>
      <c r="B19" s="23"/>
      <c r="C19" s="23"/>
      <c r="D19" s="23"/>
      <c r="E19" s="23"/>
      <c r="F19" s="23"/>
      <c r="G19" s="23"/>
      <c r="H19" s="23"/>
      <c r="I19" s="24"/>
    </row>
    <row r="20" spans="1:10" x14ac:dyDescent="0.2">
      <c r="A20" s="2"/>
      <c r="B20" s="4"/>
      <c r="C20" s="25" t="s">
        <v>33</v>
      </c>
      <c r="D20" s="25" t="s">
        <v>21</v>
      </c>
      <c r="E20" s="25" t="s">
        <v>22</v>
      </c>
      <c r="F20" s="25" t="s">
        <v>23</v>
      </c>
      <c r="G20" s="25" t="s">
        <v>29</v>
      </c>
      <c r="H20" s="25" t="s">
        <v>31</v>
      </c>
      <c r="I20" s="25" t="s">
        <v>32</v>
      </c>
    </row>
    <row r="21" spans="1:10" x14ac:dyDescent="0.2">
      <c r="A21" s="2"/>
      <c r="B21" s="4"/>
      <c r="C21" s="26" t="s">
        <v>10</v>
      </c>
      <c r="D21" s="27" t="s">
        <v>10</v>
      </c>
      <c r="E21" s="26" t="s">
        <v>10</v>
      </c>
      <c r="F21" s="28" t="s">
        <v>10</v>
      </c>
      <c r="G21" s="28" t="s">
        <v>10</v>
      </c>
      <c r="H21" s="26" t="s">
        <v>11</v>
      </c>
      <c r="I21" s="26" t="s">
        <v>11</v>
      </c>
    </row>
    <row r="22" spans="1:10" x14ac:dyDescent="0.2">
      <c r="A22" s="2" t="s">
        <v>0</v>
      </c>
      <c r="B22" s="4"/>
      <c r="C22" s="3">
        <v>0</v>
      </c>
      <c r="D22" s="29">
        <v>0</v>
      </c>
      <c r="E22" s="29">
        <v>0</v>
      </c>
      <c r="F22" s="29">
        <v>0</v>
      </c>
      <c r="G22" s="29">
        <v>48355</v>
      </c>
      <c r="H22" s="29">
        <v>0</v>
      </c>
      <c r="I22" s="29">
        <v>0</v>
      </c>
    </row>
    <row r="23" spans="1:10" x14ac:dyDescent="0.2">
      <c r="A23" s="2" t="s">
        <v>1</v>
      </c>
      <c r="B23" s="4"/>
      <c r="C23" s="3"/>
      <c r="D23" s="29">
        <f t="shared" ref="D23:I23" si="0">C34</f>
        <v>0</v>
      </c>
      <c r="E23" s="29">
        <f t="shared" si="0"/>
        <v>73563</v>
      </c>
      <c r="F23" s="29">
        <f t="shared" si="0"/>
        <v>89250.5</v>
      </c>
      <c r="G23" s="29">
        <f t="shared" si="0"/>
        <v>26161.75</v>
      </c>
      <c r="H23" s="29">
        <f t="shared" si="0"/>
        <v>44959.18</v>
      </c>
      <c r="I23" s="29">
        <f t="shared" si="0"/>
        <v>44959.18</v>
      </c>
      <c r="J23" s="30" t="s">
        <v>117</v>
      </c>
    </row>
    <row r="24" spans="1:10" x14ac:dyDescent="0.2">
      <c r="A24" s="2" t="s">
        <v>2</v>
      </c>
      <c r="B24" s="4"/>
      <c r="C24" s="3">
        <v>0</v>
      </c>
      <c r="D24" s="29">
        <v>73563</v>
      </c>
      <c r="E24" s="29">
        <v>244937.5</v>
      </c>
      <c r="F24" s="29">
        <v>240056.25</v>
      </c>
      <c r="G24" s="29">
        <v>22218.75</v>
      </c>
      <c r="H24" s="29">
        <v>0</v>
      </c>
      <c r="I24" s="29">
        <v>0</v>
      </c>
      <c r="J24" s="31">
        <f>(G24-F24)/G24</f>
        <v>-9.8042194092827</v>
      </c>
    </row>
    <row r="25" spans="1:10" x14ac:dyDescent="0.2">
      <c r="A25" s="2" t="s">
        <v>3</v>
      </c>
      <c r="B25" s="4"/>
      <c r="C25" s="3">
        <v>0</v>
      </c>
      <c r="D25" s="29">
        <v>0</v>
      </c>
      <c r="E25" s="29">
        <v>229250</v>
      </c>
      <c r="F25" s="3">
        <v>303145</v>
      </c>
      <c r="G25" s="29">
        <v>3421.32</v>
      </c>
      <c r="H25" s="29">
        <v>0</v>
      </c>
      <c r="I25" s="29">
        <v>0</v>
      </c>
      <c r="J25" s="31">
        <f>(G25-F25)/G25</f>
        <v>-87.604690587258716</v>
      </c>
    </row>
    <row r="26" spans="1:10" x14ac:dyDescent="0.2">
      <c r="A26" s="2"/>
      <c r="B26" s="4"/>
      <c r="C26" s="3"/>
      <c r="D26" s="29"/>
      <c r="E26" s="29"/>
      <c r="F26" s="29"/>
      <c r="G26" s="29"/>
      <c r="H26" s="29"/>
      <c r="I26" s="29"/>
    </row>
    <row r="27" spans="1:10" x14ac:dyDescent="0.2">
      <c r="A27" s="2" t="s">
        <v>4</v>
      </c>
      <c r="B27" s="15"/>
      <c r="C27" s="32"/>
      <c r="D27" s="32"/>
      <c r="E27" s="32"/>
      <c r="F27" s="32"/>
      <c r="G27" s="32"/>
      <c r="H27" s="32"/>
      <c r="I27" s="3"/>
    </row>
    <row r="28" spans="1:10" x14ac:dyDescent="0.2">
      <c r="A28" s="33" t="s">
        <v>20</v>
      </c>
      <c r="B28" s="4"/>
      <c r="C28" s="3"/>
      <c r="D28" s="34"/>
      <c r="E28" s="32"/>
      <c r="F28" s="32"/>
      <c r="G28" s="32"/>
      <c r="H28" s="32"/>
      <c r="I28" s="3"/>
    </row>
    <row r="29" spans="1:10" x14ac:dyDescent="0.2">
      <c r="A29" s="35"/>
      <c r="B29" s="36"/>
      <c r="C29" s="3"/>
      <c r="D29" s="29"/>
      <c r="E29" s="29"/>
      <c r="F29" s="29"/>
      <c r="G29" s="29"/>
      <c r="H29" s="29"/>
      <c r="I29" s="29"/>
    </row>
    <row r="30" spans="1:10" x14ac:dyDescent="0.2">
      <c r="A30" s="35"/>
      <c r="B30" s="36"/>
      <c r="C30" s="3"/>
      <c r="D30" s="29"/>
      <c r="E30" s="29"/>
      <c r="F30" s="29"/>
      <c r="G30" s="29"/>
      <c r="H30" s="29"/>
      <c r="I30" s="29"/>
    </row>
    <row r="31" spans="1:10" x14ac:dyDescent="0.2">
      <c r="A31" s="35"/>
      <c r="B31" s="36"/>
      <c r="C31" s="3"/>
      <c r="D31" s="29"/>
      <c r="E31" s="29"/>
      <c r="F31" s="29"/>
      <c r="G31" s="29"/>
      <c r="H31" s="29"/>
      <c r="I31" s="29"/>
    </row>
    <row r="32" spans="1:10" x14ac:dyDescent="0.2">
      <c r="A32" s="2" t="s">
        <v>5</v>
      </c>
      <c r="B32" s="4"/>
      <c r="C32" s="3">
        <f t="shared" ref="C32:I32" si="1">SUM(C29:C31)</f>
        <v>0</v>
      </c>
      <c r="D32" s="3">
        <f t="shared" si="1"/>
        <v>0</v>
      </c>
      <c r="E32" s="3">
        <f t="shared" si="1"/>
        <v>0</v>
      </c>
      <c r="F32" s="3">
        <f t="shared" si="1"/>
        <v>0</v>
      </c>
      <c r="G32" s="3">
        <f t="shared" si="1"/>
        <v>0</v>
      </c>
      <c r="H32" s="3">
        <f t="shared" si="1"/>
        <v>0</v>
      </c>
      <c r="I32" s="3">
        <f t="shared" si="1"/>
        <v>0</v>
      </c>
    </row>
    <row r="33" spans="1:9" x14ac:dyDescent="0.2">
      <c r="A33" s="2"/>
      <c r="B33" s="4"/>
      <c r="C33" s="3"/>
      <c r="D33" s="29"/>
      <c r="E33" s="29"/>
      <c r="F33" s="29"/>
      <c r="G33" s="29"/>
      <c r="H33" s="29"/>
      <c r="I33" s="29"/>
    </row>
    <row r="34" spans="1:9" x14ac:dyDescent="0.2">
      <c r="A34" s="2" t="s">
        <v>7</v>
      </c>
      <c r="B34" s="4"/>
      <c r="C34" s="3">
        <f>+C23+C24-C25+C32</f>
        <v>0</v>
      </c>
      <c r="D34" s="3">
        <f t="shared" ref="D34:I34" si="2">+D23+D24-D25+D32</f>
        <v>73563</v>
      </c>
      <c r="E34" s="3">
        <f>+E23+E24-E25+E32</f>
        <v>89250.5</v>
      </c>
      <c r="F34" s="3">
        <f t="shared" si="2"/>
        <v>26161.75</v>
      </c>
      <c r="G34" s="3">
        <f>+G23+G24-G25+G32</f>
        <v>44959.18</v>
      </c>
      <c r="H34" s="3">
        <f>+H23+H24-H25+H32</f>
        <v>44959.18</v>
      </c>
      <c r="I34" s="3">
        <f t="shared" si="2"/>
        <v>44959.18</v>
      </c>
    </row>
    <row r="35" spans="1:9" x14ac:dyDescent="0.2">
      <c r="A35" s="35"/>
      <c r="B35" s="36"/>
      <c r="C35" s="37"/>
      <c r="D35" s="38"/>
      <c r="E35" s="38"/>
      <c r="F35" s="29"/>
      <c r="G35" s="29"/>
      <c r="H35" s="29"/>
      <c r="I35" s="29"/>
    </row>
    <row r="36" spans="1:9" x14ac:dyDescent="0.2">
      <c r="A36" s="2" t="s">
        <v>17</v>
      </c>
      <c r="B36" s="4"/>
      <c r="C36" s="37">
        <v>0</v>
      </c>
      <c r="D36" s="38">
        <v>99250</v>
      </c>
      <c r="E36" s="38">
        <v>270395</v>
      </c>
      <c r="F36" s="29">
        <v>24939</v>
      </c>
      <c r="G36" s="29">
        <v>39439</v>
      </c>
      <c r="H36" s="29">
        <v>0</v>
      </c>
      <c r="I36" s="29">
        <v>0</v>
      </c>
    </row>
    <row r="37" spans="1:9" x14ac:dyDescent="0.2">
      <c r="A37" s="35"/>
      <c r="B37" s="36"/>
      <c r="C37" s="37"/>
      <c r="D37" s="38"/>
      <c r="E37" s="38"/>
      <c r="F37" s="29"/>
      <c r="G37" s="29"/>
      <c r="H37" s="29"/>
      <c r="I37" s="29"/>
    </row>
    <row r="38" spans="1:9" x14ac:dyDescent="0.2">
      <c r="A38" s="2" t="s">
        <v>18</v>
      </c>
      <c r="B38" s="39"/>
      <c r="C38" s="40">
        <f>C34-C36</f>
        <v>0</v>
      </c>
      <c r="D38" s="40">
        <f t="shared" ref="D38:I38" si="3">D34-D36</f>
        <v>-25687</v>
      </c>
      <c r="E38" s="40">
        <f t="shared" si="3"/>
        <v>-181144.5</v>
      </c>
      <c r="F38" s="41">
        <f t="shared" si="3"/>
        <v>1222.75</v>
      </c>
      <c r="G38" s="41">
        <f t="shared" si="3"/>
        <v>5520.18</v>
      </c>
      <c r="H38" s="41">
        <f t="shared" si="3"/>
        <v>44959.18</v>
      </c>
      <c r="I38" s="41">
        <f t="shared" si="3"/>
        <v>44959.18</v>
      </c>
    </row>
    <row r="39" spans="1:9" x14ac:dyDescent="0.2">
      <c r="A39" s="42"/>
      <c r="B39" s="42"/>
      <c r="C39" s="43"/>
      <c r="D39" s="43"/>
      <c r="E39" s="43"/>
      <c r="F39" s="43"/>
      <c r="G39" s="43"/>
      <c r="H39" s="43"/>
      <c r="I39" s="43"/>
    </row>
    <row r="40" spans="1:9" x14ac:dyDescent="0.2">
      <c r="A40" s="44" t="s">
        <v>19</v>
      </c>
      <c r="B40" s="11"/>
      <c r="C40" s="1"/>
      <c r="D40" s="1"/>
      <c r="E40" s="1"/>
      <c r="F40" s="1"/>
      <c r="G40" s="1"/>
      <c r="H40" s="1"/>
      <c r="I40" s="1"/>
    </row>
    <row r="41" spans="1:9" ht="26.45" customHeight="1" x14ac:dyDescent="0.2">
      <c r="A41" s="45" t="s">
        <v>30</v>
      </c>
      <c r="B41" s="46"/>
      <c r="C41" s="38"/>
      <c r="D41" s="38"/>
      <c r="E41" s="38"/>
      <c r="F41" s="38"/>
      <c r="G41" s="38"/>
      <c r="H41" s="38"/>
      <c r="I41" s="38"/>
    </row>
    <row r="42" spans="1:9" x14ac:dyDescent="0.2">
      <c r="A42" s="2"/>
      <c r="B42" s="4"/>
      <c r="C42" s="29"/>
      <c r="D42" s="29"/>
      <c r="E42" s="29"/>
      <c r="F42" s="29"/>
      <c r="G42" s="29"/>
      <c r="H42" s="29"/>
      <c r="I42" s="29"/>
    </row>
    <row r="43" spans="1:9" x14ac:dyDescent="0.2">
      <c r="A43" s="2" t="s">
        <v>6</v>
      </c>
      <c r="B43" s="4"/>
      <c r="C43" s="29"/>
      <c r="D43" s="29"/>
      <c r="E43" s="29"/>
      <c r="F43" s="29"/>
      <c r="G43" s="29"/>
      <c r="H43" s="29"/>
      <c r="I43" s="29"/>
    </row>
    <row r="44" spans="1:9" x14ac:dyDescent="0.2">
      <c r="A44" s="2"/>
      <c r="B44" s="4"/>
      <c r="C44" s="29"/>
      <c r="D44" s="29"/>
      <c r="E44" s="29"/>
      <c r="F44" s="29"/>
      <c r="G44" s="29"/>
      <c r="H44" s="29"/>
      <c r="I44" s="29"/>
    </row>
    <row r="45" spans="1:9" x14ac:dyDescent="0.2">
      <c r="A45" s="47" t="s">
        <v>8</v>
      </c>
      <c r="B45" s="39"/>
      <c r="C45" s="29"/>
      <c r="D45" s="29"/>
      <c r="E45" s="29"/>
      <c r="F45" s="29"/>
      <c r="G45" s="29"/>
      <c r="H45" s="29"/>
      <c r="I45" s="29"/>
    </row>
    <row r="46" spans="1:9" x14ac:dyDescent="0.2">
      <c r="A46" s="48" t="s">
        <v>9</v>
      </c>
      <c r="B46" s="49"/>
      <c r="C46" s="29"/>
      <c r="D46" s="29"/>
      <c r="E46" s="29"/>
      <c r="F46" s="29"/>
      <c r="G46" s="29"/>
      <c r="H46" s="29"/>
      <c r="I46" s="29"/>
    </row>
  </sheetData>
  <sheetProtection selectLockedCells="1"/>
  <mergeCells count="8">
    <mergeCell ref="A19:I19"/>
    <mergeCell ref="A41:B41"/>
    <mergeCell ref="A8:I9"/>
    <mergeCell ref="A10:I11"/>
    <mergeCell ref="A12:I13"/>
    <mergeCell ref="A14:I15"/>
    <mergeCell ref="A16:I16"/>
    <mergeCell ref="A17: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7ED8F-843F-4691-8A89-102B4F16B2B6}">
  <sheetPr>
    <pageSetUpPr fitToPage="1"/>
  </sheetPr>
  <dimension ref="A2:J46"/>
  <sheetViews>
    <sheetView tabSelected="1" view="pageLayout" topLeftCell="A5"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63</v>
      </c>
      <c r="C4" s="11"/>
      <c r="D4" s="11"/>
      <c r="E4" s="12"/>
      <c r="G4" s="13" t="s">
        <v>27</v>
      </c>
      <c r="H4" s="10" t="s">
        <v>37</v>
      </c>
      <c r="I4" s="11"/>
    </row>
    <row r="5" spans="1:9" x14ac:dyDescent="0.2">
      <c r="A5" s="9" t="s">
        <v>25</v>
      </c>
      <c r="B5" s="10" t="s">
        <v>55</v>
      </c>
      <c r="C5" s="15"/>
      <c r="D5" s="15"/>
      <c r="E5" s="12"/>
      <c r="G5" s="13" t="s">
        <v>26</v>
      </c>
      <c r="H5" s="14" t="s">
        <v>64</v>
      </c>
      <c r="I5" s="15"/>
    </row>
    <row r="8" spans="1:9" x14ac:dyDescent="0.2">
      <c r="A8" s="18" t="s">
        <v>70</v>
      </c>
      <c r="B8" s="19"/>
      <c r="C8" s="19"/>
      <c r="D8" s="19"/>
      <c r="E8" s="19"/>
      <c r="F8" s="19"/>
      <c r="G8" s="19"/>
      <c r="H8" s="19"/>
      <c r="I8" s="19"/>
    </row>
    <row r="9" spans="1:9" x14ac:dyDescent="0.2">
      <c r="A9" s="19"/>
      <c r="B9" s="19"/>
      <c r="C9" s="19"/>
      <c r="D9" s="19"/>
      <c r="E9" s="19"/>
      <c r="F9" s="19"/>
      <c r="G9" s="19"/>
      <c r="H9" s="19"/>
      <c r="I9" s="19"/>
    </row>
    <row r="10" spans="1:9" x14ac:dyDescent="0.2">
      <c r="A10" s="18" t="s">
        <v>71</v>
      </c>
      <c r="B10" s="19"/>
      <c r="C10" s="19"/>
      <c r="D10" s="19"/>
      <c r="E10" s="19"/>
      <c r="F10" s="19"/>
      <c r="G10" s="19"/>
      <c r="H10" s="19"/>
      <c r="I10" s="19"/>
    </row>
    <row r="11" spans="1:9" x14ac:dyDescent="0.2">
      <c r="A11" s="19"/>
      <c r="B11" s="19"/>
      <c r="C11" s="19"/>
      <c r="D11" s="19"/>
      <c r="E11" s="19"/>
      <c r="F11" s="19"/>
      <c r="G11" s="19"/>
      <c r="H11" s="19"/>
      <c r="I11" s="19"/>
    </row>
    <row r="12" spans="1:9" x14ac:dyDescent="0.2">
      <c r="A12" s="18" t="s">
        <v>72</v>
      </c>
      <c r="B12" s="19"/>
      <c r="C12" s="19"/>
      <c r="D12" s="19"/>
      <c r="E12" s="19"/>
      <c r="F12" s="19"/>
      <c r="G12" s="19"/>
      <c r="H12" s="19"/>
      <c r="I12" s="19"/>
    </row>
    <row r="13" spans="1:9" x14ac:dyDescent="0.2">
      <c r="A13" s="19"/>
      <c r="B13" s="19"/>
      <c r="C13" s="19"/>
      <c r="D13" s="19"/>
      <c r="E13" s="19"/>
      <c r="F13" s="19"/>
      <c r="G13" s="19"/>
      <c r="H13" s="19"/>
      <c r="I13" s="19"/>
    </row>
    <row r="14" spans="1:9" x14ac:dyDescent="0.2">
      <c r="A14" s="20" t="s">
        <v>134</v>
      </c>
      <c r="B14" s="21"/>
      <c r="C14" s="21"/>
      <c r="D14" s="21"/>
      <c r="E14" s="21"/>
      <c r="F14" s="21"/>
      <c r="G14" s="21"/>
      <c r="H14" s="21"/>
      <c r="I14" s="21"/>
    </row>
    <row r="15" spans="1:9" x14ac:dyDescent="0.2">
      <c r="A15" s="21"/>
      <c r="B15" s="21"/>
      <c r="C15" s="21"/>
      <c r="D15" s="21"/>
      <c r="E15" s="21"/>
      <c r="F15" s="21"/>
      <c r="G15" s="21"/>
      <c r="H15" s="21"/>
      <c r="I15" s="21"/>
    </row>
    <row r="16" spans="1:9" x14ac:dyDescent="0.2">
      <c r="A16" s="7" t="s">
        <v>42</v>
      </c>
      <c r="B16" s="7"/>
      <c r="C16" s="7"/>
      <c r="D16" s="7"/>
      <c r="E16" s="7"/>
      <c r="F16" s="7"/>
      <c r="G16" s="7"/>
      <c r="H16" s="7"/>
      <c r="I16" s="7"/>
    </row>
    <row r="17" spans="1:10" x14ac:dyDescent="0.2">
      <c r="A17" s="6" t="s">
        <v>43</v>
      </c>
      <c r="B17" s="6"/>
      <c r="C17" s="6"/>
      <c r="D17" s="6"/>
      <c r="E17" s="6"/>
      <c r="F17" s="6"/>
      <c r="G17" s="6"/>
      <c r="H17" s="6"/>
      <c r="I17" s="6"/>
    </row>
    <row r="18" spans="1:10" x14ac:dyDescent="0.2">
      <c r="A18" s="8"/>
      <c r="B18" s="8"/>
      <c r="C18" s="8"/>
      <c r="D18" s="8"/>
      <c r="E18" s="8"/>
      <c r="F18" s="8"/>
      <c r="G18" s="8"/>
      <c r="H18" s="8"/>
      <c r="I18" s="8"/>
    </row>
    <row r="19" spans="1:10" x14ac:dyDescent="0.2">
      <c r="A19" s="22" t="s">
        <v>12</v>
      </c>
      <c r="B19" s="23"/>
      <c r="C19" s="23"/>
      <c r="D19" s="23"/>
      <c r="E19" s="23"/>
      <c r="F19" s="23"/>
      <c r="G19" s="23"/>
      <c r="H19" s="23"/>
      <c r="I19" s="24"/>
    </row>
    <row r="20" spans="1:10" x14ac:dyDescent="0.2">
      <c r="A20" s="2"/>
      <c r="B20" s="4"/>
      <c r="C20" s="25" t="s">
        <v>33</v>
      </c>
      <c r="D20" s="25" t="s">
        <v>21</v>
      </c>
      <c r="E20" s="25" t="s">
        <v>22</v>
      </c>
      <c r="F20" s="25" t="s">
        <v>23</v>
      </c>
      <c r="G20" s="25" t="s">
        <v>29</v>
      </c>
      <c r="H20" s="25" t="s">
        <v>31</v>
      </c>
      <c r="I20" s="25" t="s">
        <v>32</v>
      </c>
    </row>
    <row r="21" spans="1:10" x14ac:dyDescent="0.2">
      <c r="A21" s="2"/>
      <c r="B21" s="4"/>
      <c r="C21" s="26" t="s">
        <v>10</v>
      </c>
      <c r="D21" s="27" t="s">
        <v>10</v>
      </c>
      <c r="E21" s="26" t="s">
        <v>10</v>
      </c>
      <c r="F21" s="28" t="s">
        <v>10</v>
      </c>
      <c r="G21" s="28" t="s">
        <v>10</v>
      </c>
      <c r="H21" s="26" t="s">
        <v>11</v>
      </c>
      <c r="I21" s="26" t="s">
        <v>11</v>
      </c>
    </row>
    <row r="22" spans="1:10" x14ac:dyDescent="0.2">
      <c r="A22" s="2" t="s">
        <v>0</v>
      </c>
      <c r="B22" s="4"/>
      <c r="C22" s="3">
        <v>0</v>
      </c>
      <c r="D22" s="29">
        <v>0</v>
      </c>
      <c r="E22" s="29">
        <v>0</v>
      </c>
      <c r="F22" s="29">
        <v>0</v>
      </c>
      <c r="G22" s="29">
        <v>20497964.010000002</v>
      </c>
      <c r="H22" s="29">
        <v>20497964.010000002</v>
      </c>
      <c r="I22" s="29">
        <v>20497964.010000002</v>
      </c>
    </row>
    <row r="23" spans="1:10" x14ac:dyDescent="0.2">
      <c r="A23" s="2" t="s">
        <v>1</v>
      </c>
      <c r="B23" s="4"/>
      <c r="C23" s="3"/>
      <c r="D23" s="29">
        <f>C34</f>
        <v>0</v>
      </c>
      <c r="E23" s="29">
        <f t="shared" ref="E23:I23" si="0">D34</f>
        <v>0</v>
      </c>
      <c r="F23" s="29">
        <f t="shared" si="0"/>
        <v>0</v>
      </c>
      <c r="G23" s="29">
        <f t="shared" si="0"/>
        <v>4530.0100000002421</v>
      </c>
      <c r="H23" s="29">
        <f t="shared" si="0"/>
        <v>30205.490000000224</v>
      </c>
      <c r="I23" s="29">
        <f t="shared" si="0"/>
        <v>30205.490000000224</v>
      </c>
      <c r="J23" s="30" t="s">
        <v>117</v>
      </c>
    </row>
    <row r="24" spans="1:10" x14ac:dyDescent="0.2">
      <c r="A24" s="2" t="s">
        <v>2</v>
      </c>
      <c r="B24" s="4"/>
      <c r="C24" s="3">
        <v>0</v>
      </c>
      <c r="D24" s="29">
        <v>0</v>
      </c>
      <c r="E24" s="29">
        <v>701420.19</v>
      </c>
      <c r="F24" s="29">
        <v>3317375.81</v>
      </c>
      <c r="G24" s="29">
        <v>8573947.8200000003</v>
      </c>
      <c r="H24" s="29">
        <v>7897469</v>
      </c>
      <c r="I24" s="29">
        <v>4698496</v>
      </c>
      <c r="J24" s="31">
        <f>(G24-F24)/G24</f>
        <v>0.61308654080425695</v>
      </c>
    </row>
    <row r="25" spans="1:10" x14ac:dyDescent="0.2">
      <c r="A25" s="2" t="s">
        <v>3</v>
      </c>
      <c r="B25" s="4"/>
      <c r="C25" s="3">
        <v>0</v>
      </c>
      <c r="D25" s="29">
        <v>0</v>
      </c>
      <c r="E25" s="29">
        <v>701420.19</v>
      </c>
      <c r="F25" s="3">
        <v>3312845.8</v>
      </c>
      <c r="G25" s="29">
        <v>8548272.3399999999</v>
      </c>
      <c r="H25" s="29">
        <v>7897469</v>
      </c>
      <c r="I25" s="29">
        <v>4698496</v>
      </c>
      <c r="J25" s="31">
        <f>(G25-F25)/G25</f>
        <v>0.61245434536541687</v>
      </c>
    </row>
    <row r="26" spans="1:10" x14ac:dyDescent="0.2">
      <c r="A26" s="2"/>
      <c r="B26" s="4"/>
      <c r="C26" s="3"/>
      <c r="D26" s="29"/>
      <c r="E26" s="29"/>
      <c r="F26" s="29"/>
      <c r="G26" s="29"/>
      <c r="H26" s="29"/>
      <c r="I26" s="29"/>
    </row>
    <row r="27" spans="1:10" x14ac:dyDescent="0.2">
      <c r="A27" s="2" t="s">
        <v>4</v>
      </c>
      <c r="B27" s="15"/>
      <c r="C27" s="32"/>
      <c r="D27" s="32"/>
      <c r="E27" s="32"/>
      <c r="F27" s="32"/>
      <c r="G27" s="32"/>
      <c r="H27" s="32"/>
      <c r="I27" s="3"/>
    </row>
    <row r="28" spans="1:10" x14ac:dyDescent="0.2">
      <c r="A28" s="33" t="s">
        <v>20</v>
      </c>
      <c r="B28" s="4"/>
      <c r="C28" s="3"/>
      <c r="D28" s="34"/>
      <c r="E28" s="32"/>
      <c r="F28" s="32"/>
      <c r="G28" s="32"/>
      <c r="H28" s="32"/>
      <c r="I28" s="3"/>
    </row>
    <row r="29" spans="1:10" x14ac:dyDescent="0.2">
      <c r="A29" s="35"/>
      <c r="B29" s="36"/>
      <c r="C29" s="3"/>
      <c r="D29" s="29"/>
      <c r="E29" s="29"/>
      <c r="F29" s="29"/>
      <c r="G29" s="29"/>
      <c r="H29" s="29"/>
      <c r="I29" s="29"/>
    </row>
    <row r="30" spans="1:10" x14ac:dyDescent="0.2">
      <c r="A30" s="35"/>
      <c r="B30" s="36"/>
      <c r="C30" s="3"/>
      <c r="D30" s="29"/>
      <c r="E30" s="29"/>
      <c r="F30" s="29"/>
      <c r="G30" s="29"/>
      <c r="H30" s="29"/>
      <c r="I30" s="29"/>
    </row>
    <row r="31" spans="1:10" x14ac:dyDescent="0.2">
      <c r="A31" s="35"/>
      <c r="B31" s="36"/>
      <c r="C31" s="3"/>
      <c r="D31" s="29"/>
      <c r="E31" s="29"/>
      <c r="F31" s="29"/>
      <c r="G31" s="29"/>
      <c r="H31" s="29"/>
      <c r="I31" s="29"/>
    </row>
    <row r="32" spans="1:10" x14ac:dyDescent="0.2">
      <c r="A32" s="2" t="s">
        <v>5</v>
      </c>
      <c r="B32" s="4"/>
      <c r="C32" s="3">
        <f t="shared" ref="C32:I32" si="1">SUM(C29:C31)</f>
        <v>0</v>
      </c>
      <c r="D32" s="3">
        <f t="shared" si="1"/>
        <v>0</v>
      </c>
      <c r="E32" s="3">
        <f t="shared" si="1"/>
        <v>0</v>
      </c>
      <c r="F32" s="3">
        <f t="shared" si="1"/>
        <v>0</v>
      </c>
      <c r="G32" s="3">
        <f t="shared" si="1"/>
        <v>0</v>
      </c>
      <c r="H32" s="3">
        <f t="shared" si="1"/>
        <v>0</v>
      </c>
      <c r="I32" s="3">
        <f t="shared" si="1"/>
        <v>0</v>
      </c>
    </row>
    <row r="33" spans="1:9" x14ac:dyDescent="0.2">
      <c r="A33" s="2"/>
      <c r="B33" s="4"/>
      <c r="C33" s="3"/>
      <c r="D33" s="29"/>
      <c r="E33" s="29"/>
      <c r="F33" s="29"/>
      <c r="G33" s="29"/>
      <c r="H33" s="29"/>
      <c r="I33" s="29"/>
    </row>
    <row r="34" spans="1:9" x14ac:dyDescent="0.2">
      <c r="A34" s="2" t="s">
        <v>7</v>
      </c>
      <c r="B34" s="4"/>
      <c r="C34" s="3">
        <f>+C23+C24-C25+C32</f>
        <v>0</v>
      </c>
      <c r="D34" s="3">
        <f t="shared" ref="D34:I34" si="2">+D23+D24-D25+D32</f>
        <v>0</v>
      </c>
      <c r="E34" s="3">
        <f>+E23+E24-E25+E32</f>
        <v>0</v>
      </c>
      <c r="F34" s="3">
        <f t="shared" si="2"/>
        <v>4530.0100000002421</v>
      </c>
      <c r="G34" s="3">
        <f>+G23+G24-G25+G32</f>
        <v>30205.490000000224</v>
      </c>
      <c r="H34" s="3">
        <f>+H23+H24-H25+H32</f>
        <v>30205.490000000224</v>
      </c>
      <c r="I34" s="3">
        <f t="shared" si="2"/>
        <v>30205.490000000224</v>
      </c>
    </row>
    <row r="35" spans="1:9" x14ac:dyDescent="0.2">
      <c r="A35" s="35"/>
      <c r="B35" s="36"/>
      <c r="C35" s="37"/>
      <c r="D35" s="38"/>
      <c r="E35" s="38"/>
      <c r="F35" s="29"/>
      <c r="G35" s="29"/>
      <c r="H35" s="29"/>
      <c r="I35" s="29"/>
    </row>
    <row r="36" spans="1:9" x14ac:dyDescent="0.2">
      <c r="A36" s="2" t="s">
        <v>17</v>
      </c>
      <c r="B36" s="4"/>
      <c r="C36" s="37">
        <v>0</v>
      </c>
      <c r="D36" s="38">
        <v>0</v>
      </c>
      <c r="E36" s="38">
        <v>6165122.8600000003</v>
      </c>
      <c r="F36" s="29">
        <v>7437469</v>
      </c>
      <c r="G36" s="29">
        <v>6200514.8899999997</v>
      </c>
      <c r="H36" s="29">
        <v>6200514.8899999997</v>
      </c>
      <c r="I36" s="29">
        <v>0</v>
      </c>
    </row>
    <row r="37" spans="1:9" x14ac:dyDescent="0.2">
      <c r="A37" s="35"/>
      <c r="B37" s="36"/>
      <c r="C37" s="37"/>
      <c r="D37" s="38"/>
      <c r="E37" s="38"/>
      <c r="F37" s="29"/>
      <c r="G37" s="29"/>
      <c r="H37" s="29"/>
      <c r="I37" s="29"/>
    </row>
    <row r="38" spans="1:9" x14ac:dyDescent="0.2">
      <c r="A38" s="2" t="s">
        <v>18</v>
      </c>
      <c r="B38" s="39"/>
      <c r="C38" s="40">
        <f>C34-C36</f>
        <v>0</v>
      </c>
      <c r="D38" s="40">
        <f t="shared" ref="D38:I38" si="3">D34-D36</f>
        <v>0</v>
      </c>
      <c r="E38" s="40">
        <f t="shared" si="3"/>
        <v>-6165122.8600000003</v>
      </c>
      <c r="F38" s="41">
        <f t="shared" si="3"/>
        <v>-7432938.9900000002</v>
      </c>
      <c r="G38" s="41">
        <f t="shared" si="3"/>
        <v>-6170309.3999999994</v>
      </c>
      <c r="H38" s="41">
        <f t="shared" si="3"/>
        <v>-6170309.3999999994</v>
      </c>
      <c r="I38" s="41">
        <f t="shared" si="3"/>
        <v>30205.490000000224</v>
      </c>
    </row>
    <row r="39" spans="1:9" x14ac:dyDescent="0.2">
      <c r="A39" s="42"/>
      <c r="B39" s="42"/>
      <c r="C39" s="43"/>
      <c r="D39" s="43"/>
      <c r="E39" s="43"/>
      <c r="F39" s="43"/>
      <c r="G39" s="43"/>
      <c r="H39" s="43"/>
      <c r="I39" s="43"/>
    </row>
    <row r="40" spans="1:9" x14ac:dyDescent="0.2">
      <c r="A40" s="44" t="s">
        <v>19</v>
      </c>
      <c r="B40" s="11"/>
      <c r="C40" s="1"/>
      <c r="D40" s="1"/>
      <c r="E40" s="1"/>
      <c r="F40" s="1"/>
      <c r="G40" s="1"/>
      <c r="H40" s="1"/>
      <c r="I40" s="1"/>
    </row>
    <row r="41" spans="1:9" ht="26.45" customHeight="1" x14ac:dyDescent="0.2">
      <c r="A41" s="45" t="s">
        <v>30</v>
      </c>
      <c r="B41" s="46"/>
      <c r="C41" s="38"/>
      <c r="D41" s="38"/>
      <c r="E41" s="38"/>
      <c r="F41" s="38"/>
      <c r="G41" s="38"/>
      <c r="H41" s="38"/>
      <c r="I41" s="38"/>
    </row>
    <row r="42" spans="1:9" x14ac:dyDescent="0.2">
      <c r="A42" s="2"/>
      <c r="B42" s="4"/>
      <c r="C42" s="29"/>
      <c r="D42" s="29"/>
      <c r="E42" s="29"/>
      <c r="F42" s="29"/>
      <c r="G42" s="29"/>
      <c r="H42" s="29"/>
      <c r="I42" s="29"/>
    </row>
    <row r="43" spans="1:9" x14ac:dyDescent="0.2">
      <c r="A43" s="2" t="s">
        <v>6</v>
      </c>
      <c r="B43" s="4"/>
      <c r="C43" s="29"/>
      <c r="D43" s="29"/>
      <c r="E43" s="29"/>
      <c r="F43" s="29"/>
      <c r="G43" s="29"/>
      <c r="H43" s="29"/>
      <c r="I43" s="29"/>
    </row>
    <row r="44" spans="1:9" x14ac:dyDescent="0.2">
      <c r="A44" s="2"/>
      <c r="B44" s="4"/>
      <c r="C44" s="29"/>
      <c r="D44" s="29"/>
      <c r="E44" s="29"/>
      <c r="F44" s="29"/>
      <c r="G44" s="29"/>
      <c r="H44" s="29"/>
      <c r="I44" s="29"/>
    </row>
    <row r="45" spans="1:9" x14ac:dyDescent="0.2">
      <c r="A45" s="47" t="s">
        <v>8</v>
      </c>
      <c r="B45" s="39"/>
      <c r="C45" s="29"/>
      <c r="D45" s="29"/>
      <c r="E45" s="29"/>
      <c r="F45" s="29"/>
      <c r="G45" s="29"/>
      <c r="H45" s="29"/>
      <c r="I45" s="29"/>
    </row>
    <row r="46" spans="1:9" x14ac:dyDescent="0.2">
      <c r="A46" s="48" t="s">
        <v>9</v>
      </c>
      <c r="B46" s="49"/>
      <c r="C46" s="29"/>
      <c r="D46" s="29"/>
      <c r="E46" s="29"/>
      <c r="F46" s="29"/>
      <c r="G46" s="29"/>
      <c r="H46" s="29"/>
      <c r="I46" s="29"/>
    </row>
  </sheetData>
  <sheetProtection selectLockedCells="1"/>
  <mergeCells count="8">
    <mergeCell ref="A19:I19"/>
    <mergeCell ref="A41:B41"/>
    <mergeCell ref="A8:I9"/>
    <mergeCell ref="A10:I11"/>
    <mergeCell ref="A12:I13"/>
    <mergeCell ref="A14:I15"/>
    <mergeCell ref="A16:I16"/>
    <mergeCell ref="A17: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F8D51B-4FDC-461E-AFD5-B41189EA91E5}">
  <sheetPr>
    <pageSetUpPr fitToPage="1"/>
  </sheetPr>
  <dimension ref="A2:J48"/>
  <sheetViews>
    <sheetView tabSelected="1" view="pageLayout" topLeftCell="A11"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65</v>
      </c>
      <c r="C4" s="11"/>
      <c r="D4" s="11"/>
      <c r="E4" s="12"/>
      <c r="G4" s="13" t="s">
        <v>27</v>
      </c>
      <c r="H4" s="10" t="s">
        <v>37</v>
      </c>
      <c r="I4" s="11"/>
    </row>
    <row r="5" spans="1:9" x14ac:dyDescent="0.2">
      <c r="A5" s="9" t="s">
        <v>25</v>
      </c>
      <c r="B5" s="10" t="s">
        <v>55</v>
      </c>
      <c r="C5" s="15"/>
      <c r="D5" s="15"/>
      <c r="E5" s="12"/>
      <c r="G5" s="13" t="s">
        <v>26</v>
      </c>
      <c r="H5" s="14" t="s">
        <v>66</v>
      </c>
      <c r="I5" s="15"/>
    </row>
    <row r="8" spans="1:9" ht="12.75" customHeight="1" x14ac:dyDescent="0.2">
      <c r="A8" s="18" t="s">
        <v>67</v>
      </c>
      <c r="B8" s="18"/>
      <c r="C8" s="18"/>
      <c r="D8" s="18"/>
      <c r="E8" s="18"/>
      <c r="F8" s="18"/>
      <c r="G8" s="18"/>
      <c r="H8" s="18"/>
      <c r="I8" s="18"/>
    </row>
    <row r="9" spans="1:9" ht="12.75" customHeight="1" x14ac:dyDescent="0.2">
      <c r="A9" s="18"/>
      <c r="B9" s="18"/>
      <c r="C9" s="18"/>
      <c r="D9" s="18"/>
      <c r="E9" s="18"/>
      <c r="F9" s="18"/>
      <c r="G9" s="18"/>
      <c r="H9" s="18"/>
      <c r="I9" s="18"/>
    </row>
    <row r="10" spans="1:9" x14ac:dyDescent="0.2">
      <c r="A10" s="18"/>
      <c r="B10" s="18"/>
      <c r="C10" s="18"/>
      <c r="D10" s="18"/>
      <c r="E10" s="18"/>
      <c r="F10" s="18"/>
      <c r="G10" s="18"/>
      <c r="H10" s="18"/>
      <c r="I10" s="18"/>
    </row>
    <row r="11" spans="1:9" x14ac:dyDescent="0.2">
      <c r="A11" s="18" t="s">
        <v>68</v>
      </c>
      <c r="B11" s="19"/>
      <c r="C11" s="19"/>
      <c r="D11" s="19"/>
      <c r="E11" s="19"/>
      <c r="F11" s="19"/>
      <c r="G11" s="19"/>
      <c r="H11" s="19"/>
      <c r="I11" s="19"/>
    </row>
    <row r="12" spans="1:9" x14ac:dyDescent="0.2">
      <c r="A12" s="19"/>
      <c r="B12" s="19"/>
      <c r="C12" s="19"/>
      <c r="D12" s="19"/>
      <c r="E12" s="19"/>
      <c r="F12" s="19"/>
      <c r="G12" s="19"/>
      <c r="H12" s="19"/>
      <c r="I12" s="19"/>
    </row>
    <row r="13" spans="1:9" x14ac:dyDescent="0.2">
      <c r="A13" s="18" t="s">
        <v>69</v>
      </c>
      <c r="B13" s="19"/>
      <c r="C13" s="19"/>
      <c r="D13" s="19"/>
      <c r="E13" s="19"/>
      <c r="F13" s="19"/>
      <c r="G13" s="19"/>
      <c r="H13" s="19"/>
      <c r="I13" s="19"/>
    </row>
    <row r="14" spans="1:9" x14ac:dyDescent="0.2">
      <c r="A14" s="18"/>
      <c r="B14" s="19"/>
      <c r="C14" s="19"/>
      <c r="D14" s="19"/>
      <c r="E14" s="19"/>
      <c r="F14" s="19"/>
      <c r="G14" s="19"/>
      <c r="H14" s="19"/>
      <c r="I14" s="19"/>
    </row>
    <row r="15" spans="1:9" x14ac:dyDescent="0.2">
      <c r="A15" s="19"/>
      <c r="B15" s="19"/>
      <c r="C15" s="19"/>
      <c r="D15" s="19"/>
      <c r="E15" s="19"/>
      <c r="F15" s="19"/>
      <c r="G15" s="19"/>
      <c r="H15" s="19"/>
      <c r="I15" s="19"/>
    </row>
    <row r="16" spans="1:9" x14ac:dyDescent="0.2">
      <c r="A16" s="20" t="s">
        <v>119</v>
      </c>
      <c r="B16" s="21"/>
      <c r="C16" s="21"/>
      <c r="D16" s="21"/>
      <c r="E16" s="21"/>
      <c r="F16" s="21"/>
      <c r="G16" s="21"/>
      <c r="H16" s="21"/>
      <c r="I16" s="21"/>
    </row>
    <row r="17" spans="1:10" x14ac:dyDescent="0.2">
      <c r="A17" s="21"/>
      <c r="B17" s="21"/>
      <c r="C17" s="21"/>
      <c r="D17" s="21"/>
      <c r="E17" s="21"/>
      <c r="F17" s="21"/>
      <c r="G17" s="21"/>
      <c r="H17" s="21"/>
      <c r="I17" s="21"/>
    </row>
    <row r="18" spans="1:10" x14ac:dyDescent="0.2">
      <c r="A18" s="7" t="s">
        <v>42</v>
      </c>
      <c r="B18" s="7"/>
      <c r="C18" s="7"/>
      <c r="D18" s="7"/>
      <c r="E18" s="7"/>
      <c r="F18" s="7"/>
      <c r="G18" s="7"/>
      <c r="H18" s="7"/>
      <c r="I18" s="7"/>
    </row>
    <row r="19" spans="1:10" x14ac:dyDescent="0.2">
      <c r="A19" s="6" t="s">
        <v>43</v>
      </c>
      <c r="B19" s="6"/>
      <c r="C19" s="6"/>
      <c r="D19" s="6"/>
      <c r="E19" s="6"/>
      <c r="F19" s="6"/>
      <c r="G19" s="6"/>
      <c r="H19" s="6"/>
      <c r="I19" s="6"/>
    </row>
    <row r="20" spans="1:10" x14ac:dyDescent="0.2">
      <c r="A20" s="8"/>
      <c r="B20" s="8"/>
      <c r="C20" s="8"/>
      <c r="D20" s="8"/>
      <c r="E20" s="8"/>
      <c r="F20" s="8"/>
      <c r="G20" s="8"/>
      <c r="H20" s="8"/>
      <c r="I20" s="8"/>
    </row>
    <row r="21" spans="1:10" x14ac:dyDescent="0.2">
      <c r="A21" s="22" t="s">
        <v>12</v>
      </c>
      <c r="B21" s="23"/>
      <c r="C21" s="23"/>
      <c r="D21" s="23"/>
      <c r="E21" s="23"/>
      <c r="F21" s="23"/>
      <c r="G21" s="23"/>
      <c r="H21" s="23"/>
      <c r="I21" s="24"/>
    </row>
    <row r="22" spans="1:10" x14ac:dyDescent="0.2">
      <c r="A22" s="2"/>
      <c r="B22" s="4"/>
      <c r="C22" s="25" t="s">
        <v>33</v>
      </c>
      <c r="D22" s="25" t="s">
        <v>21</v>
      </c>
      <c r="E22" s="25" t="s">
        <v>22</v>
      </c>
      <c r="F22" s="25" t="s">
        <v>23</v>
      </c>
      <c r="G22" s="25" t="s">
        <v>29</v>
      </c>
      <c r="H22" s="25" t="s">
        <v>31</v>
      </c>
      <c r="I22" s="25" t="s">
        <v>32</v>
      </c>
    </row>
    <row r="23" spans="1:10" x14ac:dyDescent="0.2">
      <c r="A23" s="2"/>
      <c r="B23" s="4"/>
      <c r="C23" s="26" t="s">
        <v>10</v>
      </c>
      <c r="D23" s="27" t="s">
        <v>10</v>
      </c>
      <c r="E23" s="26" t="s">
        <v>10</v>
      </c>
      <c r="F23" s="28" t="s">
        <v>10</v>
      </c>
      <c r="G23" s="28" t="s">
        <v>10</v>
      </c>
      <c r="H23" s="26" t="s">
        <v>11</v>
      </c>
      <c r="I23" s="26" t="s">
        <v>11</v>
      </c>
    </row>
    <row r="24" spans="1:10" x14ac:dyDescent="0.2">
      <c r="A24" s="2" t="s">
        <v>0</v>
      </c>
      <c r="B24" s="4"/>
      <c r="C24" s="3">
        <v>0</v>
      </c>
      <c r="D24" s="29">
        <v>0</v>
      </c>
      <c r="E24" s="29">
        <v>0</v>
      </c>
      <c r="F24" s="29">
        <v>0</v>
      </c>
      <c r="G24" s="29">
        <v>5275878.21</v>
      </c>
      <c r="H24" s="29">
        <v>3649801.82</v>
      </c>
      <c r="I24" s="29">
        <v>0</v>
      </c>
    </row>
    <row r="25" spans="1:10" x14ac:dyDescent="0.2">
      <c r="A25" s="2" t="s">
        <v>1</v>
      </c>
      <c r="B25" s="4"/>
      <c r="C25" s="3"/>
      <c r="D25" s="29">
        <f t="shared" ref="D25:I25" si="0">C36</f>
        <v>0</v>
      </c>
      <c r="E25" s="29">
        <f t="shared" si="0"/>
        <v>0</v>
      </c>
      <c r="F25" s="29">
        <f t="shared" si="0"/>
        <v>0</v>
      </c>
      <c r="G25" s="29">
        <f t="shared" si="0"/>
        <v>9.0400000000372529</v>
      </c>
      <c r="H25" s="29">
        <f t="shared" si="0"/>
        <v>3130.6700000001583</v>
      </c>
      <c r="I25" s="29">
        <f t="shared" si="0"/>
        <v>6252.3000000002794</v>
      </c>
      <c r="J25" s="30" t="s">
        <v>117</v>
      </c>
    </row>
    <row r="26" spans="1:10" x14ac:dyDescent="0.2">
      <c r="A26" s="2" t="s">
        <v>2</v>
      </c>
      <c r="B26" s="4"/>
      <c r="C26" s="3">
        <v>0</v>
      </c>
      <c r="D26" s="29">
        <v>0</v>
      </c>
      <c r="E26" s="29">
        <v>18287.490000000002</v>
      </c>
      <c r="F26" s="29">
        <v>1575408.34</v>
      </c>
      <c r="G26" s="29">
        <v>1629198.02</v>
      </c>
      <c r="H26" s="29">
        <v>1629198.02</v>
      </c>
      <c r="I26" s="29">
        <v>0</v>
      </c>
      <c r="J26" s="31">
        <f>(G26-F26)/G26</f>
        <v>3.3016047981693428E-2</v>
      </c>
    </row>
    <row r="27" spans="1:10" x14ac:dyDescent="0.2">
      <c r="A27" s="2" t="s">
        <v>3</v>
      </c>
      <c r="B27" s="4"/>
      <c r="C27" s="3">
        <v>0</v>
      </c>
      <c r="D27" s="29">
        <v>0</v>
      </c>
      <c r="E27" s="29">
        <v>18287.490000000002</v>
      </c>
      <c r="F27" s="3">
        <v>1575399.3</v>
      </c>
      <c r="G27" s="29">
        <v>1626076.39</v>
      </c>
      <c r="H27" s="29">
        <v>1626076.39</v>
      </c>
      <c r="I27" s="29">
        <v>0</v>
      </c>
      <c r="J27" s="31">
        <f>(G27-F27)/G27</f>
        <v>3.1165257863438909E-2</v>
      </c>
    </row>
    <row r="28" spans="1:10" x14ac:dyDescent="0.2">
      <c r="A28" s="2"/>
      <c r="B28" s="4"/>
      <c r="C28" s="3"/>
      <c r="D28" s="29"/>
      <c r="E28" s="29"/>
      <c r="F28" s="29"/>
      <c r="G28" s="29"/>
      <c r="H28" s="29"/>
      <c r="I28" s="29"/>
    </row>
    <row r="29" spans="1:10" x14ac:dyDescent="0.2">
      <c r="A29" s="2" t="s">
        <v>4</v>
      </c>
      <c r="B29" s="15"/>
      <c r="C29" s="32"/>
      <c r="D29" s="32"/>
      <c r="E29" s="32"/>
      <c r="F29" s="32"/>
      <c r="G29" s="32"/>
      <c r="H29" s="32"/>
      <c r="I29" s="3"/>
    </row>
    <row r="30" spans="1:10" x14ac:dyDescent="0.2">
      <c r="A30" s="33" t="s">
        <v>20</v>
      </c>
      <c r="B30" s="4"/>
      <c r="C30" s="3"/>
      <c r="D30" s="34"/>
      <c r="E30" s="32"/>
      <c r="F30" s="32"/>
      <c r="G30" s="32"/>
      <c r="H30" s="32"/>
      <c r="I30" s="3"/>
    </row>
    <row r="31" spans="1:10" x14ac:dyDescent="0.2">
      <c r="A31" s="35"/>
      <c r="B31" s="36"/>
      <c r="C31" s="3"/>
      <c r="D31" s="29"/>
      <c r="E31" s="29"/>
      <c r="F31" s="29"/>
      <c r="G31" s="29"/>
      <c r="H31" s="29"/>
      <c r="I31" s="29"/>
    </row>
    <row r="32" spans="1:10" x14ac:dyDescent="0.2">
      <c r="A32" s="35"/>
      <c r="B32" s="36"/>
      <c r="C32" s="3"/>
      <c r="D32" s="29"/>
      <c r="E32" s="29"/>
      <c r="F32" s="29"/>
      <c r="G32" s="29"/>
      <c r="H32" s="29"/>
      <c r="I32" s="29"/>
    </row>
    <row r="33" spans="1:9" x14ac:dyDescent="0.2">
      <c r="A33" s="35"/>
      <c r="B33" s="36"/>
      <c r="C33" s="3"/>
      <c r="D33" s="29"/>
      <c r="E33" s="29"/>
      <c r="F33" s="29"/>
      <c r="G33" s="29"/>
      <c r="H33" s="29"/>
      <c r="I33" s="29"/>
    </row>
    <row r="34" spans="1:9" x14ac:dyDescent="0.2">
      <c r="A34" s="2" t="s">
        <v>5</v>
      </c>
      <c r="B34" s="4"/>
      <c r="C34" s="3">
        <f t="shared" ref="C34:I34" si="1">SUM(C31:C33)</f>
        <v>0</v>
      </c>
      <c r="D34" s="3">
        <f t="shared" si="1"/>
        <v>0</v>
      </c>
      <c r="E34" s="3">
        <f t="shared" si="1"/>
        <v>0</v>
      </c>
      <c r="F34" s="3">
        <f t="shared" si="1"/>
        <v>0</v>
      </c>
      <c r="G34" s="3">
        <f t="shared" si="1"/>
        <v>0</v>
      </c>
      <c r="H34" s="3">
        <f t="shared" si="1"/>
        <v>0</v>
      </c>
      <c r="I34" s="3">
        <f t="shared" si="1"/>
        <v>0</v>
      </c>
    </row>
    <row r="35" spans="1:9" x14ac:dyDescent="0.2">
      <c r="A35" s="2"/>
      <c r="B35" s="4"/>
      <c r="C35" s="3"/>
      <c r="D35" s="29"/>
      <c r="E35" s="29"/>
      <c r="F35" s="29"/>
      <c r="G35" s="29"/>
      <c r="H35" s="29"/>
      <c r="I35" s="29"/>
    </row>
    <row r="36" spans="1:9" x14ac:dyDescent="0.2">
      <c r="A36" s="2" t="s">
        <v>7</v>
      </c>
      <c r="B36" s="4"/>
      <c r="C36" s="3">
        <f>+C25+C26-C27+C34</f>
        <v>0</v>
      </c>
      <c r="D36" s="3">
        <f t="shared" ref="D36:I36" si="2">+D25+D26-D27+D34</f>
        <v>0</v>
      </c>
      <c r="E36" s="3">
        <f>+E25+E26-E27+E34</f>
        <v>0</v>
      </c>
      <c r="F36" s="3">
        <f t="shared" si="2"/>
        <v>9.0400000000372529</v>
      </c>
      <c r="G36" s="3">
        <f>+G25+G26-G27+G34</f>
        <v>3130.6700000001583</v>
      </c>
      <c r="H36" s="3">
        <f>+H25+H26-H27+H34</f>
        <v>6252.3000000002794</v>
      </c>
      <c r="I36" s="3">
        <f t="shared" si="2"/>
        <v>6252.3000000002794</v>
      </c>
    </row>
    <row r="37" spans="1:9" x14ac:dyDescent="0.2">
      <c r="A37" s="35"/>
      <c r="B37" s="36"/>
      <c r="C37" s="37"/>
      <c r="D37" s="38"/>
      <c r="E37" s="38"/>
      <c r="F37" s="29"/>
      <c r="G37" s="29"/>
      <c r="H37" s="29"/>
      <c r="I37" s="29"/>
    </row>
    <row r="38" spans="1:9" x14ac:dyDescent="0.2">
      <c r="A38" s="2" t="s">
        <v>17</v>
      </c>
      <c r="B38" s="4"/>
      <c r="C38" s="37">
        <v>0</v>
      </c>
      <c r="D38" s="38">
        <v>0</v>
      </c>
      <c r="E38" s="38">
        <v>446013</v>
      </c>
      <c r="F38" s="29">
        <v>2569705.77</v>
      </c>
      <c r="G38" s="29">
        <v>3120933.84</v>
      </c>
      <c r="H38" s="29">
        <v>3120933.84</v>
      </c>
      <c r="I38" s="29">
        <v>0</v>
      </c>
    </row>
    <row r="39" spans="1:9" x14ac:dyDescent="0.2">
      <c r="A39" s="35"/>
      <c r="B39" s="36"/>
      <c r="C39" s="37"/>
      <c r="D39" s="38"/>
      <c r="E39" s="38"/>
      <c r="F39" s="29"/>
      <c r="G39" s="29"/>
      <c r="H39" s="29"/>
      <c r="I39" s="29"/>
    </row>
    <row r="40" spans="1:9" x14ac:dyDescent="0.2">
      <c r="A40" s="2" t="s">
        <v>18</v>
      </c>
      <c r="B40" s="39"/>
      <c r="C40" s="40">
        <f>C36-C38</f>
        <v>0</v>
      </c>
      <c r="D40" s="40">
        <f t="shared" ref="D40:I40" si="3">D36-D38</f>
        <v>0</v>
      </c>
      <c r="E40" s="40">
        <f t="shared" si="3"/>
        <v>-446013</v>
      </c>
      <c r="F40" s="41">
        <f t="shared" si="3"/>
        <v>-2569696.73</v>
      </c>
      <c r="G40" s="41">
        <f t="shared" si="3"/>
        <v>-3117803.17</v>
      </c>
      <c r="H40" s="41">
        <f t="shared" si="3"/>
        <v>-3114681.5399999996</v>
      </c>
      <c r="I40" s="41">
        <f t="shared" si="3"/>
        <v>6252.3000000002794</v>
      </c>
    </row>
    <row r="41" spans="1:9" x14ac:dyDescent="0.2">
      <c r="A41" s="42"/>
      <c r="B41" s="42"/>
      <c r="C41" s="43"/>
      <c r="D41" s="43"/>
      <c r="E41" s="43"/>
      <c r="F41" s="43"/>
      <c r="G41" s="43"/>
      <c r="H41" s="43"/>
      <c r="I41" s="43"/>
    </row>
    <row r="42" spans="1:9" x14ac:dyDescent="0.2">
      <c r="A42" s="44" t="s">
        <v>19</v>
      </c>
      <c r="B42" s="11"/>
      <c r="C42" s="1"/>
      <c r="D42" s="1"/>
      <c r="E42" s="1"/>
      <c r="F42" s="1"/>
      <c r="G42" s="1"/>
      <c r="H42" s="1"/>
      <c r="I42" s="1"/>
    </row>
    <row r="43" spans="1:9" ht="26.45" customHeight="1" x14ac:dyDescent="0.2">
      <c r="A43" s="45" t="s">
        <v>30</v>
      </c>
      <c r="B43" s="46"/>
      <c r="C43" s="38"/>
      <c r="D43" s="38"/>
      <c r="E43" s="38"/>
      <c r="F43" s="38"/>
      <c r="G43" s="38"/>
      <c r="H43" s="38"/>
      <c r="I43" s="38"/>
    </row>
    <row r="44" spans="1:9" x14ac:dyDescent="0.2">
      <c r="A44" s="2"/>
      <c r="B44" s="4"/>
      <c r="C44" s="29"/>
      <c r="D44" s="29"/>
      <c r="E44" s="29"/>
      <c r="F44" s="29"/>
      <c r="G44" s="29"/>
      <c r="H44" s="29"/>
      <c r="I44" s="29"/>
    </row>
    <row r="45" spans="1:9" x14ac:dyDescent="0.2">
      <c r="A45" s="2" t="s">
        <v>6</v>
      </c>
      <c r="B45" s="4"/>
      <c r="C45" s="29"/>
      <c r="D45" s="29"/>
      <c r="E45" s="29"/>
      <c r="F45" s="29"/>
      <c r="G45" s="29"/>
      <c r="H45" s="29"/>
      <c r="I45" s="29"/>
    </row>
    <row r="46" spans="1:9" x14ac:dyDescent="0.2">
      <c r="A46" s="2"/>
      <c r="B46" s="4"/>
      <c r="C46" s="29"/>
      <c r="D46" s="29"/>
      <c r="E46" s="29"/>
      <c r="F46" s="29"/>
      <c r="G46" s="29"/>
      <c r="H46" s="29"/>
      <c r="I46" s="29"/>
    </row>
    <row r="47" spans="1:9" x14ac:dyDescent="0.2">
      <c r="A47" s="47" t="s">
        <v>8</v>
      </c>
      <c r="B47" s="39"/>
      <c r="C47" s="29"/>
      <c r="D47" s="29"/>
      <c r="E47" s="29"/>
      <c r="F47" s="29"/>
      <c r="G47" s="29"/>
      <c r="H47" s="29"/>
      <c r="I47" s="29"/>
    </row>
    <row r="48" spans="1:9" x14ac:dyDescent="0.2">
      <c r="A48" s="48" t="s">
        <v>9</v>
      </c>
      <c r="B48" s="49"/>
      <c r="C48" s="29"/>
      <c r="D48" s="29"/>
      <c r="E48" s="29"/>
      <c r="F48" s="29"/>
      <c r="G48" s="29"/>
      <c r="H48" s="29"/>
      <c r="I48" s="29"/>
    </row>
  </sheetData>
  <sheetProtection selectLockedCells="1"/>
  <mergeCells count="8">
    <mergeCell ref="A21:I21"/>
    <mergeCell ref="A43:B43"/>
    <mergeCell ref="A8:I10"/>
    <mergeCell ref="A11:I12"/>
    <mergeCell ref="A13:I15"/>
    <mergeCell ref="A16:I17"/>
    <mergeCell ref="A18:I18"/>
    <mergeCell ref="A19:I20"/>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ED0280-03C5-4BB8-95C3-7EBB92878A21}">
  <sheetPr>
    <pageSetUpPr fitToPage="1"/>
  </sheetPr>
  <dimension ref="A2:J47"/>
  <sheetViews>
    <sheetView tabSelected="1" view="pageLayout" topLeftCell="A2"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93</v>
      </c>
      <c r="C4" s="11"/>
      <c r="D4" s="11"/>
      <c r="E4" s="12"/>
      <c r="G4" s="13" t="s">
        <v>27</v>
      </c>
      <c r="H4" s="10" t="s">
        <v>94</v>
      </c>
      <c r="I4" s="11"/>
    </row>
    <row r="5" spans="1:9" x14ac:dyDescent="0.2">
      <c r="A5" s="9" t="s">
        <v>25</v>
      </c>
      <c r="B5" s="10" t="s">
        <v>55</v>
      </c>
      <c r="C5" s="15"/>
      <c r="D5" s="15"/>
      <c r="E5" s="12"/>
      <c r="G5" s="13" t="s">
        <v>26</v>
      </c>
      <c r="H5" s="14" t="s">
        <v>95</v>
      </c>
      <c r="I5" s="15"/>
    </row>
    <row r="8" spans="1:9" x14ac:dyDescent="0.2">
      <c r="A8" s="50" t="s">
        <v>96</v>
      </c>
      <c r="B8" s="19"/>
      <c r="C8" s="19"/>
      <c r="D8" s="19"/>
      <c r="E8" s="19"/>
      <c r="F8" s="19"/>
      <c r="G8" s="19"/>
      <c r="H8" s="19"/>
      <c r="I8" s="19"/>
    </row>
    <row r="9" spans="1:9" x14ac:dyDescent="0.2">
      <c r="A9" s="50"/>
      <c r="B9" s="19"/>
      <c r="C9" s="19"/>
      <c r="D9" s="19"/>
      <c r="E9" s="19"/>
      <c r="F9" s="19"/>
      <c r="G9" s="19"/>
      <c r="H9" s="19"/>
      <c r="I9" s="19"/>
    </row>
    <row r="10" spans="1:9" x14ac:dyDescent="0.2">
      <c r="A10" s="19"/>
      <c r="B10" s="19"/>
      <c r="C10" s="19"/>
      <c r="D10" s="19"/>
      <c r="E10" s="19"/>
      <c r="F10" s="19"/>
      <c r="G10" s="19"/>
      <c r="H10" s="19"/>
      <c r="I10" s="19"/>
    </row>
    <row r="11" spans="1:9" x14ac:dyDescent="0.2">
      <c r="A11" s="50" t="s">
        <v>97</v>
      </c>
      <c r="B11" s="19"/>
      <c r="C11" s="19"/>
      <c r="D11" s="19"/>
      <c r="E11" s="19"/>
      <c r="F11" s="19"/>
      <c r="G11" s="19"/>
      <c r="H11" s="19"/>
      <c r="I11" s="19"/>
    </row>
    <row r="12" spans="1:9" x14ac:dyDescent="0.2">
      <c r="A12" s="19"/>
      <c r="B12" s="19"/>
      <c r="C12" s="19"/>
      <c r="D12" s="19"/>
      <c r="E12" s="19"/>
      <c r="F12" s="19"/>
      <c r="G12" s="19"/>
      <c r="H12" s="19"/>
      <c r="I12" s="19"/>
    </row>
    <row r="13" spans="1:9" x14ac:dyDescent="0.2">
      <c r="A13" s="50" t="s">
        <v>98</v>
      </c>
      <c r="B13" s="19"/>
      <c r="C13" s="19"/>
      <c r="D13" s="19"/>
      <c r="E13" s="19"/>
      <c r="F13" s="19"/>
      <c r="G13" s="19"/>
      <c r="H13" s="19"/>
      <c r="I13" s="19"/>
    </row>
    <row r="14" spans="1:9" x14ac:dyDescent="0.2">
      <c r="A14" s="19"/>
      <c r="B14" s="19"/>
      <c r="C14" s="19"/>
      <c r="D14" s="19"/>
      <c r="E14" s="19"/>
      <c r="F14" s="19"/>
      <c r="G14" s="19"/>
      <c r="H14" s="19"/>
      <c r="I14" s="19"/>
    </row>
    <row r="15" spans="1:9" x14ac:dyDescent="0.2">
      <c r="A15" s="20" t="s">
        <v>135</v>
      </c>
      <c r="B15" s="21"/>
      <c r="C15" s="21"/>
      <c r="D15" s="21"/>
      <c r="E15" s="21"/>
      <c r="F15" s="21"/>
      <c r="G15" s="21"/>
      <c r="H15" s="21"/>
      <c r="I15" s="21"/>
    </row>
    <row r="16" spans="1:9" x14ac:dyDescent="0.2">
      <c r="A16" s="21"/>
      <c r="B16" s="21"/>
      <c r="C16" s="21"/>
      <c r="D16" s="21"/>
      <c r="E16" s="21"/>
      <c r="F16" s="21"/>
      <c r="G16" s="21"/>
      <c r="H16" s="21"/>
      <c r="I16" s="21"/>
    </row>
    <row r="17" spans="1:10" x14ac:dyDescent="0.2">
      <c r="A17" s="7" t="s">
        <v>42</v>
      </c>
      <c r="B17" s="7"/>
      <c r="C17" s="7"/>
      <c r="D17" s="7"/>
      <c r="E17" s="7"/>
      <c r="F17" s="7"/>
      <c r="G17" s="7"/>
      <c r="H17" s="7"/>
      <c r="I17" s="7"/>
    </row>
    <row r="18" spans="1:10" x14ac:dyDescent="0.2">
      <c r="A18" s="6" t="s">
        <v>43</v>
      </c>
      <c r="B18" s="6"/>
      <c r="C18" s="6"/>
      <c r="D18" s="6"/>
      <c r="E18" s="6"/>
      <c r="F18" s="6"/>
      <c r="G18" s="6"/>
      <c r="H18" s="6"/>
      <c r="I18" s="6"/>
    </row>
    <row r="19" spans="1:10" x14ac:dyDescent="0.2">
      <c r="A19" s="8"/>
      <c r="B19" s="8"/>
      <c r="C19" s="8"/>
      <c r="D19" s="8"/>
      <c r="E19" s="8"/>
      <c r="F19" s="8"/>
      <c r="G19" s="8"/>
      <c r="H19" s="8"/>
      <c r="I19" s="8"/>
    </row>
    <row r="20" spans="1:10" x14ac:dyDescent="0.2">
      <c r="A20" s="22" t="s">
        <v>12</v>
      </c>
      <c r="B20" s="23"/>
      <c r="C20" s="23"/>
      <c r="D20" s="23"/>
      <c r="E20" s="23"/>
      <c r="F20" s="23"/>
      <c r="G20" s="23"/>
      <c r="H20" s="23"/>
      <c r="I20" s="24"/>
    </row>
    <row r="21" spans="1:10" x14ac:dyDescent="0.2">
      <c r="A21" s="2"/>
      <c r="B21" s="4"/>
      <c r="C21" s="25" t="s">
        <v>33</v>
      </c>
      <c r="D21" s="25" t="s">
        <v>21</v>
      </c>
      <c r="E21" s="25" t="s">
        <v>22</v>
      </c>
      <c r="F21" s="25" t="s">
        <v>23</v>
      </c>
      <c r="G21" s="25" t="s">
        <v>29</v>
      </c>
      <c r="H21" s="25" t="s">
        <v>31</v>
      </c>
      <c r="I21" s="25" t="s">
        <v>32</v>
      </c>
    </row>
    <row r="22" spans="1:10" x14ac:dyDescent="0.2">
      <c r="A22" s="2"/>
      <c r="B22" s="4"/>
      <c r="C22" s="26" t="s">
        <v>10</v>
      </c>
      <c r="D22" s="27" t="s">
        <v>10</v>
      </c>
      <c r="E22" s="26" t="s">
        <v>10</v>
      </c>
      <c r="F22" s="28" t="s">
        <v>10</v>
      </c>
      <c r="G22" s="28" t="s">
        <v>10</v>
      </c>
      <c r="H22" s="26" t="s">
        <v>11</v>
      </c>
      <c r="I22" s="26" t="s">
        <v>11</v>
      </c>
    </row>
    <row r="23" spans="1:10" x14ac:dyDescent="0.2">
      <c r="A23" s="2" t="s">
        <v>0</v>
      </c>
      <c r="B23" s="4"/>
      <c r="C23" s="3">
        <v>0</v>
      </c>
      <c r="D23" s="29">
        <v>0</v>
      </c>
      <c r="E23" s="29">
        <v>0</v>
      </c>
      <c r="F23" s="29">
        <v>0</v>
      </c>
      <c r="G23" s="29">
        <v>2177898.9</v>
      </c>
      <c r="H23" s="29">
        <v>2180279.7799999998</v>
      </c>
      <c r="I23" s="29">
        <v>2180279.7799999998</v>
      </c>
    </row>
    <row r="24" spans="1:10" x14ac:dyDescent="0.2">
      <c r="A24" s="2" t="s">
        <v>1</v>
      </c>
      <c r="B24" s="4"/>
      <c r="C24" s="3"/>
      <c r="D24" s="29">
        <f t="shared" ref="D24:I24" si="0">C35</f>
        <v>0</v>
      </c>
      <c r="E24" s="29">
        <f t="shared" si="0"/>
        <v>0</v>
      </c>
      <c r="F24" s="29">
        <f t="shared" si="0"/>
        <v>0</v>
      </c>
      <c r="G24" s="29">
        <f t="shared" si="0"/>
        <v>6.9000000000232831</v>
      </c>
      <c r="H24" s="29">
        <f t="shared" si="0"/>
        <v>20800.390000000014</v>
      </c>
      <c r="I24" s="29">
        <f t="shared" si="0"/>
        <v>41593.880000000005</v>
      </c>
      <c r="J24" s="30" t="s">
        <v>117</v>
      </c>
    </row>
    <row r="25" spans="1:10" x14ac:dyDescent="0.2">
      <c r="A25" s="2" t="s">
        <v>2</v>
      </c>
      <c r="B25" s="4"/>
      <c r="C25" s="3">
        <v>0</v>
      </c>
      <c r="D25" s="29">
        <v>0</v>
      </c>
      <c r="E25" s="29">
        <v>0</v>
      </c>
      <c r="F25" s="29">
        <v>385100</v>
      </c>
      <c r="G25" s="29">
        <v>906348.61</v>
      </c>
      <c r="H25" s="29">
        <v>906348.61</v>
      </c>
      <c r="I25" s="29">
        <v>906348.61</v>
      </c>
      <c r="J25" s="31">
        <f>(G25-F25)/G25</f>
        <v>0.57510830187073381</v>
      </c>
    </row>
    <row r="26" spans="1:10" x14ac:dyDescent="0.2">
      <c r="A26" s="2" t="s">
        <v>3</v>
      </c>
      <c r="B26" s="4"/>
      <c r="C26" s="3">
        <v>0</v>
      </c>
      <c r="D26" s="29">
        <v>0</v>
      </c>
      <c r="E26" s="29">
        <v>0</v>
      </c>
      <c r="F26" s="3">
        <v>385093.1</v>
      </c>
      <c r="G26" s="29">
        <v>885555.12</v>
      </c>
      <c r="H26" s="29">
        <v>885555.12</v>
      </c>
      <c r="I26" s="29">
        <v>885555.12</v>
      </c>
      <c r="J26" s="31">
        <f>(G26-F26)/G26</f>
        <v>0.56513932187530014</v>
      </c>
    </row>
    <row r="27" spans="1:10" x14ac:dyDescent="0.2">
      <c r="A27" s="2"/>
      <c r="B27" s="4"/>
      <c r="C27" s="3"/>
      <c r="D27" s="29"/>
      <c r="E27" s="29"/>
      <c r="F27" s="29"/>
      <c r="G27" s="29"/>
      <c r="H27" s="29"/>
      <c r="I27" s="29"/>
    </row>
    <row r="28" spans="1:10" x14ac:dyDescent="0.2">
      <c r="A28" s="2" t="s">
        <v>4</v>
      </c>
      <c r="B28" s="15"/>
      <c r="C28" s="32"/>
      <c r="D28" s="32"/>
      <c r="E28" s="32"/>
      <c r="F28" s="32"/>
      <c r="G28" s="32"/>
      <c r="H28" s="32"/>
      <c r="I28" s="3"/>
    </row>
    <row r="29" spans="1:10" x14ac:dyDescent="0.2">
      <c r="A29" s="33" t="s">
        <v>20</v>
      </c>
      <c r="B29" s="4"/>
      <c r="C29" s="3"/>
      <c r="D29" s="34"/>
      <c r="E29" s="32"/>
      <c r="F29" s="32"/>
      <c r="G29" s="32"/>
      <c r="H29" s="32"/>
      <c r="I29" s="3"/>
    </row>
    <row r="30" spans="1:10" x14ac:dyDescent="0.2">
      <c r="A30" s="35"/>
      <c r="B30" s="36"/>
      <c r="C30" s="3"/>
      <c r="D30" s="29"/>
      <c r="E30" s="29"/>
      <c r="F30" s="29"/>
      <c r="G30" s="29"/>
      <c r="H30" s="29"/>
      <c r="I30" s="29"/>
    </row>
    <row r="31" spans="1:10" x14ac:dyDescent="0.2">
      <c r="A31" s="35"/>
      <c r="B31" s="36"/>
      <c r="C31" s="3"/>
      <c r="D31" s="29"/>
      <c r="E31" s="29"/>
      <c r="F31" s="29"/>
      <c r="G31" s="29"/>
      <c r="H31" s="29"/>
      <c r="I31" s="29"/>
    </row>
    <row r="32" spans="1:10" x14ac:dyDescent="0.2">
      <c r="A32" s="35"/>
      <c r="B32" s="36"/>
      <c r="C32" s="3"/>
      <c r="D32" s="29"/>
      <c r="E32" s="29"/>
      <c r="F32" s="29"/>
      <c r="G32" s="29"/>
      <c r="H32" s="29"/>
      <c r="I32" s="29"/>
    </row>
    <row r="33" spans="1:9" x14ac:dyDescent="0.2">
      <c r="A33" s="2" t="s">
        <v>5</v>
      </c>
      <c r="B33" s="4"/>
      <c r="C33" s="3">
        <f t="shared" ref="C33:I33" si="1">SUM(C30:C32)</f>
        <v>0</v>
      </c>
      <c r="D33" s="3">
        <f t="shared" si="1"/>
        <v>0</v>
      </c>
      <c r="E33" s="3">
        <f t="shared" si="1"/>
        <v>0</v>
      </c>
      <c r="F33" s="3">
        <f t="shared" si="1"/>
        <v>0</v>
      </c>
      <c r="G33" s="3">
        <f t="shared" si="1"/>
        <v>0</v>
      </c>
      <c r="H33" s="3">
        <f t="shared" si="1"/>
        <v>0</v>
      </c>
      <c r="I33" s="3">
        <f t="shared" si="1"/>
        <v>0</v>
      </c>
    </row>
    <row r="34" spans="1:9" x14ac:dyDescent="0.2">
      <c r="A34" s="2"/>
      <c r="B34" s="4"/>
      <c r="C34" s="3"/>
      <c r="D34" s="29"/>
      <c r="E34" s="29"/>
      <c r="F34" s="29"/>
      <c r="G34" s="29"/>
      <c r="H34" s="29"/>
      <c r="I34" s="29"/>
    </row>
    <row r="35" spans="1:9" x14ac:dyDescent="0.2">
      <c r="A35" s="2" t="s">
        <v>7</v>
      </c>
      <c r="B35" s="4"/>
      <c r="C35" s="3">
        <f>+C24+C25-C26+C33</f>
        <v>0</v>
      </c>
      <c r="D35" s="3">
        <f t="shared" ref="D35:I35" si="2">+D24+D25-D26+D33</f>
        <v>0</v>
      </c>
      <c r="E35" s="3">
        <f>+E24+E25-E26+E33</f>
        <v>0</v>
      </c>
      <c r="F35" s="3">
        <f t="shared" si="2"/>
        <v>6.9000000000232831</v>
      </c>
      <c r="G35" s="3">
        <f>+G24+G25-G26+G33</f>
        <v>20800.390000000014</v>
      </c>
      <c r="H35" s="3">
        <f>+H24+H25-H26+H33</f>
        <v>41593.880000000005</v>
      </c>
      <c r="I35" s="3">
        <f t="shared" si="2"/>
        <v>62387.369999999995</v>
      </c>
    </row>
    <row r="36" spans="1:9" x14ac:dyDescent="0.2">
      <c r="A36" s="35"/>
      <c r="B36" s="36"/>
      <c r="C36" s="37"/>
      <c r="D36" s="38"/>
      <c r="E36" s="38"/>
      <c r="F36" s="29"/>
      <c r="G36" s="29"/>
      <c r="H36" s="29"/>
      <c r="I36" s="29"/>
    </row>
    <row r="37" spans="1:9" x14ac:dyDescent="0.2">
      <c r="A37" s="2" t="s">
        <v>17</v>
      </c>
      <c r="B37" s="4"/>
      <c r="C37" s="37">
        <v>0</v>
      </c>
      <c r="D37" s="38">
        <v>0</v>
      </c>
      <c r="E37" s="38">
        <v>0</v>
      </c>
      <c r="F37" s="29">
        <v>462358.24</v>
      </c>
      <c r="G37" s="29">
        <v>323650.21000000002</v>
      </c>
      <c r="H37" s="29">
        <v>323650.21000000002</v>
      </c>
      <c r="I37" s="29">
        <v>323650.21000000002</v>
      </c>
    </row>
    <row r="38" spans="1:9" x14ac:dyDescent="0.2">
      <c r="A38" s="35"/>
      <c r="B38" s="36"/>
      <c r="C38" s="37"/>
      <c r="D38" s="38"/>
      <c r="E38" s="38"/>
      <c r="F38" s="29"/>
      <c r="G38" s="29"/>
      <c r="H38" s="29"/>
      <c r="I38" s="29"/>
    </row>
    <row r="39" spans="1:9" x14ac:dyDescent="0.2">
      <c r="A39" s="2" t="s">
        <v>18</v>
      </c>
      <c r="B39" s="39"/>
      <c r="C39" s="40">
        <f>C35-C37</f>
        <v>0</v>
      </c>
      <c r="D39" s="40">
        <f t="shared" ref="D39:I39" si="3">D35-D37</f>
        <v>0</v>
      </c>
      <c r="E39" s="40">
        <f t="shared" si="3"/>
        <v>0</v>
      </c>
      <c r="F39" s="41">
        <f t="shared" si="3"/>
        <v>-462351.33999999997</v>
      </c>
      <c r="G39" s="41">
        <f t="shared" si="3"/>
        <v>-302849.82</v>
      </c>
      <c r="H39" s="41">
        <f t="shared" si="3"/>
        <v>-282056.33</v>
      </c>
      <c r="I39" s="41">
        <f t="shared" si="3"/>
        <v>-261262.84000000003</v>
      </c>
    </row>
    <row r="40" spans="1:9" x14ac:dyDescent="0.2">
      <c r="A40" s="42"/>
      <c r="B40" s="42"/>
      <c r="C40" s="43"/>
      <c r="D40" s="43"/>
      <c r="E40" s="43"/>
      <c r="F40" s="43"/>
      <c r="G40" s="43"/>
      <c r="H40" s="43"/>
      <c r="I40" s="43"/>
    </row>
    <row r="41" spans="1:9" x14ac:dyDescent="0.2">
      <c r="A41" s="44" t="s">
        <v>19</v>
      </c>
      <c r="B41" s="11"/>
      <c r="C41" s="1"/>
      <c r="D41" s="1"/>
      <c r="E41" s="1"/>
      <c r="F41" s="1"/>
      <c r="G41" s="1"/>
      <c r="H41" s="1"/>
      <c r="I41" s="1"/>
    </row>
    <row r="42" spans="1:9" ht="26.45" customHeight="1" x14ac:dyDescent="0.2">
      <c r="A42" s="45" t="s">
        <v>30</v>
      </c>
      <c r="B42" s="46"/>
      <c r="C42" s="38"/>
      <c r="D42" s="38"/>
      <c r="E42" s="38"/>
      <c r="F42" s="38"/>
      <c r="G42" s="38"/>
      <c r="H42" s="38"/>
      <c r="I42" s="38"/>
    </row>
    <row r="43" spans="1:9" x14ac:dyDescent="0.2">
      <c r="A43" s="2"/>
      <c r="B43" s="4"/>
      <c r="C43" s="29"/>
      <c r="D43" s="29"/>
      <c r="E43" s="29"/>
      <c r="F43" s="29"/>
      <c r="G43" s="29"/>
      <c r="H43" s="29"/>
      <c r="I43" s="29"/>
    </row>
    <row r="44" spans="1:9" x14ac:dyDescent="0.2">
      <c r="A44" s="2" t="s">
        <v>6</v>
      </c>
      <c r="B44" s="4"/>
      <c r="C44" s="29"/>
      <c r="D44" s="29"/>
      <c r="E44" s="29"/>
      <c r="F44" s="29"/>
      <c r="G44" s="29"/>
      <c r="H44" s="29"/>
      <c r="I44" s="29"/>
    </row>
    <row r="45" spans="1:9" x14ac:dyDescent="0.2">
      <c r="A45" s="2"/>
      <c r="B45" s="4"/>
      <c r="C45" s="29"/>
      <c r="D45" s="29"/>
      <c r="E45" s="29"/>
      <c r="F45" s="29"/>
      <c r="G45" s="29"/>
      <c r="H45" s="29"/>
      <c r="I45" s="29"/>
    </row>
    <row r="46" spans="1:9" x14ac:dyDescent="0.2">
      <c r="A46" s="47" t="s">
        <v>8</v>
      </c>
      <c r="B46" s="39"/>
      <c r="C46" s="29"/>
      <c r="D46" s="29"/>
      <c r="E46" s="29"/>
      <c r="F46" s="29"/>
      <c r="G46" s="29"/>
      <c r="H46" s="29"/>
      <c r="I46" s="29"/>
    </row>
    <row r="47" spans="1:9" x14ac:dyDescent="0.2">
      <c r="A47" s="48" t="s">
        <v>9</v>
      </c>
      <c r="B47" s="49"/>
      <c r="C47" s="29"/>
      <c r="D47" s="29"/>
      <c r="E47" s="29"/>
      <c r="F47" s="29"/>
      <c r="G47" s="29"/>
      <c r="H47" s="29"/>
      <c r="I47" s="29"/>
    </row>
  </sheetData>
  <sheetProtection selectLockedCells="1"/>
  <mergeCells count="8">
    <mergeCell ref="A20:I20"/>
    <mergeCell ref="A42:B42"/>
    <mergeCell ref="A8:I10"/>
    <mergeCell ref="A11:I12"/>
    <mergeCell ref="A13:I14"/>
    <mergeCell ref="A15:I16"/>
    <mergeCell ref="A17:I17"/>
    <mergeCell ref="A18:I19"/>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2D0774-473C-45A4-8814-16E734FD5642}">
  <sheetPr>
    <pageSetUpPr fitToPage="1"/>
  </sheetPr>
  <dimension ref="A2:J46"/>
  <sheetViews>
    <sheetView tabSelected="1" view="pageLayout" topLeftCell="A14"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99</v>
      </c>
      <c r="C4" s="11"/>
      <c r="D4" s="11"/>
      <c r="E4" s="12"/>
      <c r="G4" s="13" t="s">
        <v>27</v>
      </c>
      <c r="H4" s="10" t="s">
        <v>37</v>
      </c>
      <c r="I4" s="11"/>
    </row>
    <row r="5" spans="1:9" x14ac:dyDescent="0.2">
      <c r="A5" s="9" t="s">
        <v>25</v>
      </c>
      <c r="B5" s="10" t="s">
        <v>55</v>
      </c>
      <c r="C5" s="15"/>
      <c r="D5" s="15"/>
      <c r="E5" s="12"/>
      <c r="G5" s="13" t="s">
        <v>26</v>
      </c>
      <c r="H5" s="14" t="s">
        <v>100</v>
      </c>
      <c r="I5" s="15"/>
    </row>
    <row r="8" spans="1:9" x14ac:dyDescent="0.2">
      <c r="A8" s="50" t="s">
        <v>102</v>
      </c>
      <c r="B8" s="19"/>
      <c r="C8" s="19"/>
      <c r="D8" s="19"/>
      <c r="E8" s="19"/>
      <c r="F8" s="19"/>
      <c r="G8" s="19"/>
      <c r="H8" s="19"/>
      <c r="I8" s="19"/>
    </row>
    <row r="9" spans="1:9" x14ac:dyDescent="0.2">
      <c r="A9" s="19"/>
      <c r="B9" s="19"/>
      <c r="C9" s="19"/>
      <c r="D9" s="19"/>
      <c r="E9" s="19"/>
      <c r="F9" s="19"/>
      <c r="G9" s="19"/>
      <c r="H9" s="19"/>
      <c r="I9" s="19"/>
    </row>
    <row r="10" spans="1:9" x14ac:dyDescent="0.2">
      <c r="A10" s="50" t="s">
        <v>104</v>
      </c>
      <c r="B10" s="19"/>
      <c r="C10" s="19"/>
      <c r="D10" s="19"/>
      <c r="E10" s="19"/>
      <c r="F10" s="19"/>
      <c r="G10" s="19"/>
      <c r="H10" s="19"/>
      <c r="I10" s="19"/>
    </row>
    <row r="11" spans="1:9" x14ac:dyDescent="0.2">
      <c r="A11" s="19"/>
      <c r="B11" s="19"/>
      <c r="C11" s="19"/>
      <c r="D11" s="19"/>
      <c r="E11" s="19"/>
      <c r="F11" s="19"/>
      <c r="G11" s="19"/>
      <c r="H11" s="19"/>
      <c r="I11" s="19"/>
    </row>
    <row r="12" spans="1:9" x14ac:dyDescent="0.2">
      <c r="A12" s="50" t="s">
        <v>103</v>
      </c>
      <c r="B12" s="19"/>
      <c r="C12" s="19"/>
      <c r="D12" s="19"/>
      <c r="E12" s="19"/>
      <c r="F12" s="19"/>
      <c r="G12" s="19"/>
      <c r="H12" s="19"/>
      <c r="I12" s="19"/>
    </row>
    <row r="13" spans="1:9" x14ac:dyDescent="0.2">
      <c r="A13" s="19"/>
      <c r="B13" s="19"/>
      <c r="C13" s="19"/>
      <c r="D13" s="19"/>
      <c r="E13" s="19"/>
      <c r="F13" s="19"/>
      <c r="G13" s="19"/>
      <c r="H13" s="19"/>
      <c r="I13" s="19"/>
    </row>
    <row r="14" spans="1:9" x14ac:dyDescent="0.2">
      <c r="A14" s="20" t="s">
        <v>124</v>
      </c>
      <c r="B14" s="21"/>
      <c r="C14" s="21"/>
      <c r="D14" s="21"/>
      <c r="E14" s="21"/>
      <c r="F14" s="21"/>
      <c r="G14" s="21"/>
      <c r="H14" s="21"/>
      <c r="I14" s="21"/>
    </row>
    <row r="15" spans="1:9" x14ac:dyDescent="0.2">
      <c r="A15" s="21"/>
      <c r="B15" s="21"/>
      <c r="C15" s="21"/>
      <c r="D15" s="21"/>
      <c r="E15" s="21"/>
      <c r="F15" s="21"/>
      <c r="G15" s="21"/>
      <c r="H15" s="21"/>
      <c r="I15" s="21"/>
    </row>
    <row r="16" spans="1:9" x14ac:dyDescent="0.2">
      <c r="A16" s="7" t="s">
        <v>42</v>
      </c>
      <c r="B16" s="7"/>
      <c r="C16" s="7"/>
      <c r="D16" s="7"/>
      <c r="E16" s="7"/>
      <c r="F16" s="7"/>
      <c r="G16" s="7"/>
      <c r="H16" s="7"/>
      <c r="I16" s="7"/>
    </row>
    <row r="17" spans="1:10" x14ac:dyDescent="0.2">
      <c r="A17" s="6" t="s">
        <v>43</v>
      </c>
      <c r="B17" s="6"/>
      <c r="C17" s="6"/>
      <c r="D17" s="6"/>
      <c r="E17" s="6"/>
      <c r="F17" s="6"/>
      <c r="G17" s="6"/>
      <c r="H17" s="6"/>
      <c r="I17" s="6"/>
    </row>
    <row r="18" spans="1:10" x14ac:dyDescent="0.2">
      <c r="A18" s="8"/>
      <c r="B18" s="8"/>
      <c r="C18" s="8"/>
      <c r="D18" s="8"/>
      <c r="E18" s="8"/>
      <c r="F18" s="8"/>
      <c r="G18" s="8"/>
      <c r="H18" s="8"/>
      <c r="I18" s="8"/>
    </row>
    <row r="19" spans="1:10" x14ac:dyDescent="0.2">
      <c r="A19" s="22" t="s">
        <v>12</v>
      </c>
      <c r="B19" s="23"/>
      <c r="C19" s="23"/>
      <c r="D19" s="23"/>
      <c r="E19" s="23"/>
      <c r="F19" s="23"/>
      <c r="G19" s="23"/>
      <c r="H19" s="23"/>
      <c r="I19" s="24"/>
    </row>
    <row r="20" spans="1:10" x14ac:dyDescent="0.2">
      <c r="A20" s="2"/>
      <c r="B20" s="4"/>
      <c r="C20" s="25" t="s">
        <v>33</v>
      </c>
      <c r="D20" s="25" t="s">
        <v>21</v>
      </c>
      <c r="E20" s="25" t="s">
        <v>22</v>
      </c>
      <c r="F20" s="25" t="s">
        <v>23</v>
      </c>
      <c r="G20" s="25" t="s">
        <v>29</v>
      </c>
      <c r="H20" s="25" t="s">
        <v>31</v>
      </c>
      <c r="I20" s="25" t="s">
        <v>32</v>
      </c>
    </row>
    <row r="21" spans="1:10" x14ac:dyDescent="0.2">
      <c r="A21" s="2"/>
      <c r="B21" s="4"/>
      <c r="C21" s="26" t="s">
        <v>10</v>
      </c>
      <c r="D21" s="27" t="s">
        <v>10</v>
      </c>
      <c r="E21" s="26" t="s">
        <v>10</v>
      </c>
      <c r="F21" s="28" t="s">
        <v>10</v>
      </c>
      <c r="G21" s="28" t="s">
        <v>10</v>
      </c>
      <c r="H21" s="26" t="s">
        <v>11</v>
      </c>
      <c r="I21" s="26" t="s">
        <v>11</v>
      </c>
    </row>
    <row r="22" spans="1:10" x14ac:dyDescent="0.2">
      <c r="A22" s="2" t="s">
        <v>0</v>
      </c>
      <c r="B22" s="4"/>
      <c r="C22" s="3">
        <v>0</v>
      </c>
      <c r="D22" s="29">
        <v>0</v>
      </c>
      <c r="E22" s="29">
        <v>0</v>
      </c>
      <c r="F22" s="29">
        <v>0</v>
      </c>
      <c r="G22" s="29">
        <v>850000</v>
      </c>
      <c r="H22" s="29">
        <v>1456382.74</v>
      </c>
      <c r="I22" s="29">
        <v>1456382.74</v>
      </c>
    </row>
    <row r="23" spans="1:10" x14ac:dyDescent="0.2">
      <c r="A23" s="2" t="s">
        <v>1</v>
      </c>
      <c r="B23" s="4"/>
      <c r="C23" s="3"/>
      <c r="D23" s="29">
        <f t="shared" ref="D23:I23" si="0">C34</f>
        <v>0</v>
      </c>
      <c r="E23" s="29">
        <f t="shared" si="0"/>
        <v>0</v>
      </c>
      <c r="F23" s="29">
        <f t="shared" si="0"/>
        <v>0</v>
      </c>
      <c r="G23" s="29">
        <f t="shared" si="0"/>
        <v>0</v>
      </c>
      <c r="H23" s="29">
        <f t="shared" si="0"/>
        <v>352.73999999999069</v>
      </c>
      <c r="I23" s="29">
        <f t="shared" si="0"/>
        <v>11325.569999999949</v>
      </c>
      <c r="J23" s="30" t="s">
        <v>117</v>
      </c>
    </row>
    <row r="24" spans="1:10" x14ac:dyDescent="0.2">
      <c r="A24" s="2" t="s">
        <v>2</v>
      </c>
      <c r="B24" s="4"/>
      <c r="C24" s="3">
        <v>0</v>
      </c>
      <c r="D24" s="29">
        <v>0</v>
      </c>
      <c r="E24" s="29">
        <v>0</v>
      </c>
      <c r="F24" s="29">
        <v>0</v>
      </c>
      <c r="G24" s="29">
        <v>243970</v>
      </c>
      <c r="H24" s="29">
        <v>600517.24</v>
      </c>
      <c r="I24" s="29">
        <v>600517.24</v>
      </c>
      <c r="J24" s="31">
        <f>(G24-F24)/G24</f>
        <v>1</v>
      </c>
    </row>
    <row r="25" spans="1:10" x14ac:dyDescent="0.2">
      <c r="A25" s="2" t="s">
        <v>3</v>
      </c>
      <c r="B25" s="4"/>
      <c r="C25" s="3">
        <v>0</v>
      </c>
      <c r="D25" s="29">
        <v>0</v>
      </c>
      <c r="E25" s="29">
        <v>0</v>
      </c>
      <c r="F25" s="3">
        <v>0</v>
      </c>
      <c r="G25" s="29">
        <v>243617.26</v>
      </c>
      <c r="H25" s="29">
        <v>589544.41</v>
      </c>
      <c r="I25" s="29">
        <v>589544.41</v>
      </c>
      <c r="J25" s="31">
        <f>(G25-F25)/G25</f>
        <v>1</v>
      </c>
    </row>
    <row r="26" spans="1:10" x14ac:dyDescent="0.2">
      <c r="A26" s="2"/>
      <c r="B26" s="4"/>
      <c r="C26" s="3"/>
      <c r="D26" s="29"/>
      <c r="E26" s="29"/>
      <c r="F26" s="29"/>
      <c r="G26" s="29"/>
      <c r="H26" s="29"/>
      <c r="I26" s="29"/>
    </row>
    <row r="27" spans="1:10" x14ac:dyDescent="0.2">
      <c r="A27" s="2" t="s">
        <v>4</v>
      </c>
      <c r="B27" s="15"/>
      <c r="C27" s="32"/>
      <c r="D27" s="32"/>
      <c r="E27" s="32"/>
      <c r="F27" s="32"/>
      <c r="G27" s="32"/>
      <c r="H27" s="32"/>
      <c r="I27" s="3"/>
    </row>
    <row r="28" spans="1:10" x14ac:dyDescent="0.2">
      <c r="A28" s="33" t="s">
        <v>20</v>
      </c>
      <c r="B28" s="4"/>
      <c r="C28" s="3"/>
      <c r="D28" s="34"/>
      <c r="E28" s="32"/>
      <c r="F28" s="32"/>
      <c r="G28" s="32"/>
      <c r="H28" s="32"/>
      <c r="I28" s="3"/>
    </row>
    <row r="29" spans="1:10" x14ac:dyDescent="0.2">
      <c r="A29" s="35"/>
      <c r="B29" s="36"/>
      <c r="C29" s="3"/>
      <c r="D29" s="29"/>
      <c r="E29" s="29"/>
      <c r="F29" s="29"/>
      <c r="G29" s="29"/>
      <c r="H29" s="29"/>
      <c r="I29" s="29"/>
    </row>
    <row r="30" spans="1:10" x14ac:dyDescent="0.2">
      <c r="A30" s="35"/>
      <c r="B30" s="36"/>
      <c r="C30" s="3"/>
      <c r="D30" s="29"/>
      <c r="E30" s="29"/>
      <c r="F30" s="29"/>
      <c r="G30" s="29"/>
      <c r="H30" s="29"/>
      <c r="I30" s="29"/>
    </row>
    <row r="31" spans="1:10" x14ac:dyDescent="0.2">
      <c r="A31" s="35"/>
      <c r="B31" s="36"/>
      <c r="C31" s="3"/>
      <c r="D31" s="29"/>
      <c r="E31" s="29"/>
      <c r="F31" s="29"/>
      <c r="G31" s="29"/>
      <c r="H31" s="29"/>
      <c r="I31" s="29"/>
    </row>
    <row r="32" spans="1:10" x14ac:dyDescent="0.2">
      <c r="A32" s="2" t="s">
        <v>5</v>
      </c>
      <c r="B32" s="4"/>
      <c r="C32" s="3">
        <f t="shared" ref="C32:I32" si="1">SUM(C29:C31)</f>
        <v>0</v>
      </c>
      <c r="D32" s="3">
        <f t="shared" si="1"/>
        <v>0</v>
      </c>
      <c r="E32" s="3">
        <f t="shared" si="1"/>
        <v>0</v>
      </c>
      <c r="F32" s="3">
        <f t="shared" si="1"/>
        <v>0</v>
      </c>
      <c r="G32" s="3">
        <f t="shared" si="1"/>
        <v>0</v>
      </c>
      <c r="H32" s="3">
        <f t="shared" si="1"/>
        <v>0</v>
      </c>
      <c r="I32" s="3">
        <f t="shared" si="1"/>
        <v>0</v>
      </c>
    </row>
    <row r="33" spans="1:9" x14ac:dyDescent="0.2">
      <c r="A33" s="2"/>
      <c r="B33" s="4"/>
      <c r="C33" s="3"/>
      <c r="D33" s="29"/>
      <c r="E33" s="29"/>
      <c r="F33" s="29"/>
      <c r="G33" s="29"/>
      <c r="H33" s="29"/>
      <c r="I33" s="29"/>
    </row>
    <row r="34" spans="1:9" x14ac:dyDescent="0.2">
      <c r="A34" s="2" t="s">
        <v>7</v>
      </c>
      <c r="B34" s="4"/>
      <c r="C34" s="3">
        <f>+C23+C24-C25+C32</f>
        <v>0</v>
      </c>
      <c r="D34" s="3">
        <f t="shared" ref="D34:I34" si="2">+D23+D24-D25+D32</f>
        <v>0</v>
      </c>
      <c r="E34" s="3">
        <f>+E23+E24-E25+E32</f>
        <v>0</v>
      </c>
      <c r="F34" s="3">
        <f t="shared" si="2"/>
        <v>0</v>
      </c>
      <c r="G34" s="3">
        <f>+G23+G24-G25+G32</f>
        <v>352.73999999999069</v>
      </c>
      <c r="H34" s="3">
        <f>+H23+H24-H25+H32</f>
        <v>11325.569999999949</v>
      </c>
      <c r="I34" s="3">
        <f t="shared" si="2"/>
        <v>22298.399999999907</v>
      </c>
    </row>
    <row r="35" spans="1:9" x14ac:dyDescent="0.2">
      <c r="A35" s="35"/>
      <c r="B35" s="36"/>
      <c r="C35" s="37"/>
      <c r="D35" s="38"/>
      <c r="E35" s="38"/>
      <c r="F35" s="29"/>
      <c r="G35" s="29"/>
      <c r="H35" s="29"/>
      <c r="I35" s="29"/>
    </row>
    <row r="36" spans="1:9" x14ac:dyDescent="0.2">
      <c r="A36" s="2" t="s">
        <v>17</v>
      </c>
      <c r="B36" s="4"/>
      <c r="C36" s="37">
        <v>0</v>
      </c>
      <c r="D36" s="38">
        <v>0</v>
      </c>
      <c r="E36" s="38">
        <v>0</v>
      </c>
      <c r="F36" s="29">
        <v>462358.24</v>
      </c>
      <c r="G36" s="29">
        <v>275567.74</v>
      </c>
      <c r="H36" s="29">
        <v>275567.74</v>
      </c>
      <c r="I36" s="29">
        <v>275567.74</v>
      </c>
    </row>
    <row r="37" spans="1:9" x14ac:dyDescent="0.2">
      <c r="A37" s="35"/>
      <c r="B37" s="36"/>
      <c r="C37" s="37"/>
      <c r="D37" s="38"/>
      <c r="E37" s="38"/>
      <c r="F37" s="29"/>
      <c r="G37" s="29"/>
      <c r="H37" s="29"/>
      <c r="I37" s="29"/>
    </row>
    <row r="38" spans="1:9" x14ac:dyDescent="0.2">
      <c r="A38" s="2" t="s">
        <v>18</v>
      </c>
      <c r="B38" s="39"/>
      <c r="C38" s="40">
        <f>C34-C36</f>
        <v>0</v>
      </c>
      <c r="D38" s="40">
        <f t="shared" ref="D38:I38" si="3">D34-D36</f>
        <v>0</v>
      </c>
      <c r="E38" s="40">
        <f t="shared" si="3"/>
        <v>0</v>
      </c>
      <c r="F38" s="41">
        <f t="shared" si="3"/>
        <v>-462358.24</v>
      </c>
      <c r="G38" s="41">
        <f t="shared" si="3"/>
        <v>-275215</v>
      </c>
      <c r="H38" s="41">
        <f t="shared" si="3"/>
        <v>-264242.17000000004</v>
      </c>
      <c r="I38" s="41">
        <f t="shared" si="3"/>
        <v>-253269.34000000008</v>
      </c>
    </row>
    <row r="39" spans="1:9" x14ac:dyDescent="0.2">
      <c r="A39" s="42"/>
      <c r="B39" s="42"/>
      <c r="C39" s="43"/>
      <c r="D39" s="43"/>
      <c r="E39" s="43"/>
      <c r="F39" s="43"/>
      <c r="G39" s="43"/>
      <c r="H39" s="43"/>
      <c r="I39" s="43"/>
    </row>
    <row r="40" spans="1:9" x14ac:dyDescent="0.2">
      <c r="A40" s="44" t="s">
        <v>19</v>
      </c>
      <c r="B40" s="11"/>
      <c r="C40" s="1"/>
      <c r="D40" s="1"/>
      <c r="E40" s="1"/>
      <c r="F40" s="1"/>
      <c r="G40" s="1"/>
      <c r="H40" s="1"/>
      <c r="I40" s="1"/>
    </row>
    <row r="41" spans="1:9" ht="26.45" customHeight="1" x14ac:dyDescent="0.2">
      <c r="A41" s="45" t="s">
        <v>30</v>
      </c>
      <c r="B41" s="46"/>
      <c r="C41" s="38"/>
      <c r="D41" s="38"/>
      <c r="E41" s="38"/>
      <c r="F41" s="38"/>
      <c r="G41" s="38"/>
      <c r="H41" s="38"/>
      <c r="I41" s="38"/>
    </row>
    <row r="42" spans="1:9" x14ac:dyDescent="0.2">
      <c r="A42" s="2"/>
      <c r="B42" s="4"/>
      <c r="C42" s="29"/>
      <c r="D42" s="29"/>
      <c r="E42" s="29"/>
      <c r="F42" s="29"/>
      <c r="G42" s="29"/>
      <c r="H42" s="29"/>
      <c r="I42" s="29"/>
    </row>
    <row r="43" spans="1:9" x14ac:dyDescent="0.2">
      <c r="A43" s="2" t="s">
        <v>6</v>
      </c>
      <c r="B43" s="4"/>
      <c r="C43" s="29"/>
      <c r="D43" s="29"/>
      <c r="E43" s="29"/>
      <c r="F43" s="29"/>
      <c r="G43" s="29"/>
      <c r="H43" s="29"/>
      <c r="I43" s="29"/>
    </row>
    <row r="44" spans="1:9" x14ac:dyDescent="0.2">
      <c r="A44" s="2"/>
      <c r="B44" s="4"/>
      <c r="C44" s="29"/>
      <c r="D44" s="29"/>
      <c r="E44" s="29"/>
      <c r="F44" s="29"/>
      <c r="G44" s="29"/>
      <c r="H44" s="29"/>
      <c r="I44" s="29"/>
    </row>
    <row r="45" spans="1:9" x14ac:dyDescent="0.2">
      <c r="A45" s="47" t="s">
        <v>8</v>
      </c>
      <c r="B45" s="39"/>
      <c r="C45" s="29"/>
      <c r="D45" s="29"/>
      <c r="E45" s="29"/>
      <c r="F45" s="29"/>
      <c r="G45" s="29"/>
      <c r="H45" s="29"/>
      <c r="I45" s="29"/>
    </row>
    <row r="46" spans="1:9" x14ac:dyDescent="0.2">
      <c r="A46" s="48" t="s">
        <v>9</v>
      </c>
      <c r="B46" s="49"/>
      <c r="C46" s="29"/>
      <c r="D46" s="29"/>
      <c r="E46" s="29"/>
      <c r="F46" s="29"/>
      <c r="G46" s="29"/>
      <c r="H46" s="29"/>
      <c r="I46" s="29"/>
    </row>
  </sheetData>
  <sheetProtection selectLockedCells="1"/>
  <mergeCells count="8">
    <mergeCell ref="A19:I19"/>
    <mergeCell ref="A41:B41"/>
    <mergeCell ref="A8:I9"/>
    <mergeCell ref="A10:I11"/>
    <mergeCell ref="A12:I13"/>
    <mergeCell ref="A14:I15"/>
    <mergeCell ref="A16:I16"/>
    <mergeCell ref="A17: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AEEA0D-8B54-43E0-9C61-978A0C3F04F3}">
  <sheetPr>
    <pageSetUpPr fitToPage="1"/>
  </sheetPr>
  <dimension ref="A2:J47"/>
  <sheetViews>
    <sheetView tabSelected="1" view="pageLayout" topLeftCell="A5"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105</v>
      </c>
      <c r="C4" s="11"/>
      <c r="D4" s="11"/>
      <c r="E4" s="12"/>
      <c r="G4" s="13" t="s">
        <v>27</v>
      </c>
      <c r="H4" s="10" t="s">
        <v>37</v>
      </c>
      <c r="I4" s="11"/>
    </row>
    <row r="5" spans="1:9" x14ac:dyDescent="0.2">
      <c r="A5" s="9" t="s">
        <v>25</v>
      </c>
      <c r="B5" s="10" t="s">
        <v>55</v>
      </c>
      <c r="C5" s="15"/>
      <c r="D5" s="15"/>
      <c r="E5" s="12"/>
      <c r="G5" s="13" t="s">
        <v>26</v>
      </c>
      <c r="H5" s="14" t="s">
        <v>106</v>
      </c>
      <c r="I5" s="15"/>
    </row>
    <row r="8" spans="1:9" x14ac:dyDescent="0.2">
      <c r="A8" s="50" t="s">
        <v>120</v>
      </c>
      <c r="B8" s="19"/>
      <c r="C8" s="19"/>
      <c r="D8" s="19"/>
      <c r="E8" s="19"/>
      <c r="F8" s="19"/>
      <c r="G8" s="19"/>
      <c r="H8" s="19"/>
      <c r="I8" s="19"/>
    </row>
    <row r="9" spans="1:9" x14ac:dyDescent="0.2">
      <c r="A9" s="50"/>
      <c r="B9" s="19"/>
      <c r="C9" s="19"/>
      <c r="D9" s="19"/>
      <c r="E9" s="19"/>
      <c r="F9" s="19"/>
      <c r="G9" s="19"/>
      <c r="H9" s="19"/>
      <c r="I9" s="19"/>
    </row>
    <row r="10" spans="1:9" x14ac:dyDescent="0.2">
      <c r="A10" s="19"/>
      <c r="B10" s="19"/>
      <c r="C10" s="19"/>
      <c r="D10" s="19"/>
      <c r="E10" s="19"/>
      <c r="F10" s="19"/>
      <c r="G10" s="19"/>
      <c r="H10" s="19"/>
      <c r="I10" s="19"/>
    </row>
    <row r="11" spans="1:9" x14ac:dyDescent="0.2">
      <c r="A11" s="50" t="s">
        <v>107</v>
      </c>
      <c r="B11" s="19"/>
      <c r="C11" s="19"/>
      <c r="D11" s="19"/>
      <c r="E11" s="19"/>
      <c r="F11" s="19"/>
      <c r="G11" s="19"/>
      <c r="H11" s="19"/>
      <c r="I11" s="19"/>
    </row>
    <row r="12" spans="1:9" x14ac:dyDescent="0.2">
      <c r="A12" s="19"/>
      <c r="B12" s="19"/>
      <c r="C12" s="19"/>
      <c r="D12" s="19"/>
      <c r="E12" s="19"/>
      <c r="F12" s="19"/>
      <c r="G12" s="19"/>
      <c r="H12" s="19"/>
      <c r="I12" s="19"/>
    </row>
    <row r="13" spans="1:9" x14ac:dyDescent="0.2">
      <c r="A13" s="50" t="s">
        <v>121</v>
      </c>
      <c r="B13" s="19"/>
      <c r="C13" s="19"/>
      <c r="D13" s="19"/>
      <c r="E13" s="19"/>
      <c r="F13" s="19"/>
      <c r="G13" s="19"/>
      <c r="H13" s="19"/>
      <c r="I13" s="19"/>
    </row>
    <row r="14" spans="1:9" x14ac:dyDescent="0.2">
      <c r="A14" s="19"/>
      <c r="B14" s="19"/>
      <c r="C14" s="19"/>
      <c r="D14" s="19"/>
      <c r="E14" s="19"/>
      <c r="F14" s="19"/>
      <c r="G14" s="19"/>
      <c r="H14" s="19"/>
      <c r="I14" s="19"/>
    </row>
    <row r="15" spans="1:9" x14ac:dyDescent="0.2">
      <c r="A15" s="20" t="s">
        <v>123</v>
      </c>
      <c r="B15" s="21"/>
      <c r="C15" s="21"/>
      <c r="D15" s="21"/>
      <c r="E15" s="21"/>
      <c r="F15" s="21"/>
      <c r="G15" s="21"/>
      <c r="H15" s="21"/>
      <c r="I15" s="21"/>
    </row>
    <row r="16" spans="1:9" x14ac:dyDescent="0.2">
      <c r="A16" s="21"/>
      <c r="B16" s="21"/>
      <c r="C16" s="21"/>
      <c r="D16" s="21"/>
      <c r="E16" s="21"/>
      <c r="F16" s="21"/>
      <c r="G16" s="21"/>
      <c r="H16" s="21"/>
      <c r="I16" s="21"/>
    </row>
    <row r="17" spans="1:10" x14ac:dyDescent="0.2">
      <c r="A17" s="7" t="s">
        <v>42</v>
      </c>
      <c r="B17" s="7"/>
      <c r="C17" s="7"/>
      <c r="D17" s="7"/>
      <c r="E17" s="7"/>
      <c r="F17" s="7"/>
      <c r="G17" s="7"/>
      <c r="H17" s="7"/>
      <c r="I17" s="7"/>
    </row>
    <row r="18" spans="1:10" x14ac:dyDescent="0.2">
      <c r="A18" s="6" t="s">
        <v>43</v>
      </c>
      <c r="B18" s="6"/>
      <c r="C18" s="6"/>
      <c r="D18" s="6"/>
      <c r="E18" s="6"/>
      <c r="F18" s="6"/>
      <c r="G18" s="6"/>
      <c r="H18" s="6"/>
      <c r="I18" s="6"/>
    </row>
    <row r="19" spans="1:10" x14ac:dyDescent="0.2">
      <c r="A19" s="8"/>
      <c r="B19" s="8"/>
      <c r="C19" s="8"/>
      <c r="D19" s="8"/>
      <c r="E19" s="8"/>
      <c r="F19" s="8"/>
      <c r="G19" s="8"/>
      <c r="H19" s="8"/>
      <c r="I19" s="8"/>
    </row>
    <row r="20" spans="1:10" x14ac:dyDescent="0.2">
      <c r="A20" s="22" t="s">
        <v>12</v>
      </c>
      <c r="B20" s="23"/>
      <c r="C20" s="23"/>
      <c r="D20" s="23"/>
      <c r="E20" s="23"/>
      <c r="F20" s="23"/>
      <c r="G20" s="23"/>
      <c r="H20" s="23"/>
      <c r="I20" s="24"/>
    </row>
    <row r="21" spans="1:10" x14ac:dyDescent="0.2">
      <c r="A21" s="2"/>
      <c r="B21" s="4"/>
      <c r="C21" s="25" t="s">
        <v>33</v>
      </c>
      <c r="D21" s="25" t="s">
        <v>21</v>
      </c>
      <c r="E21" s="25" t="s">
        <v>22</v>
      </c>
      <c r="F21" s="25" t="s">
        <v>23</v>
      </c>
      <c r="G21" s="25" t="s">
        <v>29</v>
      </c>
      <c r="H21" s="25" t="s">
        <v>31</v>
      </c>
      <c r="I21" s="25" t="s">
        <v>32</v>
      </c>
    </row>
    <row r="22" spans="1:10" x14ac:dyDescent="0.2">
      <c r="A22" s="2"/>
      <c r="B22" s="4"/>
      <c r="C22" s="26" t="s">
        <v>10</v>
      </c>
      <c r="D22" s="27" t="s">
        <v>10</v>
      </c>
      <c r="E22" s="26" t="s">
        <v>10</v>
      </c>
      <c r="F22" s="28" t="s">
        <v>10</v>
      </c>
      <c r="G22" s="28" t="s">
        <v>10</v>
      </c>
      <c r="H22" s="26" t="s">
        <v>11</v>
      </c>
      <c r="I22" s="26" t="s">
        <v>11</v>
      </c>
    </row>
    <row r="23" spans="1:10" x14ac:dyDescent="0.2">
      <c r="A23" s="2" t="s">
        <v>0</v>
      </c>
      <c r="B23" s="4"/>
      <c r="C23" s="3">
        <v>0</v>
      </c>
      <c r="D23" s="29">
        <v>0</v>
      </c>
      <c r="E23" s="29">
        <v>0</v>
      </c>
      <c r="F23" s="29">
        <v>0</v>
      </c>
      <c r="G23" s="29">
        <v>879794</v>
      </c>
      <c r="H23" s="29">
        <v>1414221.58</v>
      </c>
      <c r="I23" s="29">
        <v>1414221.58</v>
      </c>
    </row>
    <row r="24" spans="1:10" x14ac:dyDescent="0.2">
      <c r="A24" s="2" t="s">
        <v>1</v>
      </c>
      <c r="B24" s="4"/>
      <c r="C24" s="3"/>
      <c r="D24" s="29">
        <f t="shared" ref="D24:I24" si="0">C35</f>
        <v>0</v>
      </c>
      <c r="E24" s="29">
        <f t="shared" si="0"/>
        <v>0</v>
      </c>
      <c r="F24" s="29">
        <f t="shared" si="0"/>
        <v>0</v>
      </c>
      <c r="G24" s="29">
        <f t="shared" si="0"/>
        <v>0</v>
      </c>
      <c r="H24" s="29">
        <f t="shared" si="0"/>
        <v>43.580000000016298</v>
      </c>
      <c r="I24" s="29">
        <f t="shared" si="0"/>
        <v>61690.580000000075</v>
      </c>
      <c r="J24" s="30" t="s">
        <v>117</v>
      </c>
    </row>
    <row r="25" spans="1:10" x14ac:dyDescent="0.2">
      <c r="A25" s="2" t="s">
        <v>2</v>
      </c>
      <c r="B25" s="4"/>
      <c r="C25" s="3">
        <v>0</v>
      </c>
      <c r="D25" s="29">
        <v>0</v>
      </c>
      <c r="E25" s="29">
        <v>0</v>
      </c>
      <c r="F25" s="29">
        <v>0</v>
      </c>
      <c r="G25" s="29">
        <v>345410</v>
      </c>
      <c r="H25" s="29">
        <v>629000</v>
      </c>
      <c r="I25" s="29">
        <v>629000</v>
      </c>
      <c r="J25" s="31">
        <f>(G25-F25)/G25</f>
        <v>1</v>
      </c>
    </row>
    <row r="26" spans="1:10" x14ac:dyDescent="0.2">
      <c r="A26" s="2" t="s">
        <v>3</v>
      </c>
      <c r="B26" s="4"/>
      <c r="C26" s="3">
        <v>0</v>
      </c>
      <c r="D26" s="29">
        <v>0</v>
      </c>
      <c r="E26" s="29">
        <v>0</v>
      </c>
      <c r="F26" s="3">
        <v>0</v>
      </c>
      <c r="G26" s="29">
        <v>345366.42</v>
      </c>
      <c r="H26" s="29">
        <v>567353</v>
      </c>
      <c r="I26" s="29">
        <v>567353</v>
      </c>
      <c r="J26" s="31">
        <f>(G26-F26)/G26</f>
        <v>1</v>
      </c>
    </row>
    <row r="27" spans="1:10" x14ac:dyDescent="0.2">
      <c r="A27" s="2"/>
      <c r="B27" s="4"/>
      <c r="C27" s="3"/>
      <c r="D27" s="29"/>
      <c r="E27" s="29"/>
      <c r="F27" s="29"/>
      <c r="G27" s="29"/>
      <c r="H27" s="29"/>
      <c r="I27" s="29"/>
    </row>
    <row r="28" spans="1:10" x14ac:dyDescent="0.2">
      <c r="A28" s="2" t="s">
        <v>4</v>
      </c>
      <c r="B28" s="15"/>
      <c r="C28" s="32"/>
      <c r="D28" s="32"/>
      <c r="E28" s="32"/>
      <c r="F28" s="32"/>
      <c r="G28" s="32"/>
      <c r="H28" s="32"/>
      <c r="I28" s="3"/>
    </row>
    <row r="29" spans="1:10" x14ac:dyDescent="0.2">
      <c r="A29" s="33" t="s">
        <v>20</v>
      </c>
      <c r="B29" s="4"/>
      <c r="C29" s="3"/>
      <c r="D29" s="34"/>
      <c r="E29" s="32"/>
      <c r="F29" s="32"/>
      <c r="G29" s="32"/>
      <c r="H29" s="32"/>
      <c r="I29" s="3"/>
    </row>
    <row r="30" spans="1:10" x14ac:dyDescent="0.2">
      <c r="A30" s="35"/>
      <c r="B30" s="36"/>
      <c r="C30" s="3"/>
      <c r="D30" s="29"/>
      <c r="E30" s="29"/>
      <c r="F30" s="29"/>
      <c r="G30" s="29"/>
      <c r="H30" s="29"/>
      <c r="I30" s="29"/>
    </row>
    <row r="31" spans="1:10" x14ac:dyDescent="0.2">
      <c r="A31" s="35"/>
      <c r="B31" s="36"/>
      <c r="C31" s="3"/>
      <c r="D31" s="29"/>
      <c r="E31" s="29"/>
      <c r="F31" s="29"/>
      <c r="G31" s="29"/>
      <c r="H31" s="29"/>
      <c r="I31" s="29"/>
    </row>
    <row r="32" spans="1:10" x14ac:dyDescent="0.2">
      <c r="A32" s="35"/>
      <c r="B32" s="36"/>
      <c r="C32" s="3"/>
      <c r="D32" s="29"/>
      <c r="E32" s="29"/>
      <c r="F32" s="29"/>
      <c r="G32" s="29"/>
      <c r="H32" s="29"/>
      <c r="I32" s="29"/>
    </row>
    <row r="33" spans="1:9" x14ac:dyDescent="0.2">
      <c r="A33" s="2" t="s">
        <v>5</v>
      </c>
      <c r="B33" s="4"/>
      <c r="C33" s="3">
        <f t="shared" ref="C33:I33" si="1">SUM(C30:C32)</f>
        <v>0</v>
      </c>
      <c r="D33" s="3">
        <f t="shared" si="1"/>
        <v>0</v>
      </c>
      <c r="E33" s="3">
        <f t="shared" si="1"/>
        <v>0</v>
      </c>
      <c r="F33" s="3">
        <f t="shared" si="1"/>
        <v>0</v>
      </c>
      <c r="G33" s="3">
        <f t="shared" si="1"/>
        <v>0</v>
      </c>
      <c r="H33" s="3">
        <f t="shared" si="1"/>
        <v>0</v>
      </c>
      <c r="I33" s="3">
        <f t="shared" si="1"/>
        <v>0</v>
      </c>
    </row>
    <row r="34" spans="1:9" x14ac:dyDescent="0.2">
      <c r="A34" s="2"/>
      <c r="B34" s="4"/>
      <c r="C34" s="3"/>
      <c r="D34" s="29"/>
      <c r="E34" s="29"/>
      <c r="F34" s="29"/>
      <c r="G34" s="29"/>
      <c r="H34" s="29"/>
      <c r="I34" s="29"/>
    </row>
    <row r="35" spans="1:9" x14ac:dyDescent="0.2">
      <c r="A35" s="2" t="s">
        <v>7</v>
      </c>
      <c r="B35" s="4"/>
      <c r="C35" s="3">
        <f>+C24+C25-C26+C33</f>
        <v>0</v>
      </c>
      <c r="D35" s="3">
        <f t="shared" ref="D35:I35" si="2">+D24+D25-D26+D33</f>
        <v>0</v>
      </c>
      <c r="E35" s="3">
        <f>+E24+E25-E26+E33</f>
        <v>0</v>
      </c>
      <c r="F35" s="3">
        <f t="shared" si="2"/>
        <v>0</v>
      </c>
      <c r="G35" s="3">
        <f>+G24+G25-G26+G33</f>
        <v>43.580000000016298</v>
      </c>
      <c r="H35" s="3">
        <f>+H24+H25-H26+H33</f>
        <v>61690.580000000075</v>
      </c>
      <c r="I35" s="3">
        <f t="shared" si="2"/>
        <v>123337.58000000007</v>
      </c>
    </row>
    <row r="36" spans="1:9" x14ac:dyDescent="0.2">
      <c r="A36" s="35"/>
      <c r="B36" s="36"/>
      <c r="C36" s="37"/>
      <c r="D36" s="38"/>
      <c r="E36" s="38"/>
      <c r="F36" s="29"/>
      <c r="G36" s="29"/>
      <c r="H36" s="29"/>
      <c r="I36" s="29"/>
    </row>
    <row r="37" spans="1:9" x14ac:dyDescent="0.2">
      <c r="A37" s="2" t="s">
        <v>17</v>
      </c>
      <c r="B37" s="4"/>
      <c r="C37" s="37">
        <v>0</v>
      </c>
      <c r="D37" s="38">
        <v>0</v>
      </c>
      <c r="E37" s="38">
        <v>0</v>
      </c>
      <c r="F37" s="29">
        <v>0</v>
      </c>
      <c r="G37" s="29">
        <v>277961.34000000003</v>
      </c>
      <c r="H37" s="29">
        <v>277961.34000000003</v>
      </c>
      <c r="I37" s="29">
        <v>277961.34000000003</v>
      </c>
    </row>
    <row r="38" spans="1:9" x14ac:dyDescent="0.2">
      <c r="A38" s="35"/>
      <c r="B38" s="36"/>
      <c r="C38" s="37"/>
      <c r="D38" s="38"/>
      <c r="E38" s="38"/>
      <c r="F38" s="29"/>
      <c r="G38" s="29"/>
      <c r="H38" s="29"/>
      <c r="I38" s="29"/>
    </row>
    <row r="39" spans="1:9" x14ac:dyDescent="0.2">
      <c r="A39" s="2" t="s">
        <v>18</v>
      </c>
      <c r="B39" s="39"/>
      <c r="C39" s="40">
        <f>C35-C37</f>
        <v>0</v>
      </c>
      <c r="D39" s="40">
        <f t="shared" ref="D39:I39" si="3">D35-D37</f>
        <v>0</v>
      </c>
      <c r="E39" s="40">
        <f t="shared" si="3"/>
        <v>0</v>
      </c>
      <c r="F39" s="41">
        <f t="shared" si="3"/>
        <v>0</v>
      </c>
      <c r="G39" s="41">
        <f t="shared" si="3"/>
        <v>-277917.76</v>
      </c>
      <c r="H39" s="41">
        <f t="shared" si="3"/>
        <v>-216270.75999999995</v>
      </c>
      <c r="I39" s="41">
        <f t="shared" si="3"/>
        <v>-154623.75999999995</v>
      </c>
    </row>
    <row r="40" spans="1:9" x14ac:dyDescent="0.2">
      <c r="A40" s="42"/>
      <c r="B40" s="42"/>
      <c r="C40" s="43"/>
      <c r="D40" s="43"/>
      <c r="E40" s="43"/>
      <c r="F40" s="43"/>
      <c r="G40" s="43"/>
      <c r="H40" s="43"/>
      <c r="I40" s="43"/>
    </row>
    <row r="41" spans="1:9" x14ac:dyDescent="0.2">
      <c r="A41" s="44" t="s">
        <v>19</v>
      </c>
      <c r="B41" s="11"/>
      <c r="C41" s="1"/>
      <c r="D41" s="1"/>
      <c r="E41" s="1"/>
      <c r="F41" s="1"/>
      <c r="G41" s="1"/>
      <c r="H41" s="1"/>
      <c r="I41" s="1"/>
    </row>
    <row r="42" spans="1:9" ht="26.45" customHeight="1" x14ac:dyDescent="0.2">
      <c r="A42" s="45" t="s">
        <v>30</v>
      </c>
      <c r="B42" s="46"/>
      <c r="C42" s="38"/>
      <c r="D42" s="38"/>
      <c r="E42" s="38"/>
      <c r="F42" s="38"/>
      <c r="G42" s="38"/>
      <c r="H42" s="38"/>
      <c r="I42" s="38"/>
    </row>
    <row r="43" spans="1:9" x14ac:dyDescent="0.2">
      <c r="A43" s="2"/>
      <c r="B43" s="4"/>
      <c r="C43" s="29"/>
      <c r="D43" s="29"/>
      <c r="E43" s="29"/>
      <c r="F43" s="29"/>
      <c r="G43" s="29"/>
      <c r="H43" s="29"/>
      <c r="I43" s="29"/>
    </row>
    <row r="44" spans="1:9" x14ac:dyDescent="0.2">
      <c r="A44" s="2" t="s">
        <v>6</v>
      </c>
      <c r="B44" s="4"/>
      <c r="C44" s="29"/>
      <c r="D44" s="29"/>
      <c r="E44" s="29"/>
      <c r="F44" s="29"/>
      <c r="G44" s="29"/>
      <c r="H44" s="29"/>
      <c r="I44" s="29"/>
    </row>
    <row r="45" spans="1:9" x14ac:dyDescent="0.2">
      <c r="A45" s="2"/>
      <c r="B45" s="4"/>
      <c r="C45" s="29"/>
      <c r="D45" s="29"/>
      <c r="E45" s="29"/>
      <c r="F45" s="29"/>
      <c r="G45" s="29"/>
      <c r="H45" s="29"/>
      <c r="I45" s="29"/>
    </row>
    <row r="46" spans="1:9" x14ac:dyDescent="0.2">
      <c r="A46" s="47" t="s">
        <v>8</v>
      </c>
      <c r="B46" s="39"/>
      <c r="C46" s="29"/>
      <c r="D46" s="29"/>
      <c r="E46" s="29"/>
      <c r="F46" s="29"/>
      <c r="G46" s="29"/>
      <c r="H46" s="29"/>
      <c r="I46" s="29"/>
    </row>
    <row r="47" spans="1:9" x14ac:dyDescent="0.2">
      <c r="A47" s="48" t="s">
        <v>9</v>
      </c>
      <c r="B47" s="49"/>
      <c r="C47" s="29"/>
      <c r="D47" s="29"/>
      <c r="E47" s="29"/>
      <c r="F47" s="29"/>
      <c r="G47" s="29"/>
      <c r="H47" s="29"/>
      <c r="I47" s="29"/>
    </row>
  </sheetData>
  <sheetProtection selectLockedCells="1"/>
  <mergeCells count="8">
    <mergeCell ref="A20:I20"/>
    <mergeCell ref="A42:B42"/>
    <mergeCell ref="A8:I10"/>
    <mergeCell ref="A11:I12"/>
    <mergeCell ref="A13:I14"/>
    <mergeCell ref="A15:I16"/>
    <mergeCell ref="A17:I17"/>
    <mergeCell ref="A18:I19"/>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F8465-8BBE-4B31-97F2-936A8F94A786}">
  <sheetPr>
    <pageSetUpPr fitToPage="1"/>
  </sheetPr>
  <dimension ref="A2:J48"/>
  <sheetViews>
    <sheetView tabSelected="1" view="pageLayout" topLeftCell="A8"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108</v>
      </c>
      <c r="C4" s="11"/>
      <c r="D4" s="11"/>
      <c r="E4" s="12"/>
      <c r="G4" s="13" t="s">
        <v>27</v>
      </c>
      <c r="H4" s="10" t="s">
        <v>37</v>
      </c>
      <c r="I4" s="11"/>
    </row>
    <row r="5" spans="1:9" x14ac:dyDescent="0.2">
      <c r="A5" s="9" t="s">
        <v>25</v>
      </c>
      <c r="B5" s="10" t="s">
        <v>55</v>
      </c>
      <c r="C5" s="15"/>
      <c r="D5" s="15"/>
      <c r="E5" s="12"/>
      <c r="G5" s="13" t="s">
        <v>26</v>
      </c>
      <c r="H5" s="14" t="s">
        <v>109</v>
      </c>
      <c r="I5" s="15"/>
    </row>
    <row r="8" spans="1:9" x14ac:dyDescent="0.2">
      <c r="A8" s="50" t="s">
        <v>110</v>
      </c>
      <c r="B8" s="19"/>
      <c r="C8" s="19"/>
      <c r="D8" s="19"/>
      <c r="E8" s="19"/>
      <c r="F8" s="19"/>
      <c r="G8" s="19"/>
      <c r="H8" s="19"/>
      <c r="I8" s="19"/>
    </row>
    <row r="9" spans="1:9" x14ac:dyDescent="0.2">
      <c r="A9" s="50"/>
      <c r="B9" s="19"/>
      <c r="C9" s="19"/>
      <c r="D9" s="19"/>
      <c r="E9" s="19"/>
      <c r="F9" s="19"/>
      <c r="G9" s="19"/>
      <c r="H9" s="19"/>
      <c r="I9" s="19"/>
    </row>
    <row r="10" spans="1:9" x14ac:dyDescent="0.2">
      <c r="A10" s="19"/>
      <c r="B10" s="19"/>
      <c r="C10" s="19"/>
      <c r="D10" s="19"/>
      <c r="E10" s="19"/>
      <c r="F10" s="19"/>
      <c r="G10" s="19"/>
      <c r="H10" s="19"/>
      <c r="I10" s="19"/>
    </row>
    <row r="11" spans="1:9" x14ac:dyDescent="0.2">
      <c r="A11" s="50" t="s">
        <v>107</v>
      </c>
      <c r="B11" s="19"/>
      <c r="C11" s="19"/>
      <c r="D11" s="19"/>
      <c r="E11" s="19"/>
      <c r="F11" s="19"/>
      <c r="G11" s="19"/>
      <c r="H11" s="19"/>
      <c r="I11" s="19"/>
    </row>
    <row r="12" spans="1:9" x14ac:dyDescent="0.2">
      <c r="A12" s="19"/>
      <c r="B12" s="19"/>
      <c r="C12" s="19"/>
      <c r="D12" s="19"/>
      <c r="E12" s="19"/>
      <c r="F12" s="19"/>
      <c r="G12" s="19"/>
      <c r="H12" s="19"/>
      <c r="I12" s="19"/>
    </row>
    <row r="13" spans="1:9" x14ac:dyDescent="0.2">
      <c r="A13" s="50" t="s">
        <v>111</v>
      </c>
      <c r="B13" s="19"/>
      <c r="C13" s="19"/>
      <c r="D13" s="19"/>
      <c r="E13" s="19"/>
      <c r="F13" s="19"/>
      <c r="G13" s="19"/>
      <c r="H13" s="19"/>
      <c r="I13" s="19"/>
    </row>
    <row r="14" spans="1:9" x14ac:dyDescent="0.2">
      <c r="A14" s="50"/>
      <c r="B14" s="19"/>
      <c r="C14" s="19"/>
      <c r="D14" s="19"/>
      <c r="E14" s="19"/>
      <c r="F14" s="19"/>
      <c r="G14" s="19"/>
      <c r="H14" s="19"/>
      <c r="I14" s="19"/>
    </row>
    <row r="15" spans="1:9" x14ac:dyDescent="0.2">
      <c r="A15" s="19"/>
      <c r="B15" s="19"/>
      <c r="C15" s="19"/>
      <c r="D15" s="19"/>
      <c r="E15" s="19"/>
      <c r="F15" s="19"/>
      <c r="G15" s="19"/>
      <c r="H15" s="19"/>
      <c r="I15" s="19"/>
    </row>
    <row r="16" spans="1:9" x14ac:dyDescent="0.2">
      <c r="A16" s="20" t="s">
        <v>122</v>
      </c>
      <c r="B16" s="21"/>
      <c r="C16" s="21"/>
      <c r="D16" s="21"/>
      <c r="E16" s="21"/>
      <c r="F16" s="21"/>
      <c r="G16" s="21"/>
      <c r="H16" s="21"/>
      <c r="I16" s="21"/>
    </row>
    <row r="17" spans="1:10" x14ac:dyDescent="0.2">
      <c r="A17" s="21"/>
      <c r="B17" s="21"/>
      <c r="C17" s="21"/>
      <c r="D17" s="21"/>
      <c r="E17" s="21"/>
      <c r="F17" s="21"/>
      <c r="G17" s="21"/>
      <c r="H17" s="21"/>
      <c r="I17" s="21"/>
    </row>
    <row r="18" spans="1:10" x14ac:dyDescent="0.2">
      <c r="A18" s="7" t="s">
        <v>42</v>
      </c>
      <c r="B18" s="7"/>
      <c r="C18" s="7"/>
      <c r="D18" s="7"/>
      <c r="E18" s="7"/>
      <c r="F18" s="7"/>
      <c r="G18" s="7"/>
      <c r="H18" s="7"/>
      <c r="I18" s="7"/>
    </row>
    <row r="19" spans="1:10" x14ac:dyDescent="0.2">
      <c r="A19" s="6" t="s">
        <v>43</v>
      </c>
      <c r="B19" s="6"/>
      <c r="C19" s="6"/>
      <c r="D19" s="6"/>
      <c r="E19" s="6"/>
      <c r="F19" s="6"/>
      <c r="G19" s="6"/>
      <c r="H19" s="6"/>
      <c r="I19" s="6"/>
    </row>
    <row r="20" spans="1:10" x14ac:dyDescent="0.2">
      <c r="A20" s="8"/>
      <c r="B20" s="8"/>
      <c r="C20" s="8"/>
      <c r="D20" s="8"/>
      <c r="E20" s="8"/>
      <c r="F20" s="8"/>
      <c r="G20" s="8"/>
      <c r="H20" s="8"/>
      <c r="I20" s="8"/>
    </row>
    <row r="21" spans="1:10" x14ac:dyDescent="0.2">
      <c r="A21" s="22" t="s">
        <v>12</v>
      </c>
      <c r="B21" s="23"/>
      <c r="C21" s="23"/>
      <c r="D21" s="23"/>
      <c r="E21" s="23"/>
      <c r="F21" s="23"/>
      <c r="G21" s="23"/>
      <c r="H21" s="23"/>
      <c r="I21" s="24"/>
    </row>
    <row r="22" spans="1:10" x14ac:dyDescent="0.2">
      <c r="A22" s="2"/>
      <c r="B22" s="4"/>
      <c r="C22" s="25" t="s">
        <v>33</v>
      </c>
      <c r="D22" s="25" t="s">
        <v>21</v>
      </c>
      <c r="E22" s="25" t="s">
        <v>22</v>
      </c>
      <c r="F22" s="25" t="s">
        <v>23</v>
      </c>
      <c r="G22" s="25" t="s">
        <v>29</v>
      </c>
      <c r="H22" s="25" t="s">
        <v>31</v>
      </c>
      <c r="I22" s="25" t="s">
        <v>32</v>
      </c>
    </row>
    <row r="23" spans="1:10" x14ac:dyDescent="0.2">
      <c r="A23" s="2"/>
      <c r="B23" s="4"/>
      <c r="C23" s="26" t="s">
        <v>10</v>
      </c>
      <c r="D23" s="27" t="s">
        <v>10</v>
      </c>
      <c r="E23" s="26" t="s">
        <v>10</v>
      </c>
      <c r="F23" s="28" t="s">
        <v>10</v>
      </c>
      <c r="G23" s="28" t="s">
        <v>10</v>
      </c>
      <c r="H23" s="26" t="s">
        <v>11</v>
      </c>
      <c r="I23" s="26" t="s">
        <v>11</v>
      </c>
    </row>
    <row r="24" spans="1:10" x14ac:dyDescent="0.2">
      <c r="A24" s="2" t="s">
        <v>0</v>
      </c>
      <c r="B24" s="4"/>
      <c r="C24" s="3">
        <v>0</v>
      </c>
      <c r="D24" s="29">
        <v>0</v>
      </c>
      <c r="E24" s="29">
        <v>0</v>
      </c>
      <c r="F24" s="29">
        <v>0</v>
      </c>
      <c r="G24" s="29">
        <v>500000</v>
      </c>
      <c r="H24" s="29">
        <v>946606.67</v>
      </c>
      <c r="I24" s="29">
        <v>946606.67</v>
      </c>
    </row>
    <row r="25" spans="1:10" x14ac:dyDescent="0.2">
      <c r="A25" s="2" t="s">
        <v>1</v>
      </c>
      <c r="B25" s="4"/>
      <c r="C25" s="3"/>
      <c r="D25" s="29">
        <f t="shared" ref="D25:I25" si="0">C36</f>
        <v>0</v>
      </c>
      <c r="E25" s="29">
        <f t="shared" si="0"/>
        <v>0</v>
      </c>
      <c r="F25" s="29">
        <f t="shared" si="0"/>
        <v>0</v>
      </c>
      <c r="G25" s="29">
        <f t="shared" si="0"/>
        <v>0</v>
      </c>
      <c r="H25" s="29">
        <f t="shared" si="0"/>
        <v>0</v>
      </c>
      <c r="I25" s="29">
        <f t="shared" si="0"/>
        <v>0</v>
      </c>
      <c r="J25" s="30" t="s">
        <v>117</v>
      </c>
    </row>
    <row r="26" spans="1:10" x14ac:dyDescent="0.2">
      <c r="A26" s="2" t="s">
        <v>2</v>
      </c>
      <c r="B26" s="4"/>
      <c r="C26" s="3">
        <v>0</v>
      </c>
      <c r="D26" s="29">
        <v>0</v>
      </c>
      <c r="E26" s="29">
        <v>0</v>
      </c>
      <c r="F26" s="29">
        <v>0</v>
      </c>
      <c r="G26" s="29">
        <v>53393.33</v>
      </c>
      <c r="H26" s="29">
        <v>540002</v>
      </c>
      <c r="I26" s="29">
        <f>154755.98+385246</f>
        <v>540001.98</v>
      </c>
      <c r="J26" s="31">
        <f>(G26-F26)/G26</f>
        <v>1</v>
      </c>
    </row>
    <row r="27" spans="1:10" x14ac:dyDescent="0.2">
      <c r="A27" s="2" t="s">
        <v>3</v>
      </c>
      <c r="B27" s="4"/>
      <c r="C27" s="3">
        <v>0</v>
      </c>
      <c r="D27" s="29">
        <v>0</v>
      </c>
      <c r="E27" s="29">
        <v>0</v>
      </c>
      <c r="F27" s="3">
        <v>0</v>
      </c>
      <c r="G27" s="29">
        <v>53393.33</v>
      </c>
      <c r="H27" s="29">
        <v>540002</v>
      </c>
      <c r="I27" s="29">
        <v>540002</v>
      </c>
      <c r="J27" s="31">
        <f>(G27-F27)/G27</f>
        <v>1</v>
      </c>
    </row>
    <row r="28" spans="1:10" x14ac:dyDescent="0.2">
      <c r="A28" s="2"/>
      <c r="B28" s="4"/>
      <c r="C28" s="3"/>
      <c r="D28" s="29"/>
      <c r="E28" s="29"/>
      <c r="F28" s="29"/>
      <c r="G28" s="29"/>
      <c r="H28" s="29"/>
      <c r="I28" s="29"/>
    </row>
    <row r="29" spans="1:10" x14ac:dyDescent="0.2">
      <c r="A29" s="2" t="s">
        <v>4</v>
      </c>
      <c r="B29" s="15"/>
      <c r="C29" s="32"/>
      <c r="D29" s="32"/>
      <c r="E29" s="32"/>
      <c r="F29" s="32"/>
      <c r="G29" s="32"/>
      <c r="H29" s="32"/>
      <c r="I29" s="3"/>
    </row>
    <row r="30" spans="1:10" x14ac:dyDescent="0.2">
      <c r="A30" s="33" t="s">
        <v>20</v>
      </c>
      <c r="B30" s="4"/>
      <c r="C30" s="3"/>
      <c r="D30" s="34"/>
      <c r="E30" s="32"/>
      <c r="F30" s="32"/>
      <c r="G30" s="32"/>
      <c r="H30" s="32"/>
      <c r="I30" s="3"/>
    </row>
    <row r="31" spans="1:10" x14ac:dyDescent="0.2">
      <c r="A31" s="35"/>
      <c r="B31" s="36"/>
      <c r="C31" s="3"/>
      <c r="D31" s="29"/>
      <c r="E31" s="29"/>
      <c r="F31" s="29"/>
      <c r="G31" s="29"/>
      <c r="H31" s="29"/>
      <c r="I31" s="29"/>
    </row>
    <row r="32" spans="1:10" x14ac:dyDescent="0.2">
      <c r="A32" s="35"/>
      <c r="B32" s="36"/>
      <c r="C32" s="3"/>
      <c r="D32" s="29"/>
      <c r="E32" s="29"/>
      <c r="F32" s="29"/>
      <c r="G32" s="29"/>
      <c r="H32" s="29"/>
      <c r="I32" s="29"/>
    </row>
    <row r="33" spans="1:9" x14ac:dyDescent="0.2">
      <c r="A33" s="35"/>
      <c r="B33" s="36"/>
      <c r="C33" s="3"/>
      <c r="D33" s="29"/>
      <c r="E33" s="29"/>
      <c r="F33" s="29"/>
      <c r="G33" s="29"/>
      <c r="H33" s="29"/>
      <c r="I33" s="29"/>
    </row>
    <row r="34" spans="1:9" x14ac:dyDescent="0.2">
      <c r="A34" s="2" t="s">
        <v>5</v>
      </c>
      <c r="B34" s="4"/>
      <c r="C34" s="3">
        <f t="shared" ref="C34:I34" si="1">SUM(C31:C33)</f>
        <v>0</v>
      </c>
      <c r="D34" s="3">
        <f t="shared" si="1"/>
        <v>0</v>
      </c>
      <c r="E34" s="3">
        <f t="shared" si="1"/>
        <v>0</v>
      </c>
      <c r="F34" s="3">
        <f t="shared" si="1"/>
        <v>0</v>
      </c>
      <c r="G34" s="3">
        <f t="shared" si="1"/>
        <v>0</v>
      </c>
      <c r="H34" s="3">
        <f t="shared" si="1"/>
        <v>0</v>
      </c>
      <c r="I34" s="3">
        <f t="shared" si="1"/>
        <v>0</v>
      </c>
    </row>
    <row r="35" spans="1:9" x14ac:dyDescent="0.2">
      <c r="A35" s="2"/>
      <c r="B35" s="4"/>
      <c r="C35" s="3"/>
      <c r="D35" s="29"/>
      <c r="E35" s="29"/>
      <c r="F35" s="29"/>
      <c r="G35" s="29"/>
      <c r="H35" s="29"/>
      <c r="I35" s="29"/>
    </row>
    <row r="36" spans="1:9" x14ac:dyDescent="0.2">
      <c r="A36" s="2" t="s">
        <v>7</v>
      </c>
      <c r="B36" s="4"/>
      <c r="C36" s="3">
        <f>+C25+C26-C27+C34</f>
        <v>0</v>
      </c>
      <c r="D36" s="3">
        <f t="shared" ref="D36:I36" si="2">+D25+D26-D27+D34</f>
        <v>0</v>
      </c>
      <c r="E36" s="3">
        <f>+E25+E26-E27+E34</f>
        <v>0</v>
      </c>
      <c r="F36" s="3">
        <f t="shared" si="2"/>
        <v>0</v>
      </c>
      <c r="G36" s="3">
        <f>+G25+G26-G27+G34</f>
        <v>0</v>
      </c>
      <c r="H36" s="3">
        <f>+H25+H26-H27+H34</f>
        <v>0</v>
      </c>
      <c r="I36" s="3">
        <f t="shared" si="2"/>
        <v>-2.0000000018626451E-2</v>
      </c>
    </row>
    <row r="37" spans="1:9" x14ac:dyDescent="0.2">
      <c r="A37" s="35"/>
      <c r="B37" s="36"/>
      <c r="C37" s="37"/>
      <c r="D37" s="38"/>
      <c r="E37" s="38"/>
      <c r="F37" s="29"/>
      <c r="G37" s="29"/>
      <c r="H37" s="29"/>
      <c r="I37" s="29"/>
    </row>
    <row r="38" spans="1:9" x14ac:dyDescent="0.2">
      <c r="A38" s="2" t="s">
        <v>17</v>
      </c>
      <c r="B38" s="4"/>
      <c r="C38" s="37">
        <v>0</v>
      </c>
      <c r="D38" s="38">
        <v>0</v>
      </c>
      <c r="E38" s="38">
        <v>0</v>
      </c>
      <c r="F38" s="29">
        <v>0</v>
      </c>
      <c r="G38" s="29">
        <v>3186.93</v>
      </c>
      <c r="H38" s="29">
        <v>0</v>
      </c>
      <c r="I38" s="29">
        <v>0</v>
      </c>
    </row>
    <row r="39" spans="1:9" x14ac:dyDescent="0.2">
      <c r="A39" s="35"/>
      <c r="B39" s="36"/>
      <c r="C39" s="37"/>
      <c r="D39" s="38"/>
      <c r="E39" s="38"/>
      <c r="F39" s="29"/>
      <c r="G39" s="29"/>
      <c r="H39" s="29"/>
      <c r="I39" s="29"/>
    </row>
    <row r="40" spans="1:9" x14ac:dyDescent="0.2">
      <c r="A40" s="2" t="s">
        <v>18</v>
      </c>
      <c r="B40" s="39"/>
      <c r="C40" s="40">
        <f>C36-C38</f>
        <v>0</v>
      </c>
      <c r="D40" s="40">
        <f t="shared" ref="D40:I40" si="3">D36-D38</f>
        <v>0</v>
      </c>
      <c r="E40" s="40">
        <f t="shared" si="3"/>
        <v>0</v>
      </c>
      <c r="F40" s="41">
        <f t="shared" si="3"/>
        <v>0</v>
      </c>
      <c r="G40" s="41">
        <f t="shared" si="3"/>
        <v>-3186.93</v>
      </c>
      <c r="H40" s="41">
        <f t="shared" si="3"/>
        <v>0</v>
      </c>
      <c r="I40" s="41">
        <f t="shared" si="3"/>
        <v>-2.0000000018626451E-2</v>
      </c>
    </row>
    <row r="41" spans="1:9" x14ac:dyDescent="0.2">
      <c r="A41" s="42"/>
      <c r="B41" s="42"/>
      <c r="C41" s="43"/>
      <c r="D41" s="43"/>
      <c r="E41" s="43"/>
      <c r="F41" s="43"/>
      <c r="G41" s="43"/>
      <c r="H41" s="43"/>
      <c r="I41" s="43"/>
    </row>
    <row r="42" spans="1:9" x14ac:dyDescent="0.2">
      <c r="A42" s="44" t="s">
        <v>19</v>
      </c>
      <c r="B42" s="11"/>
      <c r="C42" s="1"/>
      <c r="D42" s="1"/>
      <c r="E42" s="1"/>
      <c r="F42" s="1"/>
      <c r="G42" s="1"/>
      <c r="H42" s="1"/>
      <c r="I42" s="1"/>
    </row>
    <row r="43" spans="1:9" ht="26.45" customHeight="1" x14ac:dyDescent="0.2">
      <c r="A43" s="45" t="s">
        <v>30</v>
      </c>
      <c r="B43" s="46"/>
      <c r="C43" s="38"/>
      <c r="D43" s="38"/>
      <c r="E43" s="38"/>
      <c r="F43" s="38"/>
      <c r="G43" s="38"/>
      <c r="H43" s="38"/>
      <c r="I43" s="38"/>
    </row>
    <row r="44" spans="1:9" x14ac:dyDescent="0.2">
      <c r="A44" s="2"/>
      <c r="B44" s="4"/>
      <c r="C44" s="29"/>
      <c r="D44" s="29"/>
      <c r="E44" s="29"/>
      <c r="F44" s="29"/>
      <c r="G44" s="29"/>
      <c r="H44" s="29"/>
      <c r="I44" s="29"/>
    </row>
    <row r="45" spans="1:9" x14ac:dyDescent="0.2">
      <c r="A45" s="2" t="s">
        <v>6</v>
      </c>
      <c r="B45" s="4"/>
      <c r="C45" s="29"/>
      <c r="D45" s="29"/>
      <c r="E45" s="29"/>
      <c r="F45" s="29"/>
      <c r="G45" s="29"/>
      <c r="H45" s="29"/>
      <c r="I45" s="29"/>
    </row>
    <row r="46" spans="1:9" x14ac:dyDescent="0.2">
      <c r="A46" s="2"/>
      <c r="B46" s="4"/>
      <c r="C46" s="29"/>
      <c r="D46" s="29"/>
      <c r="E46" s="29"/>
      <c r="F46" s="29"/>
      <c r="G46" s="29"/>
      <c r="H46" s="29"/>
      <c r="I46" s="29"/>
    </row>
    <row r="47" spans="1:9" x14ac:dyDescent="0.2">
      <c r="A47" s="47" t="s">
        <v>8</v>
      </c>
      <c r="B47" s="39"/>
      <c r="C47" s="29"/>
      <c r="D47" s="29"/>
      <c r="E47" s="29"/>
      <c r="F47" s="29"/>
      <c r="G47" s="29"/>
      <c r="H47" s="29"/>
      <c r="I47" s="29"/>
    </row>
    <row r="48" spans="1:9" x14ac:dyDescent="0.2">
      <c r="A48" s="48" t="s">
        <v>9</v>
      </c>
      <c r="B48" s="49"/>
      <c r="C48" s="29"/>
      <c r="D48" s="29"/>
      <c r="E48" s="29"/>
      <c r="F48" s="29"/>
      <c r="G48" s="29"/>
      <c r="H48" s="29"/>
      <c r="I48" s="29"/>
    </row>
  </sheetData>
  <sheetProtection selectLockedCells="1"/>
  <mergeCells count="8">
    <mergeCell ref="A21:I21"/>
    <mergeCell ref="A43:B43"/>
    <mergeCell ref="A8:I10"/>
    <mergeCell ref="A11:I12"/>
    <mergeCell ref="A13:I15"/>
    <mergeCell ref="A16:I17"/>
    <mergeCell ref="A18:I18"/>
    <mergeCell ref="A19:I20"/>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B7188-24C2-4730-88B7-D1C3A887EEA9}">
  <sheetPr>
    <pageSetUpPr fitToPage="1"/>
  </sheetPr>
  <dimension ref="A2:J48"/>
  <sheetViews>
    <sheetView tabSelected="1" view="pageLayout" topLeftCell="A8"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112</v>
      </c>
      <c r="C4" s="11"/>
      <c r="D4" s="11"/>
      <c r="E4" s="12"/>
      <c r="G4" s="13" t="s">
        <v>27</v>
      </c>
      <c r="H4" s="10" t="s">
        <v>37</v>
      </c>
      <c r="I4" s="11"/>
    </row>
    <row r="5" spans="1:9" x14ac:dyDescent="0.2">
      <c r="A5" s="9" t="s">
        <v>25</v>
      </c>
      <c r="B5" s="10" t="s">
        <v>55</v>
      </c>
      <c r="C5" s="15"/>
      <c r="D5" s="15"/>
      <c r="E5" s="12"/>
      <c r="G5" s="13" t="s">
        <v>26</v>
      </c>
      <c r="H5" s="14" t="s">
        <v>113</v>
      </c>
      <c r="I5" s="15"/>
    </row>
    <row r="8" spans="1:9" x14ac:dyDescent="0.2">
      <c r="A8" s="50" t="s">
        <v>114</v>
      </c>
      <c r="B8" s="19"/>
      <c r="C8" s="19"/>
      <c r="D8" s="19"/>
      <c r="E8" s="19"/>
      <c r="F8" s="19"/>
      <c r="G8" s="19"/>
      <c r="H8" s="19"/>
      <c r="I8" s="19"/>
    </row>
    <row r="9" spans="1:9" x14ac:dyDescent="0.2">
      <c r="A9" s="50"/>
      <c r="B9" s="19"/>
      <c r="C9" s="19"/>
      <c r="D9" s="19"/>
      <c r="E9" s="19"/>
      <c r="F9" s="19"/>
      <c r="G9" s="19"/>
      <c r="H9" s="19"/>
      <c r="I9" s="19"/>
    </row>
    <row r="10" spans="1:9" x14ac:dyDescent="0.2">
      <c r="A10" s="19"/>
      <c r="B10" s="19"/>
      <c r="C10" s="19"/>
      <c r="D10" s="19"/>
      <c r="E10" s="19"/>
      <c r="F10" s="19"/>
      <c r="G10" s="19"/>
      <c r="H10" s="19"/>
      <c r="I10" s="19"/>
    </row>
    <row r="11" spans="1:9" x14ac:dyDescent="0.2">
      <c r="A11" s="50" t="s">
        <v>107</v>
      </c>
      <c r="B11" s="19"/>
      <c r="C11" s="19"/>
      <c r="D11" s="19"/>
      <c r="E11" s="19"/>
      <c r="F11" s="19"/>
      <c r="G11" s="19"/>
      <c r="H11" s="19"/>
      <c r="I11" s="19"/>
    </row>
    <row r="12" spans="1:9" x14ac:dyDescent="0.2">
      <c r="A12" s="19"/>
      <c r="B12" s="19"/>
      <c r="C12" s="19"/>
      <c r="D12" s="19"/>
      <c r="E12" s="19"/>
      <c r="F12" s="19"/>
      <c r="G12" s="19"/>
      <c r="H12" s="19"/>
      <c r="I12" s="19"/>
    </row>
    <row r="13" spans="1:9" x14ac:dyDescent="0.2">
      <c r="A13" s="50" t="s">
        <v>115</v>
      </c>
      <c r="B13" s="19"/>
      <c r="C13" s="19"/>
      <c r="D13" s="19"/>
      <c r="E13" s="19"/>
      <c r="F13" s="19"/>
      <c r="G13" s="19"/>
      <c r="H13" s="19"/>
      <c r="I13" s="19"/>
    </row>
    <row r="14" spans="1:9" x14ac:dyDescent="0.2">
      <c r="A14" s="50"/>
      <c r="B14" s="19"/>
      <c r="C14" s="19"/>
      <c r="D14" s="19"/>
      <c r="E14" s="19"/>
      <c r="F14" s="19"/>
      <c r="G14" s="19"/>
      <c r="H14" s="19"/>
      <c r="I14" s="19"/>
    </row>
    <row r="15" spans="1:9" x14ac:dyDescent="0.2">
      <c r="A15" s="19"/>
      <c r="B15" s="19"/>
      <c r="C15" s="19"/>
      <c r="D15" s="19"/>
      <c r="E15" s="19"/>
      <c r="F15" s="19"/>
      <c r="G15" s="19"/>
      <c r="H15" s="19"/>
      <c r="I15" s="19"/>
    </row>
    <row r="16" spans="1:9" x14ac:dyDescent="0.2">
      <c r="A16" s="20" t="s">
        <v>122</v>
      </c>
      <c r="B16" s="21"/>
      <c r="C16" s="21"/>
      <c r="D16" s="21"/>
      <c r="E16" s="21"/>
      <c r="F16" s="21"/>
      <c r="G16" s="21"/>
      <c r="H16" s="21"/>
      <c r="I16" s="21"/>
    </row>
    <row r="17" spans="1:10" x14ac:dyDescent="0.2">
      <c r="A17" s="21"/>
      <c r="B17" s="21"/>
      <c r="C17" s="21"/>
      <c r="D17" s="21"/>
      <c r="E17" s="21"/>
      <c r="F17" s="21"/>
      <c r="G17" s="21"/>
      <c r="H17" s="21"/>
      <c r="I17" s="21"/>
    </row>
    <row r="18" spans="1:10" x14ac:dyDescent="0.2">
      <c r="A18" s="7" t="s">
        <v>42</v>
      </c>
      <c r="B18" s="7"/>
      <c r="C18" s="7"/>
      <c r="D18" s="7"/>
      <c r="E18" s="7"/>
      <c r="F18" s="7"/>
      <c r="G18" s="7"/>
      <c r="H18" s="7"/>
      <c r="I18" s="7"/>
    </row>
    <row r="19" spans="1:10" x14ac:dyDescent="0.2">
      <c r="A19" s="6" t="s">
        <v>43</v>
      </c>
      <c r="B19" s="6"/>
      <c r="C19" s="6"/>
      <c r="D19" s="6"/>
      <c r="E19" s="6"/>
      <c r="F19" s="6"/>
      <c r="G19" s="6"/>
      <c r="H19" s="6"/>
      <c r="I19" s="6"/>
    </row>
    <row r="20" spans="1:10" x14ac:dyDescent="0.2">
      <c r="A20" s="8"/>
      <c r="B20" s="8"/>
      <c r="C20" s="8"/>
      <c r="D20" s="8"/>
      <c r="E20" s="8"/>
      <c r="F20" s="8"/>
      <c r="G20" s="8"/>
      <c r="H20" s="8"/>
      <c r="I20" s="8"/>
    </row>
    <row r="21" spans="1:10" x14ac:dyDescent="0.2">
      <c r="A21" s="22" t="s">
        <v>12</v>
      </c>
      <c r="B21" s="23"/>
      <c r="C21" s="23"/>
      <c r="D21" s="23"/>
      <c r="E21" s="23"/>
      <c r="F21" s="23"/>
      <c r="G21" s="23"/>
      <c r="H21" s="23"/>
      <c r="I21" s="24"/>
    </row>
    <row r="22" spans="1:10" x14ac:dyDescent="0.2">
      <c r="A22" s="2"/>
      <c r="B22" s="4"/>
      <c r="C22" s="25" t="s">
        <v>33</v>
      </c>
      <c r="D22" s="25" t="s">
        <v>21</v>
      </c>
      <c r="E22" s="25" t="s">
        <v>22</v>
      </c>
      <c r="F22" s="25" t="s">
        <v>23</v>
      </c>
      <c r="G22" s="25" t="s">
        <v>29</v>
      </c>
      <c r="H22" s="25" t="s">
        <v>31</v>
      </c>
      <c r="I22" s="25" t="s">
        <v>32</v>
      </c>
    </row>
    <row r="23" spans="1:10" x14ac:dyDescent="0.2">
      <c r="A23" s="2"/>
      <c r="B23" s="4"/>
      <c r="C23" s="26" t="s">
        <v>10</v>
      </c>
      <c r="D23" s="27" t="s">
        <v>10</v>
      </c>
      <c r="E23" s="26" t="s">
        <v>10</v>
      </c>
      <c r="F23" s="28" t="s">
        <v>10</v>
      </c>
      <c r="G23" s="28" t="s">
        <v>10</v>
      </c>
      <c r="H23" s="26" t="s">
        <v>11</v>
      </c>
      <c r="I23" s="26" t="s">
        <v>11</v>
      </c>
    </row>
    <row r="24" spans="1:10" x14ac:dyDescent="0.2">
      <c r="A24" s="2" t="s">
        <v>0</v>
      </c>
      <c r="B24" s="4"/>
      <c r="C24" s="3">
        <v>0</v>
      </c>
      <c r="D24" s="29">
        <v>0</v>
      </c>
      <c r="E24" s="29">
        <v>0</v>
      </c>
      <c r="F24" s="29">
        <v>0</v>
      </c>
      <c r="G24" s="29">
        <v>539256</v>
      </c>
      <c r="H24" s="29">
        <v>531658.22</v>
      </c>
      <c r="I24" s="29">
        <v>531658.22</v>
      </c>
    </row>
    <row r="25" spans="1:10" x14ac:dyDescent="0.2">
      <c r="A25" s="2" t="s">
        <v>1</v>
      </c>
      <c r="B25" s="4"/>
      <c r="C25" s="3"/>
      <c r="D25" s="29">
        <f t="shared" ref="D25:I25" si="0">C36</f>
        <v>0</v>
      </c>
      <c r="E25" s="29">
        <f t="shared" si="0"/>
        <v>0</v>
      </c>
      <c r="F25" s="29">
        <f t="shared" si="0"/>
        <v>0</v>
      </c>
      <c r="G25" s="29">
        <f t="shared" si="0"/>
        <v>0</v>
      </c>
      <c r="H25" s="29">
        <f t="shared" si="0"/>
        <v>85.020000000000437</v>
      </c>
      <c r="I25" s="29">
        <f t="shared" si="0"/>
        <v>85.019999999989523</v>
      </c>
      <c r="J25" s="30" t="s">
        <v>117</v>
      </c>
    </row>
    <row r="26" spans="1:10" x14ac:dyDescent="0.2">
      <c r="A26" s="2" t="s">
        <v>2</v>
      </c>
      <c r="B26" s="4"/>
      <c r="C26" s="3">
        <v>0</v>
      </c>
      <c r="D26" s="29">
        <v>0</v>
      </c>
      <c r="E26" s="29">
        <v>0</v>
      </c>
      <c r="F26" s="29">
        <v>0</v>
      </c>
      <c r="G26" s="29">
        <v>7682.8</v>
      </c>
      <c r="H26" s="29">
        <v>231860</v>
      </c>
      <c r="I26" s="29">
        <v>231860</v>
      </c>
      <c r="J26" s="31">
        <f>(G26-F26)/G26</f>
        <v>1</v>
      </c>
    </row>
    <row r="27" spans="1:10" x14ac:dyDescent="0.2">
      <c r="A27" s="2" t="s">
        <v>3</v>
      </c>
      <c r="B27" s="4"/>
      <c r="C27" s="3">
        <v>0</v>
      </c>
      <c r="D27" s="29">
        <v>0</v>
      </c>
      <c r="E27" s="29">
        <v>0</v>
      </c>
      <c r="F27" s="3">
        <v>0</v>
      </c>
      <c r="G27" s="29">
        <v>7597.78</v>
      </c>
      <c r="H27" s="29">
        <v>231860</v>
      </c>
      <c r="I27" s="29">
        <v>231860</v>
      </c>
      <c r="J27" s="31">
        <f>(G27-F27)/G27</f>
        <v>1</v>
      </c>
    </row>
    <row r="28" spans="1:10" x14ac:dyDescent="0.2">
      <c r="A28" s="2"/>
      <c r="B28" s="4"/>
      <c r="C28" s="3"/>
      <c r="D28" s="29"/>
      <c r="E28" s="29"/>
      <c r="F28" s="29"/>
      <c r="G28" s="29"/>
      <c r="H28" s="29"/>
      <c r="I28" s="29"/>
    </row>
    <row r="29" spans="1:10" x14ac:dyDescent="0.2">
      <c r="A29" s="2" t="s">
        <v>4</v>
      </c>
      <c r="B29" s="15"/>
      <c r="C29" s="32"/>
      <c r="D29" s="32"/>
      <c r="E29" s="32"/>
      <c r="F29" s="32"/>
      <c r="G29" s="32"/>
      <c r="H29" s="32"/>
      <c r="I29" s="3"/>
    </row>
    <row r="30" spans="1:10" x14ac:dyDescent="0.2">
      <c r="A30" s="33" t="s">
        <v>20</v>
      </c>
      <c r="B30" s="4"/>
      <c r="C30" s="3"/>
      <c r="D30" s="34"/>
      <c r="E30" s="32"/>
      <c r="F30" s="32"/>
      <c r="G30" s="32"/>
      <c r="H30" s="32"/>
      <c r="I30" s="3"/>
    </row>
    <row r="31" spans="1:10" x14ac:dyDescent="0.2">
      <c r="A31" s="35"/>
      <c r="B31" s="36"/>
      <c r="C31" s="3"/>
      <c r="D31" s="29"/>
      <c r="E31" s="29"/>
      <c r="F31" s="29"/>
      <c r="G31" s="29"/>
      <c r="H31" s="29"/>
      <c r="I31" s="29"/>
    </row>
    <row r="32" spans="1:10" x14ac:dyDescent="0.2">
      <c r="A32" s="35"/>
      <c r="B32" s="36"/>
      <c r="C32" s="3"/>
      <c r="D32" s="29"/>
      <c r="E32" s="29"/>
      <c r="F32" s="29"/>
      <c r="G32" s="29"/>
      <c r="H32" s="29"/>
      <c r="I32" s="29"/>
    </row>
    <row r="33" spans="1:9" x14ac:dyDescent="0.2">
      <c r="A33" s="35"/>
      <c r="B33" s="36"/>
      <c r="C33" s="3"/>
      <c r="D33" s="29"/>
      <c r="E33" s="29"/>
      <c r="F33" s="29"/>
      <c r="G33" s="29"/>
      <c r="H33" s="29"/>
      <c r="I33" s="29"/>
    </row>
    <row r="34" spans="1:9" x14ac:dyDescent="0.2">
      <c r="A34" s="2" t="s">
        <v>5</v>
      </c>
      <c r="B34" s="4"/>
      <c r="C34" s="3">
        <f t="shared" ref="C34:I34" si="1">SUM(C31:C33)</f>
        <v>0</v>
      </c>
      <c r="D34" s="3">
        <f t="shared" si="1"/>
        <v>0</v>
      </c>
      <c r="E34" s="3">
        <f t="shared" si="1"/>
        <v>0</v>
      </c>
      <c r="F34" s="3">
        <f t="shared" si="1"/>
        <v>0</v>
      </c>
      <c r="G34" s="3">
        <f t="shared" si="1"/>
        <v>0</v>
      </c>
      <c r="H34" s="3">
        <f t="shared" si="1"/>
        <v>0</v>
      </c>
      <c r="I34" s="3">
        <f t="shared" si="1"/>
        <v>0</v>
      </c>
    </row>
    <row r="35" spans="1:9" x14ac:dyDescent="0.2">
      <c r="A35" s="2"/>
      <c r="B35" s="4"/>
      <c r="C35" s="3"/>
      <c r="D35" s="29"/>
      <c r="E35" s="29"/>
      <c r="F35" s="29"/>
      <c r="G35" s="29"/>
      <c r="H35" s="29"/>
      <c r="I35" s="29"/>
    </row>
    <row r="36" spans="1:9" x14ac:dyDescent="0.2">
      <c r="A36" s="2" t="s">
        <v>7</v>
      </c>
      <c r="B36" s="4"/>
      <c r="C36" s="3">
        <f>+C25+C26-C27+C34</f>
        <v>0</v>
      </c>
      <c r="D36" s="3">
        <f t="shared" ref="D36:I36" si="2">+D25+D26-D27+D34</f>
        <v>0</v>
      </c>
      <c r="E36" s="3">
        <f>+E25+E26-E27+E34</f>
        <v>0</v>
      </c>
      <c r="F36" s="3">
        <f t="shared" si="2"/>
        <v>0</v>
      </c>
      <c r="G36" s="3">
        <f>+G25+G26-G27+G34</f>
        <v>85.020000000000437</v>
      </c>
      <c r="H36" s="3">
        <f>+H25+H26-H27+H34</f>
        <v>85.019999999989523</v>
      </c>
      <c r="I36" s="3">
        <f t="shared" si="2"/>
        <v>85.019999999989523</v>
      </c>
    </row>
    <row r="37" spans="1:9" x14ac:dyDescent="0.2">
      <c r="A37" s="35"/>
      <c r="B37" s="36"/>
      <c r="C37" s="37"/>
      <c r="D37" s="38"/>
      <c r="E37" s="38"/>
      <c r="F37" s="29"/>
      <c r="G37" s="29"/>
      <c r="H37" s="29"/>
      <c r="I37" s="29"/>
    </row>
    <row r="38" spans="1:9" x14ac:dyDescent="0.2">
      <c r="A38" s="2" t="s">
        <v>17</v>
      </c>
      <c r="B38" s="4"/>
      <c r="C38" s="37">
        <v>0</v>
      </c>
      <c r="D38" s="38">
        <v>0</v>
      </c>
      <c r="E38" s="38">
        <v>0</v>
      </c>
      <c r="F38" s="29">
        <v>0</v>
      </c>
      <c r="G38" s="29">
        <v>234692</v>
      </c>
      <c r="H38" s="29">
        <v>234692</v>
      </c>
      <c r="I38" s="29">
        <v>234692</v>
      </c>
    </row>
    <row r="39" spans="1:9" x14ac:dyDescent="0.2">
      <c r="A39" s="35"/>
      <c r="B39" s="36"/>
      <c r="C39" s="37"/>
      <c r="D39" s="38"/>
      <c r="E39" s="38"/>
      <c r="F39" s="29"/>
      <c r="G39" s="29"/>
      <c r="H39" s="29"/>
      <c r="I39" s="29"/>
    </row>
    <row r="40" spans="1:9" x14ac:dyDescent="0.2">
      <c r="A40" s="2" t="s">
        <v>18</v>
      </c>
      <c r="B40" s="39"/>
      <c r="C40" s="40">
        <f>C36-C38</f>
        <v>0</v>
      </c>
      <c r="D40" s="40">
        <f t="shared" ref="D40:I40" si="3">D36-D38</f>
        <v>0</v>
      </c>
      <c r="E40" s="40">
        <f t="shared" si="3"/>
        <v>0</v>
      </c>
      <c r="F40" s="41">
        <f t="shared" si="3"/>
        <v>0</v>
      </c>
      <c r="G40" s="41">
        <f t="shared" si="3"/>
        <v>-234606.98</v>
      </c>
      <c r="H40" s="41">
        <f t="shared" si="3"/>
        <v>-234606.98</v>
      </c>
      <c r="I40" s="41">
        <f t="shared" si="3"/>
        <v>-234606.98</v>
      </c>
    </row>
    <row r="41" spans="1:9" x14ac:dyDescent="0.2">
      <c r="A41" s="42"/>
      <c r="B41" s="42"/>
      <c r="C41" s="43"/>
      <c r="D41" s="43"/>
      <c r="E41" s="43"/>
      <c r="F41" s="43"/>
      <c r="G41" s="43"/>
      <c r="H41" s="43"/>
      <c r="I41" s="43"/>
    </row>
    <row r="42" spans="1:9" x14ac:dyDescent="0.2">
      <c r="A42" s="44" t="s">
        <v>19</v>
      </c>
      <c r="B42" s="11"/>
      <c r="C42" s="1"/>
      <c r="D42" s="1"/>
      <c r="E42" s="1"/>
      <c r="F42" s="1"/>
      <c r="G42" s="1"/>
      <c r="H42" s="1"/>
      <c r="I42" s="1"/>
    </row>
    <row r="43" spans="1:9" ht="26.45" customHeight="1" x14ac:dyDescent="0.2">
      <c r="A43" s="45" t="s">
        <v>30</v>
      </c>
      <c r="B43" s="46"/>
      <c r="C43" s="38"/>
      <c r="D43" s="38"/>
      <c r="E43" s="38"/>
      <c r="F43" s="38"/>
      <c r="G43" s="38"/>
      <c r="H43" s="38"/>
      <c r="I43" s="38"/>
    </row>
    <row r="44" spans="1:9" x14ac:dyDescent="0.2">
      <c r="A44" s="2"/>
      <c r="B44" s="4"/>
      <c r="C44" s="29"/>
      <c r="D44" s="29"/>
      <c r="E44" s="29"/>
      <c r="F44" s="29"/>
      <c r="G44" s="29"/>
      <c r="H44" s="29"/>
      <c r="I44" s="29"/>
    </row>
    <row r="45" spans="1:9" x14ac:dyDescent="0.2">
      <c r="A45" s="2" t="s">
        <v>6</v>
      </c>
      <c r="B45" s="4"/>
      <c r="C45" s="29"/>
      <c r="D45" s="29"/>
      <c r="E45" s="29"/>
      <c r="F45" s="29"/>
      <c r="G45" s="29"/>
      <c r="H45" s="29"/>
      <c r="I45" s="29"/>
    </row>
    <row r="46" spans="1:9" x14ac:dyDescent="0.2">
      <c r="A46" s="2"/>
      <c r="B46" s="4"/>
      <c r="C46" s="29"/>
      <c r="D46" s="29"/>
      <c r="E46" s="29"/>
      <c r="F46" s="29"/>
      <c r="G46" s="29"/>
      <c r="H46" s="29"/>
      <c r="I46" s="29"/>
    </row>
    <row r="47" spans="1:9" x14ac:dyDescent="0.2">
      <c r="A47" s="47" t="s">
        <v>8</v>
      </c>
      <c r="B47" s="39"/>
      <c r="C47" s="29"/>
      <c r="D47" s="29"/>
      <c r="E47" s="29"/>
      <c r="F47" s="29"/>
      <c r="G47" s="29"/>
      <c r="H47" s="29"/>
      <c r="I47" s="29"/>
    </row>
    <row r="48" spans="1:9" x14ac:dyDescent="0.2">
      <c r="A48" s="48" t="s">
        <v>9</v>
      </c>
      <c r="B48" s="49"/>
      <c r="C48" s="29"/>
      <c r="D48" s="29"/>
      <c r="E48" s="29"/>
      <c r="F48" s="29"/>
      <c r="G48" s="29"/>
      <c r="H48" s="29"/>
      <c r="I48" s="29"/>
    </row>
  </sheetData>
  <sheetProtection selectLockedCells="1"/>
  <mergeCells count="8">
    <mergeCell ref="A21:I21"/>
    <mergeCell ref="A43:B43"/>
    <mergeCell ref="A8:I10"/>
    <mergeCell ref="A11:I12"/>
    <mergeCell ref="A13:I15"/>
    <mergeCell ref="A16:I17"/>
    <mergeCell ref="A18:I18"/>
    <mergeCell ref="A19:I20"/>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2025 Legislature</oddHeader>
    <oddFooter>&amp;LForm 37-47 (rev. 8/23)&amp;R&amp;D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7F7E5A-41CE-4853-8A08-BD4FF1150D5F}">
  <sheetPr>
    <pageSetUpPr fitToPage="1"/>
  </sheetPr>
  <dimension ref="A2:J49"/>
  <sheetViews>
    <sheetView tabSelected="1" view="pageLayout" topLeftCell="A17" zoomScaleNormal="100" workbookViewId="0">
      <selection activeCell="A10" sqref="A10:I11"/>
    </sheetView>
  </sheetViews>
  <sheetFormatPr defaultRowHeight="12.75" x14ac:dyDescent="0.2"/>
  <cols>
    <col min="1" max="2" width="14.5703125" style="9" customWidth="1"/>
    <col min="3" max="8" width="14" style="9" customWidth="1"/>
    <col min="9" max="9" width="13.140625" style="9" customWidth="1"/>
    <col min="10" max="16384" width="9.140625" style="9"/>
  </cols>
  <sheetData>
    <row r="2" spans="1:9" x14ac:dyDescent="0.2">
      <c r="A2" s="9" t="s">
        <v>13</v>
      </c>
      <c r="B2" s="10" t="s">
        <v>40</v>
      </c>
      <c r="C2" s="11"/>
      <c r="D2" s="11"/>
      <c r="E2" s="12"/>
      <c r="G2" s="13" t="s">
        <v>14</v>
      </c>
      <c r="H2" s="10" t="s">
        <v>35</v>
      </c>
      <c r="I2" s="11"/>
    </row>
    <row r="3" spans="1:9" x14ac:dyDescent="0.2">
      <c r="A3" s="9" t="s">
        <v>24</v>
      </c>
      <c r="B3" s="10" t="s">
        <v>34</v>
      </c>
      <c r="C3" s="11"/>
      <c r="D3" s="11"/>
      <c r="E3" s="12"/>
      <c r="G3" s="13" t="s">
        <v>28</v>
      </c>
      <c r="H3" s="14" t="s">
        <v>36</v>
      </c>
      <c r="I3" s="15"/>
    </row>
    <row r="4" spans="1:9" x14ac:dyDescent="0.2">
      <c r="A4" s="9" t="s">
        <v>15</v>
      </c>
      <c r="B4" s="10" t="s">
        <v>57</v>
      </c>
      <c r="C4" s="11"/>
      <c r="D4" s="11"/>
      <c r="E4" s="12"/>
      <c r="G4" s="13" t="s">
        <v>27</v>
      </c>
      <c r="H4" s="10" t="s">
        <v>37</v>
      </c>
      <c r="I4" s="11"/>
    </row>
    <row r="5" spans="1:9" x14ac:dyDescent="0.2">
      <c r="A5" s="9" t="s">
        <v>25</v>
      </c>
      <c r="B5" s="10" t="s">
        <v>55</v>
      </c>
      <c r="C5" s="15"/>
      <c r="D5" s="15"/>
      <c r="E5" s="12"/>
      <c r="G5" s="13" t="s">
        <v>26</v>
      </c>
      <c r="H5" s="14" t="s">
        <v>125</v>
      </c>
      <c r="I5" s="15"/>
    </row>
    <row r="8" spans="1:9" ht="13.35" customHeight="1" x14ac:dyDescent="0.2">
      <c r="A8" s="18" t="s">
        <v>81</v>
      </c>
      <c r="B8" s="19"/>
      <c r="C8" s="19"/>
      <c r="D8" s="19"/>
      <c r="E8" s="19"/>
      <c r="F8" s="19"/>
      <c r="G8" s="19"/>
      <c r="H8" s="19"/>
      <c r="I8" s="19"/>
    </row>
    <row r="9" spans="1:9" x14ac:dyDescent="0.2">
      <c r="A9" s="18"/>
      <c r="B9" s="19"/>
      <c r="C9" s="19"/>
      <c r="D9" s="19"/>
      <c r="E9" s="19"/>
      <c r="F9" s="19"/>
      <c r="G9" s="19"/>
      <c r="H9" s="19"/>
      <c r="I9" s="19"/>
    </row>
    <row r="10" spans="1:9" x14ac:dyDescent="0.2">
      <c r="A10" s="18"/>
      <c r="B10" s="19"/>
      <c r="C10" s="19"/>
      <c r="D10" s="19"/>
      <c r="E10" s="19"/>
      <c r="F10" s="19"/>
      <c r="G10" s="19"/>
      <c r="H10" s="19"/>
      <c r="I10" s="19"/>
    </row>
    <row r="11" spans="1:9" x14ac:dyDescent="0.2">
      <c r="A11" s="19"/>
      <c r="B11" s="19"/>
      <c r="C11" s="19"/>
      <c r="D11" s="19"/>
      <c r="E11" s="19"/>
      <c r="F11" s="19"/>
      <c r="G11" s="19"/>
      <c r="H11" s="19"/>
      <c r="I11" s="19"/>
    </row>
    <row r="12" spans="1:9" ht="13.35" customHeight="1" x14ac:dyDescent="0.2">
      <c r="A12" s="18" t="s">
        <v>82</v>
      </c>
      <c r="B12" s="19"/>
      <c r="C12" s="19"/>
      <c r="D12" s="19"/>
      <c r="E12" s="19"/>
      <c r="F12" s="19"/>
      <c r="G12" s="19"/>
      <c r="H12" s="19"/>
      <c r="I12" s="19"/>
    </row>
    <row r="13" spans="1:9" x14ac:dyDescent="0.2">
      <c r="A13" s="19"/>
      <c r="B13" s="19"/>
      <c r="C13" s="19"/>
      <c r="D13" s="19"/>
      <c r="E13" s="19"/>
      <c r="F13" s="19"/>
      <c r="G13" s="19"/>
      <c r="H13" s="19"/>
      <c r="I13" s="19"/>
    </row>
    <row r="14" spans="1:9" ht="13.35" customHeight="1" x14ac:dyDescent="0.2">
      <c r="A14" s="18" t="s">
        <v>83</v>
      </c>
      <c r="B14" s="19"/>
      <c r="C14" s="19"/>
      <c r="D14" s="19"/>
      <c r="E14" s="19"/>
      <c r="F14" s="19"/>
      <c r="G14" s="19"/>
      <c r="H14" s="19"/>
      <c r="I14" s="19"/>
    </row>
    <row r="15" spans="1:9" x14ac:dyDescent="0.2">
      <c r="A15" s="18"/>
      <c r="B15" s="19"/>
      <c r="C15" s="19"/>
      <c r="D15" s="19"/>
      <c r="E15" s="19"/>
      <c r="F15" s="19"/>
      <c r="G15" s="19"/>
      <c r="H15" s="19"/>
      <c r="I15" s="19"/>
    </row>
    <row r="16" spans="1:9" x14ac:dyDescent="0.2">
      <c r="A16" s="19"/>
      <c r="B16" s="19"/>
      <c r="C16" s="19"/>
      <c r="D16" s="19"/>
      <c r="E16" s="19"/>
      <c r="F16" s="19"/>
      <c r="G16" s="19"/>
      <c r="H16" s="19"/>
      <c r="I16" s="19"/>
    </row>
    <row r="17" spans="1:10" x14ac:dyDescent="0.2">
      <c r="A17" s="20" t="s">
        <v>126</v>
      </c>
      <c r="B17" s="21"/>
      <c r="C17" s="21"/>
      <c r="D17" s="21"/>
      <c r="E17" s="21"/>
      <c r="F17" s="21"/>
      <c r="G17" s="21"/>
      <c r="H17" s="21"/>
      <c r="I17" s="21"/>
    </row>
    <row r="18" spans="1:10" x14ac:dyDescent="0.2">
      <c r="A18" s="21"/>
      <c r="B18" s="21"/>
      <c r="C18" s="21"/>
      <c r="D18" s="21"/>
      <c r="E18" s="21"/>
      <c r="F18" s="21"/>
      <c r="G18" s="21"/>
      <c r="H18" s="21"/>
      <c r="I18" s="21"/>
    </row>
    <row r="19" spans="1:10" x14ac:dyDescent="0.2">
      <c r="A19" s="7" t="s">
        <v>42</v>
      </c>
      <c r="B19" s="7"/>
      <c r="C19" s="7"/>
      <c r="D19" s="7"/>
      <c r="E19" s="7"/>
      <c r="F19" s="7"/>
      <c r="G19" s="7"/>
      <c r="H19" s="7"/>
      <c r="I19" s="7"/>
    </row>
    <row r="20" spans="1:10" x14ac:dyDescent="0.2">
      <c r="A20" s="6" t="s">
        <v>43</v>
      </c>
      <c r="B20" s="6"/>
      <c r="C20" s="6"/>
      <c r="D20" s="6"/>
      <c r="E20" s="6"/>
      <c r="F20" s="6"/>
      <c r="G20" s="6"/>
      <c r="H20" s="6"/>
      <c r="I20" s="6"/>
    </row>
    <row r="21" spans="1:10" x14ac:dyDescent="0.2">
      <c r="A21" s="8"/>
      <c r="B21" s="8"/>
      <c r="C21" s="8"/>
      <c r="D21" s="8"/>
      <c r="E21" s="8"/>
      <c r="F21" s="8"/>
      <c r="G21" s="8"/>
      <c r="H21" s="8"/>
      <c r="I21" s="8"/>
    </row>
    <row r="22" spans="1:10" x14ac:dyDescent="0.2">
      <c r="A22" s="22" t="s">
        <v>12</v>
      </c>
      <c r="B22" s="23"/>
      <c r="C22" s="23"/>
      <c r="D22" s="23"/>
      <c r="E22" s="23"/>
      <c r="F22" s="23"/>
      <c r="G22" s="23"/>
      <c r="H22" s="23"/>
      <c r="I22" s="24"/>
    </row>
    <row r="23" spans="1:10" x14ac:dyDescent="0.2">
      <c r="A23" s="2"/>
      <c r="B23" s="4"/>
      <c r="C23" s="25" t="s">
        <v>33</v>
      </c>
      <c r="D23" s="25" t="s">
        <v>21</v>
      </c>
      <c r="E23" s="25" t="s">
        <v>22</v>
      </c>
      <c r="F23" s="25" t="s">
        <v>23</v>
      </c>
      <c r="G23" s="25" t="s">
        <v>29</v>
      </c>
      <c r="H23" s="25" t="s">
        <v>31</v>
      </c>
      <c r="I23" s="25" t="s">
        <v>32</v>
      </c>
    </row>
    <row r="24" spans="1:10" x14ac:dyDescent="0.2">
      <c r="A24" s="2"/>
      <c r="B24" s="4"/>
      <c r="C24" s="26" t="s">
        <v>10</v>
      </c>
      <c r="D24" s="27" t="s">
        <v>10</v>
      </c>
      <c r="E24" s="26" t="s">
        <v>10</v>
      </c>
      <c r="F24" s="28" t="s">
        <v>10</v>
      </c>
      <c r="G24" s="28" t="s">
        <v>10</v>
      </c>
      <c r="H24" s="26" t="s">
        <v>11</v>
      </c>
      <c r="I24" s="26" t="s">
        <v>11</v>
      </c>
    </row>
    <row r="25" spans="1:10" x14ac:dyDescent="0.2">
      <c r="A25" s="2" t="s">
        <v>0</v>
      </c>
      <c r="B25" s="4"/>
      <c r="C25" s="3">
        <v>0</v>
      </c>
      <c r="D25" s="29">
        <v>0</v>
      </c>
      <c r="E25" s="29">
        <v>0</v>
      </c>
      <c r="F25" s="29">
        <v>0</v>
      </c>
      <c r="G25" s="29">
        <v>0</v>
      </c>
      <c r="H25" s="29">
        <v>495000</v>
      </c>
      <c r="I25" s="29">
        <v>990000</v>
      </c>
    </row>
    <row r="26" spans="1:10" x14ac:dyDescent="0.2">
      <c r="A26" s="2" t="s">
        <v>1</v>
      </c>
      <c r="B26" s="4"/>
      <c r="C26" s="3"/>
      <c r="D26" s="29">
        <f t="shared" ref="D26:I26" si="0">C37</f>
        <v>0</v>
      </c>
      <c r="E26" s="29">
        <f t="shared" si="0"/>
        <v>0</v>
      </c>
      <c r="F26" s="29">
        <f t="shared" si="0"/>
        <v>0</v>
      </c>
      <c r="G26" s="29">
        <f t="shared" si="0"/>
        <v>0</v>
      </c>
      <c r="H26" s="29">
        <f t="shared" si="0"/>
        <v>0</v>
      </c>
      <c r="I26" s="29">
        <f t="shared" si="0"/>
        <v>22.919999999983702</v>
      </c>
      <c r="J26" s="30" t="s">
        <v>117</v>
      </c>
    </row>
    <row r="27" spans="1:10" x14ac:dyDescent="0.2">
      <c r="A27" s="2" t="s">
        <v>2</v>
      </c>
      <c r="B27" s="4"/>
      <c r="C27" s="3">
        <v>0</v>
      </c>
      <c r="D27" s="29">
        <v>0</v>
      </c>
      <c r="E27" s="29">
        <v>0</v>
      </c>
      <c r="F27" s="29">
        <v>0</v>
      </c>
      <c r="G27" s="29">
        <v>0</v>
      </c>
      <c r="H27" s="29">
        <v>307850</v>
      </c>
      <c r="I27" s="29">
        <v>564114.03</v>
      </c>
      <c r="J27" s="31" t="e">
        <f>(G27-F27)/G27</f>
        <v>#DIV/0!</v>
      </c>
    </row>
    <row r="28" spans="1:10" x14ac:dyDescent="0.2">
      <c r="A28" s="2" t="s">
        <v>3</v>
      </c>
      <c r="B28" s="4"/>
      <c r="C28" s="3">
        <v>0</v>
      </c>
      <c r="D28" s="29">
        <v>0</v>
      </c>
      <c r="E28" s="29">
        <v>0</v>
      </c>
      <c r="F28" s="3">
        <v>0</v>
      </c>
      <c r="G28" s="29">
        <v>0</v>
      </c>
      <c r="H28" s="29">
        <v>307827.08</v>
      </c>
      <c r="I28" s="3">
        <v>564135.23</v>
      </c>
      <c r="J28" s="31" t="e">
        <f>(G28-F28)/G28</f>
        <v>#DIV/0!</v>
      </c>
    </row>
    <row r="29" spans="1:10" x14ac:dyDescent="0.2">
      <c r="A29" s="2"/>
      <c r="B29" s="4"/>
      <c r="C29" s="3"/>
      <c r="D29" s="29"/>
      <c r="E29" s="29"/>
      <c r="F29" s="29"/>
      <c r="G29" s="29"/>
      <c r="H29" s="29"/>
      <c r="I29" s="29"/>
    </row>
    <row r="30" spans="1:10" x14ac:dyDescent="0.2">
      <c r="A30" s="2" t="s">
        <v>4</v>
      </c>
      <c r="B30" s="15"/>
      <c r="C30" s="32"/>
      <c r="D30" s="32"/>
      <c r="E30" s="32"/>
      <c r="F30" s="32"/>
      <c r="G30" s="32"/>
      <c r="H30" s="32"/>
      <c r="I30" s="3"/>
    </row>
    <row r="31" spans="1:10" x14ac:dyDescent="0.2">
      <c r="A31" s="33" t="s">
        <v>20</v>
      </c>
      <c r="B31" s="4"/>
      <c r="C31" s="3"/>
      <c r="D31" s="34"/>
      <c r="E31" s="32"/>
      <c r="F31" s="32"/>
      <c r="G31" s="32"/>
      <c r="H31" s="32"/>
      <c r="I31" s="3"/>
    </row>
    <row r="32" spans="1:10" x14ac:dyDescent="0.2">
      <c r="A32" s="35"/>
      <c r="B32" s="36"/>
      <c r="C32" s="3"/>
      <c r="D32" s="29"/>
      <c r="E32" s="29"/>
      <c r="F32" s="29"/>
      <c r="G32" s="29"/>
      <c r="H32" s="29"/>
      <c r="I32" s="29"/>
    </row>
    <row r="33" spans="1:9" x14ac:dyDescent="0.2">
      <c r="A33" s="35"/>
      <c r="B33" s="36"/>
      <c r="C33" s="3"/>
      <c r="D33" s="29"/>
      <c r="E33" s="29"/>
      <c r="F33" s="29"/>
      <c r="G33" s="29"/>
      <c r="H33" s="29"/>
      <c r="I33" s="29"/>
    </row>
    <row r="34" spans="1:9" x14ac:dyDescent="0.2">
      <c r="A34" s="35"/>
      <c r="B34" s="36"/>
      <c r="C34" s="3"/>
      <c r="D34" s="29"/>
      <c r="E34" s="29"/>
      <c r="F34" s="29"/>
      <c r="G34" s="29"/>
      <c r="H34" s="29"/>
      <c r="I34" s="29"/>
    </row>
    <row r="35" spans="1:9" x14ac:dyDescent="0.2">
      <c r="A35" s="2" t="s">
        <v>5</v>
      </c>
      <c r="B35" s="4"/>
      <c r="C35" s="3">
        <f t="shared" ref="C35:I35" si="1">SUM(C32:C34)</f>
        <v>0</v>
      </c>
      <c r="D35" s="3">
        <f t="shared" si="1"/>
        <v>0</v>
      </c>
      <c r="E35" s="3">
        <f t="shared" si="1"/>
        <v>0</v>
      </c>
      <c r="F35" s="3">
        <f t="shared" si="1"/>
        <v>0</v>
      </c>
      <c r="G35" s="3">
        <f t="shared" si="1"/>
        <v>0</v>
      </c>
      <c r="H35" s="3">
        <f t="shared" si="1"/>
        <v>0</v>
      </c>
      <c r="I35" s="3">
        <f t="shared" si="1"/>
        <v>0</v>
      </c>
    </row>
    <row r="36" spans="1:9" x14ac:dyDescent="0.2">
      <c r="A36" s="2"/>
      <c r="B36" s="4"/>
      <c r="C36" s="3"/>
      <c r="D36" s="29"/>
      <c r="E36" s="29"/>
      <c r="F36" s="29"/>
      <c r="G36" s="29"/>
      <c r="H36" s="29"/>
      <c r="I36" s="29"/>
    </row>
    <row r="37" spans="1:9" x14ac:dyDescent="0.2">
      <c r="A37" s="2" t="s">
        <v>7</v>
      </c>
      <c r="B37" s="4"/>
      <c r="C37" s="3">
        <f>+C26+C27-C28+C35</f>
        <v>0</v>
      </c>
      <c r="D37" s="3">
        <f t="shared" ref="D37:I37" si="2">+D26+D27-D28+D35</f>
        <v>0</v>
      </c>
      <c r="E37" s="3">
        <f>+E26+E27-E28+E35</f>
        <v>0</v>
      </c>
      <c r="F37" s="3">
        <f t="shared" si="2"/>
        <v>0</v>
      </c>
      <c r="G37" s="3">
        <f>+G26+G27-G28+G35</f>
        <v>0</v>
      </c>
      <c r="H37" s="3">
        <f>+H26+H27-H28+H35</f>
        <v>22.919999999983702</v>
      </c>
      <c r="I37" s="3">
        <f t="shared" si="2"/>
        <v>1.7199999999720603</v>
      </c>
    </row>
    <row r="38" spans="1:9" x14ac:dyDescent="0.2">
      <c r="A38" s="35"/>
      <c r="B38" s="36"/>
      <c r="C38" s="37"/>
      <c r="D38" s="38"/>
      <c r="E38" s="38"/>
      <c r="F38" s="29"/>
      <c r="G38" s="29"/>
      <c r="H38" s="29"/>
      <c r="I38" s="29"/>
    </row>
    <row r="39" spans="1:9" x14ac:dyDescent="0.2">
      <c r="A39" s="2" t="s">
        <v>17</v>
      </c>
      <c r="B39" s="4"/>
      <c r="C39" s="37">
        <v>0</v>
      </c>
      <c r="D39" s="38">
        <v>0</v>
      </c>
      <c r="E39" s="38">
        <v>0</v>
      </c>
      <c r="F39" s="29">
        <v>0</v>
      </c>
      <c r="G39" s="29">
        <v>0</v>
      </c>
      <c r="H39" s="29">
        <v>132265.78</v>
      </c>
      <c r="I39" s="29">
        <v>132265.78</v>
      </c>
    </row>
    <row r="40" spans="1:9" x14ac:dyDescent="0.2">
      <c r="A40" s="35"/>
      <c r="B40" s="36"/>
      <c r="C40" s="37"/>
      <c r="D40" s="38"/>
      <c r="E40" s="38"/>
      <c r="F40" s="29"/>
      <c r="G40" s="29"/>
      <c r="H40" s="29"/>
      <c r="I40" s="29"/>
    </row>
    <row r="41" spans="1:9" x14ac:dyDescent="0.2">
      <c r="A41" s="2" t="s">
        <v>18</v>
      </c>
      <c r="B41" s="39"/>
      <c r="C41" s="40">
        <f>C37-C39</f>
        <v>0</v>
      </c>
      <c r="D41" s="40">
        <f t="shared" ref="D41:I41" si="3">D37-D39</f>
        <v>0</v>
      </c>
      <c r="E41" s="40">
        <f t="shared" si="3"/>
        <v>0</v>
      </c>
      <c r="F41" s="41">
        <f t="shared" si="3"/>
        <v>0</v>
      </c>
      <c r="G41" s="41">
        <f t="shared" si="3"/>
        <v>0</v>
      </c>
      <c r="H41" s="41">
        <f t="shared" si="3"/>
        <v>-132242.86000000002</v>
      </c>
      <c r="I41" s="41">
        <f t="shared" si="3"/>
        <v>-132264.06000000003</v>
      </c>
    </row>
    <row r="42" spans="1:9" x14ac:dyDescent="0.2">
      <c r="A42" s="42"/>
      <c r="B42" s="42"/>
      <c r="C42" s="43"/>
      <c r="D42" s="43"/>
      <c r="E42" s="43"/>
      <c r="F42" s="43"/>
      <c r="G42" s="43"/>
      <c r="H42" s="43"/>
      <c r="I42" s="43"/>
    </row>
    <row r="43" spans="1:9" x14ac:dyDescent="0.2">
      <c r="A43" s="44" t="s">
        <v>19</v>
      </c>
      <c r="B43" s="11"/>
      <c r="C43" s="1"/>
      <c r="D43" s="1"/>
      <c r="E43" s="1"/>
      <c r="F43" s="1"/>
      <c r="G43" s="1"/>
      <c r="H43" s="1"/>
      <c r="I43" s="1"/>
    </row>
    <row r="44" spans="1:9" ht="26.45" customHeight="1" x14ac:dyDescent="0.2">
      <c r="A44" s="45" t="s">
        <v>30</v>
      </c>
      <c r="B44" s="46"/>
      <c r="C44" s="38"/>
      <c r="D44" s="38"/>
      <c r="E44" s="38"/>
      <c r="F44" s="38"/>
      <c r="G44" s="38"/>
      <c r="H44" s="38"/>
      <c r="I44" s="38"/>
    </row>
    <row r="45" spans="1:9" x14ac:dyDescent="0.2">
      <c r="A45" s="2"/>
      <c r="B45" s="4"/>
      <c r="C45" s="29"/>
      <c r="D45" s="29"/>
      <c r="E45" s="29"/>
      <c r="F45" s="29"/>
      <c r="G45" s="29"/>
      <c r="H45" s="29"/>
      <c r="I45" s="29"/>
    </row>
    <row r="46" spans="1:9" x14ac:dyDescent="0.2">
      <c r="A46" s="2" t="s">
        <v>6</v>
      </c>
      <c r="B46" s="4"/>
      <c r="C46" s="29"/>
      <c r="D46" s="29"/>
      <c r="E46" s="29"/>
      <c r="F46" s="29"/>
      <c r="G46" s="29"/>
      <c r="H46" s="29"/>
      <c r="I46" s="29"/>
    </row>
    <row r="47" spans="1:9" x14ac:dyDescent="0.2">
      <c r="A47" s="2"/>
      <c r="B47" s="4"/>
      <c r="C47" s="29"/>
      <c r="D47" s="29"/>
      <c r="E47" s="29"/>
      <c r="F47" s="29"/>
      <c r="G47" s="29"/>
      <c r="H47" s="29"/>
      <c r="I47" s="29"/>
    </row>
    <row r="48" spans="1:9" x14ac:dyDescent="0.2">
      <c r="A48" s="47" t="s">
        <v>8</v>
      </c>
      <c r="B48" s="39"/>
      <c r="C48" s="29"/>
      <c r="D48" s="29"/>
      <c r="E48" s="29"/>
      <c r="F48" s="29"/>
      <c r="G48" s="29"/>
      <c r="H48" s="29"/>
      <c r="I48" s="29"/>
    </row>
    <row r="49" spans="1:9" x14ac:dyDescent="0.2">
      <c r="A49" s="48" t="s">
        <v>9</v>
      </c>
      <c r="B49" s="49"/>
      <c r="C49" s="29"/>
      <c r="D49" s="29"/>
      <c r="E49" s="29"/>
      <c r="F49" s="29"/>
      <c r="G49" s="29"/>
      <c r="H49" s="29"/>
      <c r="I49" s="29"/>
    </row>
  </sheetData>
  <sheetProtection selectLockedCells="1"/>
  <mergeCells count="8">
    <mergeCell ref="A22:I22"/>
    <mergeCell ref="A44:B44"/>
    <mergeCell ref="A8:I11"/>
    <mergeCell ref="A12:I13"/>
    <mergeCell ref="A14:I16"/>
    <mergeCell ref="A17:I18"/>
    <mergeCell ref="A19:I19"/>
    <mergeCell ref="A20:I21"/>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2025 Legislature</oddHeader>
    <oddFooter>&amp;LForm 37-47 (rev. 8/23)&amp;R&amp;D  &amp;T</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roject_x0020_Name xmlns="c5203ba0-1292-461e-991e-b39f9dcc6386"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C9B64EE4EFD0A4F9AC2867476F5C259" ma:contentTypeVersion="7" ma:contentTypeDescription="Create a new document." ma:contentTypeScope="" ma:versionID="f71c05a4c4302e9994787874c36ee0c1">
  <xsd:schema xmlns:xsd="http://www.w3.org/2001/XMLSchema" xmlns:xs="http://www.w3.org/2001/XMLSchema" xmlns:p="http://schemas.microsoft.com/office/2006/metadata/properties" xmlns:ns2="c5203ba0-1292-461e-991e-b39f9dcc6386" targetNamespace="http://schemas.microsoft.com/office/2006/metadata/properties" ma:root="true" ma:fieldsID="79f8c979a7974df3d05451d57e0b5102" ns2:_="">
    <xsd:import namespace="c5203ba0-1292-461e-991e-b39f9dcc6386"/>
    <xsd:element name="properties">
      <xsd:complexType>
        <xsd:sequence>
          <xsd:element name="documentManagement">
            <xsd:complexType>
              <xsd:all>
                <xsd:element ref="ns2:Project_x0020_Na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5203ba0-1292-461e-991e-b39f9dcc6386" elementFormDefault="qualified">
    <xsd:import namespace="http://schemas.microsoft.com/office/2006/documentManagement/types"/>
    <xsd:import namespace="http://schemas.microsoft.com/office/infopath/2007/PartnerControls"/>
    <xsd:element name="Project_x0020_Name" ma:index="4" nillable="true" ma:displayName="Details" ma:internalName="Project_x0020_Name" ma:readOnly="fals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70E1547-0B1E-4688-B55D-B36AFE806881}">
  <ds:schemaRefs>
    <ds:schemaRef ds:uri="http://schemas.microsoft.com/office/2006/metadata/properties"/>
    <ds:schemaRef ds:uri="http://purl.org/dc/terms/"/>
    <ds:schemaRef ds:uri="http://schemas.microsoft.com/office/infopath/2007/PartnerControls"/>
    <ds:schemaRef ds:uri="c5203ba0-1292-461e-991e-b39f9dcc6386"/>
    <ds:schemaRef ds:uri="http://purl.org/dc/elements/1.1/"/>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9A300EA1-10E1-4584-BAE9-40FC3679BE97}">
  <ds:schemaRefs>
    <ds:schemaRef ds:uri="http://schemas.microsoft.com/sharepoint/v3/contenttype/forms"/>
  </ds:schemaRefs>
</ds:datastoreItem>
</file>

<file path=customXml/itemProps3.xml><?xml version="1.0" encoding="utf-8"?>
<ds:datastoreItem xmlns:ds="http://schemas.openxmlformats.org/officeDocument/2006/customXml" ds:itemID="{B31D464B-EE51-4F2D-854D-6F350E606E6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203ba0-1292-461e-991e-b39f9dcc638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847dec6-63b2-43f9-a6d0-58a40aaa1a10}" enabled="0" method="" siteId="{3847dec6-63b2-43f9-a6d0-58a40aaa1a10}"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S 225</vt:lpstr>
      <vt:lpstr>S 316</vt:lpstr>
      <vt:lpstr>S 335</vt:lpstr>
      <vt:lpstr>S 337</vt:lpstr>
      <vt:lpstr>S-21-506</vt:lpstr>
      <vt:lpstr>S-21-586</vt:lpstr>
      <vt:lpstr>S-21-642</vt:lpstr>
      <vt:lpstr>S-21-658</vt:lpstr>
      <vt:lpstr>S-21-662</vt:lpstr>
      <vt:lpstr>S-22-565</vt:lpstr>
      <vt:lpstr>S-22-675</vt:lpstr>
      <vt:lpstr>S-24-679</vt:lpstr>
      <vt:lpstr>S-24-680</vt:lpstr>
      <vt:lpstr>S-24-692</vt:lpstr>
      <vt:lpstr>S-24-699</vt:lpstr>
      <vt:lpstr>S-25-549</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ng</dc:creator>
  <cp:lastModifiedBy>Vu, Khoi Anh</cp:lastModifiedBy>
  <cp:lastPrinted>2024-08-29T02:14:26Z</cp:lastPrinted>
  <dcterms:created xsi:type="dcterms:W3CDTF">2007-10-18T21:13:24Z</dcterms:created>
  <dcterms:modified xsi:type="dcterms:W3CDTF">2024-09-30T23:09:19Z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0x010100AC9B64EE4EFD0A4F9AC2867476F5C259</vt:lpwstr>
  </property>
</Properties>
</file>