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awaiioimt-my.sharepoint.com/personal/william_aakhus_doh_hawaii_gov/Documents/Desktop DOH/HTH560 NGFR FY25/"/>
    </mc:Choice>
  </mc:AlternateContent>
  <xr:revisionPtr revIDLastSave="0" documentId="8_{DE31B227-7229-4A0A-98CD-F8FB62BC66FA}" xr6:coauthVersionLast="47" xr6:coauthVersionMax="47" xr10:uidLastSave="{00000000-0000-0000-0000-000000000000}"/>
  <bookViews>
    <workbookView xWindow="29970" yWindow="1845" windowWidth="21600" windowHeight="11295" activeTab="28" xr2:uid="{7013CA5F-40E5-451F-AED0-BB95E88B2793}"/>
  </bookViews>
  <sheets>
    <sheet name="S205-256-293" sheetId="1" r:id="rId1"/>
    <sheet name="S206" sheetId="2" r:id="rId2"/>
    <sheet name="S218" sheetId="3" r:id="rId3"/>
    <sheet name="S229" sheetId="4" r:id="rId4"/>
    <sheet name="S254" sheetId="5" r:id="rId5"/>
    <sheet name="S257" sheetId="6" r:id="rId6"/>
    <sheet name="S258" sheetId="38" r:id="rId7"/>
    <sheet name="S276" sheetId="7" r:id="rId8"/>
    <sheet name="S292" sheetId="8" r:id="rId9"/>
    <sheet name="S294" sheetId="9" r:id="rId10"/>
    <sheet name="S302" sheetId="10" r:id="rId11"/>
    <sheet name="S304" sheetId="11" r:id="rId12"/>
    <sheet name="S305" sheetId="12" r:id="rId13"/>
    <sheet name="S325 NEW" sheetId="40" r:id="rId14"/>
    <sheet name="S321" sheetId="13" r:id="rId15"/>
    <sheet name="S331" sheetId="14" r:id="rId16"/>
    <sheet name="S505" sheetId="15" r:id="rId17"/>
    <sheet name="S517" sheetId="16" r:id="rId18"/>
    <sheet name="S522" sheetId="17" r:id="rId19"/>
    <sheet name="S524" sheetId="18" r:id="rId20"/>
    <sheet name="S525" sheetId="19" r:id="rId21"/>
    <sheet name="S526" sheetId="20" r:id="rId22"/>
    <sheet name="S527" sheetId="21" r:id="rId23"/>
    <sheet name="S529" sheetId="22" r:id="rId24"/>
    <sheet name="S531" sheetId="23" r:id="rId25"/>
    <sheet name="S533" sheetId="24" r:id="rId26"/>
    <sheet name="S534" sheetId="25" r:id="rId27"/>
    <sheet name="S575" sheetId="26" r:id="rId28"/>
    <sheet name="S589" sheetId="27" r:id="rId29"/>
    <sheet name="S619" sheetId="28" r:id="rId30"/>
    <sheet name="S628" sheetId="30" r:id="rId31"/>
    <sheet name="S640" sheetId="31" r:id="rId32"/>
    <sheet name="S660" sheetId="32" r:id="rId33"/>
    <sheet name="S668" sheetId="34" r:id="rId34"/>
    <sheet name="S678" sheetId="35" r:id="rId35"/>
    <sheet name="S690" sheetId="37" r:id="rId36"/>
  </sheets>
  <definedNames>
    <definedName name="_xlnm.Print_Area" localSheetId="0">'S205-256-293'!$A$1:$H$24</definedName>
    <definedName name="_xlnm.Print_Area" localSheetId="1">'S206'!$A$1:$H$24</definedName>
    <definedName name="_xlnm.Print_Area" localSheetId="2">'S218'!$A$1:$H$24</definedName>
    <definedName name="_xlnm.Print_Area" localSheetId="3">'S229'!$A$1:$H$24</definedName>
    <definedName name="_xlnm.Print_Area" localSheetId="4">'S254'!$A$1:$H$24</definedName>
    <definedName name="_xlnm.Print_Area" localSheetId="5">'S257'!$A$1:$H$24</definedName>
    <definedName name="_xlnm.Print_Area" localSheetId="6">'S258'!$A$1:$H$24</definedName>
    <definedName name="_xlnm.Print_Area" localSheetId="7">'S276'!$A$1:$H$24</definedName>
    <definedName name="_xlnm.Print_Area" localSheetId="8">'S292'!$A$1:$H$24</definedName>
    <definedName name="_xlnm.Print_Area" localSheetId="9">'S294'!$A$1:$H$24</definedName>
    <definedName name="_xlnm.Print_Area" localSheetId="10">'S302'!$A$1:$H$24</definedName>
    <definedName name="_xlnm.Print_Area" localSheetId="11">'S304'!$A$1:$H$24</definedName>
    <definedName name="_xlnm.Print_Area" localSheetId="12">'S305'!$A$1:$H$24</definedName>
    <definedName name="_xlnm.Print_Area" localSheetId="14">'S321'!$A$1:$H$24</definedName>
    <definedName name="_xlnm.Print_Area" localSheetId="13">'S325 NEW'!$A$1:$H$24</definedName>
    <definedName name="_xlnm.Print_Area" localSheetId="15">'S331'!$A$1:$H$24</definedName>
    <definedName name="_xlnm.Print_Area" localSheetId="16">'S505'!$A$1:$H$24</definedName>
    <definedName name="_xlnm.Print_Area" localSheetId="17">'S517'!$A$1:$H$24</definedName>
    <definedName name="_xlnm.Print_Area" localSheetId="18">'S522'!$A$1:$H$24</definedName>
    <definedName name="_xlnm.Print_Area" localSheetId="19">'S524'!$A$1:$H$24</definedName>
    <definedName name="_xlnm.Print_Area" localSheetId="20">'S525'!$A$1:$H$24</definedName>
    <definedName name="_xlnm.Print_Area" localSheetId="21">'S526'!$A$1:$H$24</definedName>
    <definedName name="_xlnm.Print_Area" localSheetId="22">'S527'!$A$1:$H$24</definedName>
    <definedName name="_xlnm.Print_Area" localSheetId="23">'S529'!$A$1:$H$24</definedName>
    <definedName name="_xlnm.Print_Area" localSheetId="24">'S531'!$A$1:$H$24</definedName>
    <definedName name="_xlnm.Print_Area" localSheetId="25">'S533'!$A$1:$H$24</definedName>
    <definedName name="_xlnm.Print_Area" localSheetId="26">'S534'!$A$1:$H$24</definedName>
    <definedName name="_xlnm.Print_Area" localSheetId="27">'S575'!$A$1:$H$24</definedName>
    <definedName name="_xlnm.Print_Area" localSheetId="28">'S589'!$A$1:$H$24</definedName>
    <definedName name="_xlnm.Print_Area" localSheetId="29">'S619'!$A$1:$H$24</definedName>
    <definedName name="_xlnm.Print_Area" localSheetId="30">'S628'!$A$1:$H$24</definedName>
    <definedName name="_xlnm.Print_Area" localSheetId="31">'S640'!$A$1:$H$24</definedName>
    <definedName name="_xlnm.Print_Area" localSheetId="32">'S660'!$A$1:$H$24</definedName>
    <definedName name="_xlnm.Print_Area" localSheetId="33">'S668'!$A$1:$H$24</definedName>
    <definedName name="_xlnm.Print_Area" localSheetId="34">'S678'!$A$1:$H$24</definedName>
    <definedName name="_xlnm.Print_Area" localSheetId="35">'S690'!$A$1:$H$24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3" i="37" l="1"/>
  <c r="G23" i="37"/>
  <c r="F23" i="37"/>
  <c r="E23" i="37"/>
  <c r="D23" i="37"/>
  <c r="C23" i="37"/>
  <c r="H23" i="32"/>
  <c r="G23" i="32"/>
  <c r="F23" i="32"/>
  <c r="E23" i="32"/>
  <c r="D23" i="32"/>
  <c r="C23" i="32"/>
  <c r="H23" i="27"/>
  <c r="G23" i="27"/>
  <c r="F23" i="27"/>
  <c r="E23" i="27"/>
  <c r="D23" i="27"/>
  <c r="C23" i="27"/>
  <c r="H23" i="25"/>
  <c r="G23" i="25"/>
  <c r="F23" i="25"/>
  <c r="E23" i="25"/>
  <c r="D23" i="25"/>
  <c r="C23" i="25"/>
  <c r="H23" i="23"/>
  <c r="G23" i="23"/>
  <c r="F23" i="23"/>
  <c r="E23" i="23"/>
  <c r="D23" i="23"/>
  <c r="C23" i="23"/>
  <c r="H23" i="22"/>
  <c r="G23" i="22"/>
  <c r="F23" i="22"/>
  <c r="E23" i="22"/>
  <c r="D23" i="22"/>
  <c r="C23" i="22"/>
  <c r="H23" i="13"/>
  <c r="G23" i="13"/>
  <c r="F23" i="13"/>
  <c r="E23" i="13"/>
  <c r="D23" i="13"/>
  <c r="C23" i="13"/>
  <c r="H23" i="9"/>
  <c r="G23" i="9"/>
  <c r="F23" i="9"/>
  <c r="E23" i="9"/>
  <c r="D23" i="9"/>
  <c r="C23" i="9"/>
  <c r="H23" i="7"/>
  <c r="G23" i="7"/>
  <c r="F23" i="7"/>
  <c r="E23" i="7"/>
  <c r="D23" i="7"/>
  <c r="C23" i="7"/>
  <c r="H23" i="40"/>
  <c r="G23" i="40"/>
  <c r="F23" i="40"/>
  <c r="E23" i="40"/>
  <c r="D23" i="40"/>
  <c r="C23" i="40"/>
  <c r="H23" i="35"/>
  <c r="G23" i="35"/>
  <c r="F23" i="35"/>
  <c r="E23" i="35"/>
  <c r="D23" i="35"/>
  <c r="F15" i="35"/>
  <c r="E15" i="35"/>
  <c r="C15" i="35"/>
  <c r="C23" i="35" s="1"/>
  <c r="H23" i="31"/>
  <c r="G23" i="31"/>
  <c r="F23" i="31"/>
  <c r="E23" i="31"/>
  <c r="D23" i="31"/>
  <c r="C23" i="31"/>
  <c r="H23" i="28"/>
  <c r="G23" i="28"/>
  <c r="F23" i="28"/>
  <c r="E23" i="28"/>
  <c r="D23" i="28"/>
  <c r="C23" i="28"/>
  <c r="H23" i="21"/>
  <c r="G23" i="21"/>
  <c r="F23" i="21"/>
  <c r="E23" i="21"/>
  <c r="D23" i="21"/>
  <c r="C23" i="21"/>
  <c r="H23" i="20"/>
  <c r="G23" i="20"/>
  <c r="F23" i="20"/>
  <c r="E23" i="20"/>
  <c r="D23" i="20"/>
  <c r="C23" i="20"/>
  <c r="H23" i="16"/>
  <c r="G23" i="16"/>
  <c r="F23" i="16"/>
  <c r="E23" i="16"/>
  <c r="D23" i="16"/>
  <c r="C23" i="16"/>
  <c r="H23" i="14"/>
  <c r="G23" i="14"/>
  <c r="F23" i="14"/>
  <c r="E23" i="14"/>
  <c r="D23" i="14"/>
  <c r="C23" i="14"/>
  <c r="H23" i="12"/>
  <c r="G23" i="12"/>
  <c r="F23" i="12"/>
  <c r="E23" i="12"/>
  <c r="D23" i="12"/>
  <c r="C23" i="12"/>
  <c r="H23" i="11"/>
  <c r="G23" i="11"/>
  <c r="F23" i="11"/>
  <c r="E23" i="11"/>
  <c r="D23" i="11"/>
  <c r="C23" i="11"/>
  <c r="H23" i="10"/>
  <c r="G23" i="10"/>
  <c r="F23" i="10"/>
  <c r="E23" i="10"/>
  <c r="D23" i="10"/>
  <c r="C23" i="10"/>
  <c r="H23" i="8"/>
  <c r="G23" i="8"/>
  <c r="F23" i="8"/>
  <c r="E23" i="8"/>
  <c r="D23" i="8"/>
  <c r="C23" i="8"/>
  <c r="H23" i="5"/>
  <c r="G23" i="5"/>
  <c r="F23" i="5"/>
  <c r="E23" i="5"/>
  <c r="D23" i="5"/>
  <c r="C23" i="5"/>
  <c r="H23" i="2"/>
  <c r="G23" i="2"/>
  <c r="F23" i="2"/>
  <c r="E23" i="2"/>
  <c r="D23" i="2"/>
  <c r="C23" i="2"/>
  <c r="D23" i="1"/>
  <c r="E23" i="1"/>
  <c r="F23" i="1"/>
  <c r="G23" i="1"/>
  <c r="H23" i="1"/>
  <c r="C23" i="1"/>
  <c r="H23" i="34"/>
  <c r="G23" i="34"/>
  <c r="F23" i="34"/>
  <c r="E23" i="34"/>
  <c r="D23" i="34"/>
  <c r="C23" i="34"/>
  <c r="H23" i="30"/>
  <c r="G23" i="30"/>
  <c r="F23" i="30"/>
  <c r="E23" i="30"/>
  <c r="D23" i="30"/>
  <c r="C23" i="30"/>
  <c r="H23" i="26"/>
  <c r="G23" i="26"/>
  <c r="F23" i="26"/>
  <c r="E23" i="26"/>
  <c r="D23" i="26"/>
  <c r="C23" i="26"/>
  <c r="H23" i="24"/>
  <c r="G23" i="24"/>
  <c r="F23" i="24"/>
  <c r="E23" i="24"/>
  <c r="D23" i="24"/>
  <c r="C23" i="24"/>
  <c r="H23" i="19"/>
  <c r="G23" i="19"/>
  <c r="F23" i="19"/>
  <c r="E23" i="19"/>
  <c r="D23" i="19"/>
  <c r="C23" i="19"/>
  <c r="H23" i="18"/>
  <c r="G23" i="18"/>
  <c r="F23" i="18"/>
  <c r="E23" i="18"/>
  <c r="D23" i="18"/>
  <c r="C23" i="18"/>
  <c r="H23" i="17"/>
  <c r="G23" i="17"/>
  <c r="F23" i="17"/>
  <c r="E23" i="17"/>
  <c r="D23" i="17"/>
  <c r="C23" i="17"/>
  <c r="C15" i="17"/>
  <c r="H23" i="15"/>
  <c r="G23" i="15"/>
  <c r="F23" i="15"/>
  <c r="E23" i="15"/>
  <c r="D23" i="15"/>
  <c r="C23" i="15"/>
  <c r="H23" i="4"/>
  <c r="G23" i="4"/>
  <c r="F23" i="4"/>
  <c r="E23" i="4"/>
  <c r="D23" i="4"/>
  <c r="C23" i="4"/>
  <c r="H23" i="3"/>
  <c r="G23" i="3"/>
  <c r="F23" i="3"/>
  <c r="E23" i="3"/>
  <c r="D23" i="3"/>
  <c r="C23" i="3"/>
</calcChain>
</file>

<file path=xl/sharedStrings.xml><?xml version="1.0" encoding="utf-8"?>
<sst xmlns="http://schemas.openxmlformats.org/spreadsheetml/2006/main" count="1118" uniqueCount="143">
  <si>
    <t>Non-General Fund Cost Element Report</t>
  </si>
  <si>
    <t>for submittal to the 2025 Legislature</t>
  </si>
  <si>
    <t>FY</t>
  </si>
  <si>
    <t>2024-25</t>
  </si>
  <si>
    <t>2025-26</t>
  </si>
  <si>
    <t>2026-27</t>
  </si>
  <si>
    <t>2027-28</t>
  </si>
  <si>
    <t>2028-29</t>
  </si>
  <si>
    <t>2029-30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</si>
  <si>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</si>
  <si>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</si>
  <si>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</si>
  <si>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</si>
  <si>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</si>
  <si>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</si>
  <si>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</si>
  <si>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S</t>
  </si>
  <si>
    <t>Department: Health</t>
  </si>
  <si>
    <t>Name of Fund: State Office of Rural Health (SORH)</t>
  </si>
  <si>
    <t>Legal Authority:   PHS Act, Title III, Section 338J</t>
  </si>
  <si>
    <t>Fund Type (MOF): N</t>
  </si>
  <si>
    <t>Apprn. Account. No.:  S 218 H</t>
  </si>
  <si>
    <t>Name of fund: Maternal and Child Health Services Block Grant</t>
  </si>
  <si>
    <t>Legal Authority: Title V of the Social Security Act, 45 CFR 96</t>
  </si>
  <si>
    <t>Apprn. Account. No.:  S 229 H</t>
  </si>
  <si>
    <t>Name of Fund: State Systems Development Initiative (SSDI)</t>
  </si>
  <si>
    <t>Legal Authority: SSA, Title V, Section 501(a)(2), as amended; 42 USC 701</t>
  </si>
  <si>
    <t>Fund Type (MOF): P</t>
  </si>
  <si>
    <t>Apprn. Account. No.: S 505 H</t>
  </si>
  <si>
    <t>Name of fund: Early Childhood Comprehensive Systems: Health Integration Prenatal to Three Program</t>
  </si>
  <si>
    <t>Legal Authority: 42 U.S.C. § 701(a)(3) (Title V, § 501(a)(3) of the Social Security Act)</t>
  </si>
  <si>
    <t>Apprn. Account. No.:  S 522 H</t>
  </si>
  <si>
    <t>Name of Fund: Rural Hospital Flexibility Program (FLEX)</t>
  </si>
  <si>
    <t>Legal Authority:  Balanced Budget Act of 1997, Section 4201, PL 105-33</t>
  </si>
  <si>
    <t>Apprn. Account. No.:  S 524 H</t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</si>
  <si>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</si>
  <si>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t>Name of Fund: Small Rural Hospital Improvement Grant (SHIP)</t>
  </si>
  <si>
    <t>Legal Authority:  SSA, Section 1820(g)(3), 42 USC 1395i-4</t>
  </si>
  <si>
    <t>Apprn. Account. No.:  S 525 H</t>
  </si>
  <si>
    <t>Name of Fund: Hawaii Pregnancy Risk Assessment Monitoring System (PRAMS)</t>
  </si>
  <si>
    <t>Legal Authority:  Section 317(k) of PHS Act; 42 USC 247b-12, as amended</t>
  </si>
  <si>
    <t>Apprn. Account. No.:  S 533 H</t>
  </si>
  <si>
    <t>Name of Fund:  Pediatric Mental Health Care Access Expansion</t>
  </si>
  <si>
    <t>Legal Authority: 42 U.S.C. § 254c‐19 Bipartisan Safer Communities Act (BSCA) (P.L. 117‐159)</t>
  </si>
  <si>
    <t>Appropriation Account Number:  S 575 H</t>
  </si>
  <si>
    <t>Department: Health____________________</t>
  </si>
  <si>
    <t>Name of Fund: State Primary Care Offices</t>
  </si>
  <si>
    <t>Legal Authority: A248 SLH2022</t>
  </si>
  <si>
    <t>Appropriation Account Number:  S-19-628-H</t>
  </si>
  <si>
    <t>Name ofFund: Pediatric Mental Health Care Access New Area ARPA</t>
  </si>
  <si>
    <t>Legal Authority: E-2 (Approved 9/9/2021)____________</t>
  </si>
  <si>
    <t>Fund Type (MOF):P________________________</t>
  </si>
  <si>
    <t>Appropriation Account Number:  S-668-H___________________</t>
  </si>
  <si>
    <r>
      <t xml:space="preserve">Appropriation Account Number:  </t>
    </r>
    <r>
      <rPr>
        <u/>
        <sz val="12"/>
        <color theme="1"/>
        <rFont val="Arial"/>
        <family val="2"/>
      </rPr>
      <t>S 205 H &amp; S 293 H   (FY 2020 using S 205 H.  Change to S 293 H from FY 2021)</t>
    </r>
  </si>
  <si>
    <r>
      <t xml:space="preserve">Name ofFund: </t>
    </r>
    <r>
      <rPr>
        <u/>
        <sz val="12"/>
        <color theme="1"/>
        <rFont val="Arial"/>
        <family val="2"/>
      </rPr>
      <t>SPECIAL SUPPLEMENTAL NUTRITION PROGRAM FOR WOMEN, INFANTS 7 CHILDREN (WIC)</t>
    </r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</si>
  <si>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</si>
  <si>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r>
      <t>Name ofFund:</t>
    </r>
    <r>
      <rPr>
        <u/>
        <sz val="12"/>
        <color theme="1"/>
        <rFont val="Arial"/>
        <family val="2"/>
      </rPr>
      <t xml:space="preserve"> SPECIAL SUPPLEMENTAL NUTRITION PROGRAM FOR WOMEN, INFANTS, &amp; CHILDREN (WIC)</t>
    </r>
  </si>
  <si>
    <r>
      <t xml:space="preserve">Legal Authority: Child Nutrition Act of 1966, as amended, Section 17, 42 U.S.C. 1786
                            </t>
    </r>
    <r>
      <rPr>
        <u/>
        <sz val="12"/>
        <color theme="1"/>
        <rFont val="Arial"/>
        <family val="2"/>
      </rPr>
      <t>Healthy, Hunger-Free Kids Act of 2010, Public Law 111-296, 7 U.S.C. 1746</t>
    </r>
  </si>
  <si>
    <r>
      <t xml:space="preserve">Fund Type (MOF): </t>
    </r>
    <r>
      <rPr>
        <u/>
        <sz val="12"/>
        <color theme="1"/>
        <rFont val="Arial"/>
        <family val="2"/>
      </rPr>
      <t>N</t>
    </r>
  </si>
  <si>
    <r>
      <t xml:space="preserve">Appropriation Account Number: </t>
    </r>
    <r>
      <rPr>
        <u/>
        <sz val="12"/>
        <color theme="1"/>
        <rFont val="Arial"/>
        <family val="2"/>
      </rPr>
      <t>S 206 H</t>
    </r>
  </si>
  <si>
    <r>
      <t xml:space="preserve">Name ofFund:  </t>
    </r>
    <r>
      <rPr>
        <u/>
        <sz val="12"/>
        <color theme="1"/>
        <rFont val="Arial"/>
        <family val="2"/>
      </rPr>
      <t>WIC Technology for a better WIC grant experience</t>
    </r>
  </si>
  <si>
    <r>
      <t xml:space="preserve">Legal Authority: Child Nutrition Act of 1966, as amended, Section 17, 42 U.S.C. 1786
                           </t>
    </r>
    <r>
      <rPr>
        <u/>
        <sz val="12"/>
        <color theme="1"/>
        <rFont val="Arial"/>
        <family val="2"/>
      </rPr>
      <t xml:space="preserve"> Healthy, Hunger-Free Kids Act of 2010, Public Law 111-296, 7 U.S.C. 1746</t>
    </r>
  </si>
  <si>
    <t>Appropriation Account Number:  S-257 H</t>
  </si>
  <si>
    <r>
      <t>Department:</t>
    </r>
    <r>
      <rPr>
        <u/>
        <sz val="12"/>
        <color theme="1"/>
        <rFont val="Arial"/>
        <family val="2"/>
      </rPr>
      <t xml:space="preserve"> HEALTH</t>
    </r>
  </si>
  <si>
    <r>
      <t>Fund Type (MOF):</t>
    </r>
    <r>
      <rPr>
        <u/>
        <sz val="12"/>
        <color theme="1"/>
        <rFont val="Arial"/>
        <family val="2"/>
      </rPr>
      <t xml:space="preserve"> N</t>
    </r>
  </si>
  <si>
    <r>
      <t xml:space="preserve">Name ofFund: </t>
    </r>
    <r>
      <rPr>
        <u/>
        <sz val="12"/>
        <color theme="1"/>
        <rFont val="Arial"/>
        <family val="2"/>
      </rPr>
      <t>WIC Modernization-American Rescue Plan</t>
    </r>
  </si>
  <si>
    <r>
      <t xml:space="preserve">Appropriation Account Number:  </t>
    </r>
    <r>
      <rPr>
        <u/>
        <sz val="12"/>
        <color theme="1"/>
        <rFont val="Arial"/>
        <family val="2"/>
      </rPr>
      <t>S-258 H</t>
    </r>
  </si>
  <si>
    <r>
      <t xml:space="preserve">Department: </t>
    </r>
    <r>
      <rPr>
        <u/>
        <sz val="12"/>
        <color theme="1"/>
        <rFont val="Arial"/>
        <family val="2"/>
      </rPr>
      <t>HEALT</t>
    </r>
    <r>
      <rPr>
        <sz val="12"/>
        <color theme="1"/>
        <rFont val="Arial"/>
        <family val="2"/>
      </rPr>
      <t>H</t>
    </r>
  </si>
  <si>
    <r>
      <t xml:space="preserve">Department: 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</si>
  <si>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Individuals with Disabilities Education Act/American Rescue Plan Act of 2021 (ARP)</t>
    </r>
  </si>
  <si>
    <r>
      <t xml:space="preserve">Legal Authority: </t>
    </r>
    <r>
      <rPr>
        <u/>
        <sz val="12"/>
        <color theme="1"/>
        <rFont val="Arial"/>
        <family val="2"/>
      </rPr>
      <t>P.L. 105-17/117-1 PT-C – Infant, Toddlers and Families Individuals with Disabilities Education Act/American Rescure Plan Act of 2021</t>
    </r>
  </si>
  <si>
    <r>
      <t xml:space="preserve">Fund Type (MOF): </t>
    </r>
    <r>
      <rPr>
        <u/>
        <sz val="12"/>
        <color theme="1"/>
        <rFont val="Arial"/>
        <family val="2"/>
      </rPr>
      <t>N</t>
    </r>
    <r>
      <rPr>
        <sz val="12"/>
        <color theme="1"/>
        <rFont val="Arial"/>
        <family val="2"/>
      </rPr>
      <t>_____________________________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</si>
  <si>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254 H_</t>
    </r>
    <r>
      <rPr>
        <sz val="12"/>
        <color theme="1"/>
        <rFont val="Arial"/>
        <family val="2"/>
      </rPr>
      <t>_________________________</t>
    </r>
  </si>
  <si>
    <t>Note:  Grant tydings period ran from July 1, FY22 through September 30, FY24.  Liquidation period ended on January 28, FY24.  However, due to a final draw down error (in the Federal DOE G-6 system), for $61,418.00, DOE OSEP has working to initiate a late-liquidation for the amount of $61,418.00.  This will close out the Federal grant period, resulting in outlying FY estimates being zeroed ($0) out.  Per total grant award (of $1,218,273) as reflected in S 254 H FY22 Operational Expenditure Plan (OEP).</t>
  </si>
  <si>
    <r>
      <t xml:space="preserve">Department: </t>
    </r>
    <r>
      <rPr>
        <u/>
        <sz val="12"/>
        <color theme="1"/>
        <rFont val="Arial"/>
        <family val="2"/>
      </rPr>
      <t xml:space="preserve">Health                                                            </t>
    </r>
  </si>
  <si>
    <r>
      <t xml:space="preserve">Name of Fund: </t>
    </r>
    <r>
      <rPr>
        <u/>
        <sz val="12"/>
        <color theme="1"/>
        <rFont val="Arial"/>
        <family val="2"/>
      </rPr>
      <t>Infants and Families with Disabilities (Part C)</t>
    </r>
  </si>
  <si>
    <r>
      <t xml:space="preserve">Legal Authority: </t>
    </r>
    <r>
      <rPr>
        <u/>
        <sz val="12"/>
        <color theme="1"/>
        <rFont val="Arial"/>
        <family val="2"/>
      </rPr>
      <t>P.L. 105-17 Part - C Individual with Disabilities Education Act</t>
    </r>
    <r>
      <rPr>
        <sz val="12"/>
        <color theme="1"/>
        <rFont val="Arial"/>
        <family val="2"/>
      </rPr>
      <t xml:space="preserve">      </t>
    </r>
  </si>
  <si>
    <r>
      <t xml:space="preserve">Fund Type (MOF): </t>
    </r>
    <r>
      <rPr>
        <u/>
        <sz val="12"/>
        <color theme="1"/>
        <rFont val="Arial"/>
        <family val="2"/>
      </rPr>
      <t>N</t>
    </r>
    <r>
      <rPr>
        <sz val="12"/>
        <color theme="1"/>
        <rFont val="Arial"/>
        <family val="2"/>
      </rPr>
      <t>____________________________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</si>
  <si>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292 H_____________________</t>
    </r>
  </si>
  <si>
    <r>
      <t xml:space="preserve">Name of Fund: </t>
    </r>
    <r>
      <rPr>
        <u/>
        <sz val="12"/>
        <color theme="1"/>
        <rFont val="Arial"/>
        <family val="2"/>
      </rPr>
      <t>Newborn Metabolic Screening Special Fund</t>
    </r>
  </si>
  <si>
    <r>
      <t xml:space="preserve">Legal Authority: </t>
    </r>
    <r>
      <rPr>
        <u/>
        <sz val="12"/>
        <color theme="1"/>
        <rFont val="Arial"/>
        <family val="2"/>
      </rPr>
      <t>§ 321-291, HRS</t>
    </r>
  </si>
  <si>
    <r>
      <t xml:space="preserve">Fund Type (MOF): </t>
    </r>
    <r>
      <rPr>
        <u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>____________________________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</si>
  <si>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302 H_____________________</t>
    </r>
  </si>
  <si>
    <r>
      <t xml:space="preserve">Name of Fund: </t>
    </r>
    <r>
      <rPr>
        <u/>
        <sz val="12"/>
        <color theme="1"/>
        <rFont val="Arial"/>
        <family val="2"/>
      </rPr>
      <t>Birth Defects Special Fund</t>
    </r>
  </si>
  <si>
    <r>
      <t xml:space="preserve">Legal Authority: </t>
    </r>
    <r>
      <rPr>
        <u/>
        <sz val="12"/>
        <color theme="1"/>
        <rFont val="Arial"/>
        <family val="2"/>
      </rPr>
      <t>§321.421-426, HRS and §324.41-44, HRS</t>
    </r>
  </si>
  <si>
    <r>
      <t xml:space="preserve">Apprn. Account. No.: </t>
    </r>
    <r>
      <rPr>
        <u/>
        <sz val="12"/>
        <color theme="1"/>
        <rFont val="Arial"/>
        <family val="2"/>
      </rPr>
      <t>S 304 H_____________________</t>
    </r>
  </si>
  <si>
    <r>
      <t xml:space="preserve">Name of Fund: </t>
    </r>
    <r>
      <rPr>
        <u/>
        <sz val="12"/>
        <color theme="1"/>
        <rFont val="Arial"/>
        <family val="2"/>
      </rPr>
      <t>Community Health Centers Special Fund</t>
    </r>
  </si>
  <si>
    <r>
      <t xml:space="preserve">Legal Authority: </t>
    </r>
    <r>
      <rPr>
        <u/>
        <sz val="12"/>
        <color theme="1"/>
        <rFont val="Arial"/>
        <family val="2"/>
      </rPr>
      <t>§321-1.65, HRS</t>
    </r>
  </si>
  <si>
    <r>
      <t xml:space="preserve">Apprn. Account. No.: </t>
    </r>
    <r>
      <rPr>
        <u/>
        <sz val="12"/>
        <color theme="1"/>
        <rFont val="Arial"/>
        <family val="2"/>
      </rPr>
      <t>S 305 H_____________________</t>
    </r>
  </si>
  <si>
    <r>
      <t xml:space="preserve">Name of Fund: </t>
    </r>
    <r>
      <rPr>
        <u/>
        <sz val="12"/>
        <color theme="1"/>
        <rFont val="Arial"/>
        <family val="2"/>
      </rPr>
      <t xml:space="preserve">Family Health Services       </t>
    </r>
    <r>
      <rPr>
        <sz val="12"/>
        <color theme="1"/>
        <rFont val="Arial"/>
        <family val="2"/>
      </rPr>
      <t xml:space="preserve">   </t>
    </r>
  </si>
  <si>
    <r>
      <t xml:space="preserve">Legal Authority: </t>
    </r>
    <r>
      <rPr>
        <u/>
        <sz val="12"/>
        <color theme="1"/>
        <rFont val="Arial"/>
        <family val="2"/>
      </rPr>
      <t>Child Care and Development Block Grant Act 1990, HAR 17-892.1-28 Integration of Mental Health Concepts</t>
    </r>
  </si>
  <si>
    <r>
      <t xml:space="preserve">Fund Type (MOF): </t>
    </r>
    <r>
      <rPr>
        <u/>
        <sz val="12"/>
        <color theme="1"/>
        <rFont val="Arial"/>
        <family val="2"/>
      </rPr>
      <t>U_</t>
    </r>
    <r>
      <rPr>
        <sz val="12"/>
        <color theme="1"/>
        <rFont val="Arial"/>
        <family val="2"/>
      </rPr>
      <t>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</si>
  <si>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325 H_</t>
    </r>
    <r>
      <rPr>
        <sz val="12"/>
        <color theme="1"/>
        <rFont val="Arial"/>
        <family val="2"/>
      </rPr>
      <t>________________________</t>
    </r>
  </si>
  <si>
    <r>
      <t xml:space="preserve">Name of Fund: </t>
    </r>
    <r>
      <rPr>
        <u/>
        <sz val="12"/>
        <color theme="1"/>
        <rFont val="Arial"/>
        <family val="2"/>
      </rPr>
      <t xml:space="preserve">Early Intervention Special Fund                </t>
    </r>
    <r>
      <rPr>
        <sz val="12"/>
        <color theme="1"/>
        <rFont val="Arial"/>
        <family val="2"/>
      </rPr>
      <t xml:space="preserve">   </t>
    </r>
  </si>
  <si>
    <r>
      <t xml:space="preserve">Legal Authority: </t>
    </r>
    <r>
      <rPr>
        <u/>
        <sz val="12"/>
        <color theme="1"/>
        <rFont val="Arial"/>
        <family val="2"/>
      </rPr>
      <t>§321-355, HRS</t>
    </r>
    <r>
      <rPr>
        <sz val="12"/>
        <color theme="1"/>
        <rFont val="Arial"/>
        <family val="2"/>
      </rPr>
      <t>___________________</t>
    </r>
  </si>
  <si>
    <r>
      <t xml:space="preserve">Fund Type (MOF): </t>
    </r>
    <r>
      <rPr>
        <u/>
        <sz val="12"/>
        <color theme="1"/>
        <rFont val="Arial"/>
        <family val="2"/>
      </rPr>
      <t>B_</t>
    </r>
    <r>
      <rPr>
        <sz val="12"/>
        <color theme="1"/>
        <rFont val="Arial"/>
        <family val="2"/>
      </rPr>
      <t>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</si>
  <si>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331 H_</t>
    </r>
    <r>
      <rPr>
        <sz val="12"/>
        <color theme="1"/>
        <rFont val="Arial"/>
        <family val="2"/>
      </rPr>
      <t>________________________</t>
    </r>
  </si>
  <si>
    <r>
      <t xml:space="preserve">Name of Fund: </t>
    </r>
    <r>
      <rPr>
        <u/>
        <sz val="12"/>
        <color theme="1"/>
        <rFont val="Arial"/>
        <family val="2"/>
      </rPr>
      <t>Newborn Screening State Evaluation Project</t>
    </r>
  </si>
  <si>
    <r>
      <t xml:space="preserve">Legal Authority: </t>
    </r>
    <r>
      <rPr>
        <u/>
        <sz val="12"/>
        <color theme="1"/>
        <rFont val="Arial"/>
        <family val="2"/>
      </rPr>
      <t xml:space="preserve">Public Health Service Act, §1110 (42 U.S.C. 300b-9)		</t>
    </r>
  </si>
  <si>
    <r>
      <t xml:space="preserve">Fund Type (MOF): </t>
    </r>
    <r>
      <rPr>
        <u/>
        <sz val="12"/>
        <color theme="1"/>
        <rFont val="Arial"/>
        <family val="2"/>
      </rPr>
      <t>P_</t>
    </r>
    <r>
      <rPr>
        <sz val="12"/>
        <color theme="1"/>
        <rFont val="Arial"/>
        <family val="2"/>
      </rPr>
      <t>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</si>
  <si>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517 H_</t>
    </r>
    <r>
      <rPr>
        <sz val="12"/>
        <color theme="1"/>
        <rFont val="Arial"/>
        <family val="2"/>
      </rPr>
      <t>________________________</t>
    </r>
  </si>
  <si>
    <r>
      <t xml:space="preserve">Name of Fund: </t>
    </r>
    <r>
      <rPr>
        <u/>
        <sz val="12"/>
        <color theme="1"/>
        <rFont val="Arial"/>
        <family val="2"/>
      </rPr>
      <t>Regional Genetics Network Federal Grant</t>
    </r>
  </si>
  <si>
    <r>
      <t xml:space="preserve">Legal Authority: </t>
    </r>
    <r>
      <rPr>
        <u/>
        <sz val="12"/>
        <color theme="1"/>
        <rFont val="Arial"/>
        <family val="2"/>
      </rPr>
      <t>Social Security Act (SSA) Title V, Section 502 (a)(1), as amended</t>
    </r>
  </si>
  <si>
    <r>
      <t xml:space="preserve">Apprn. Account. No.: </t>
    </r>
    <r>
      <rPr>
        <u/>
        <sz val="12"/>
        <color theme="1"/>
        <rFont val="Arial"/>
        <family val="2"/>
      </rPr>
      <t>S 526 H_</t>
    </r>
    <r>
      <rPr>
        <sz val="12"/>
        <color theme="1"/>
        <rFont val="Arial"/>
        <family val="2"/>
      </rPr>
      <t>________________________</t>
    </r>
  </si>
  <si>
    <r>
      <t xml:space="preserve">Name of Fund: </t>
    </r>
    <r>
      <rPr>
        <u/>
        <sz val="12"/>
        <color theme="1"/>
        <rFont val="Arial"/>
        <family val="2"/>
      </rPr>
      <t>Universal Newborn Hearing Screening Project (BabyHEARS)</t>
    </r>
  </si>
  <si>
    <r>
      <t xml:space="preserve">Legal Authority: </t>
    </r>
    <r>
      <rPr>
        <u/>
        <sz val="12"/>
        <color theme="1"/>
        <rFont val="Arial"/>
        <family val="2"/>
      </rPr>
      <t>Section 399M of the Public Health Services (PHS) Act, as amended</t>
    </r>
  </si>
  <si>
    <r>
      <t xml:space="preserve">Fund Type (MOF): </t>
    </r>
    <r>
      <rPr>
        <u/>
        <sz val="12"/>
        <color theme="1"/>
        <rFont val="Arial"/>
        <family val="2"/>
      </rPr>
      <t>N_</t>
    </r>
    <r>
      <rPr>
        <sz val="12"/>
        <color theme="1"/>
        <rFont val="Arial"/>
        <family val="2"/>
      </rPr>
      <t>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</si>
  <si>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527 H_</t>
    </r>
    <r>
      <rPr>
        <sz val="12"/>
        <color theme="1"/>
        <rFont val="Arial"/>
        <family val="2"/>
      </rPr>
      <t>________________________</t>
    </r>
  </si>
  <si>
    <r>
      <t xml:space="preserve">Name of Fund: </t>
    </r>
    <r>
      <rPr>
        <u/>
        <sz val="12"/>
        <color theme="1"/>
        <rFont val="Arial"/>
        <family val="2"/>
      </rPr>
      <t>Hawaii Childhood Lead Poisoning Prevention Program</t>
    </r>
  </si>
  <si>
    <r>
      <t xml:space="preserve">Legal Authority: </t>
    </r>
    <r>
      <rPr>
        <u/>
        <sz val="12"/>
        <color theme="1"/>
        <rFont val="Arial"/>
        <family val="2"/>
      </rPr>
      <t>Section 317 (k) (3) of the Public Health Service Act, [42 U.S.C. 247b (k) (3)]</t>
    </r>
    <r>
      <rPr>
        <sz val="12"/>
        <color theme="1"/>
        <rFont val="Arial"/>
        <family val="2"/>
      </rPr>
      <t xml:space="preserve">			</t>
    </r>
  </si>
  <si>
    <r>
      <t xml:space="preserve">Apprn. Account. No.: </t>
    </r>
    <r>
      <rPr>
        <u/>
        <sz val="12"/>
        <color theme="1"/>
        <rFont val="Arial"/>
        <family val="2"/>
      </rPr>
      <t>S 619 H_</t>
    </r>
    <r>
      <rPr>
        <sz val="12"/>
        <color theme="1"/>
        <rFont val="Arial"/>
        <family val="2"/>
      </rPr>
      <t>________________________</t>
    </r>
  </si>
  <si>
    <r>
      <t xml:space="preserve">Name of Fund: </t>
    </r>
    <r>
      <rPr>
        <u/>
        <sz val="12"/>
        <color theme="1"/>
        <rFont val="Arial"/>
        <family val="2"/>
      </rPr>
      <t>Hawaii Newborn Screening Data Project</t>
    </r>
  </si>
  <si>
    <r>
      <t xml:space="preserve">Legal Authority: </t>
    </r>
    <r>
      <rPr>
        <u/>
        <sz val="12"/>
        <color theme="1"/>
        <rFont val="Arial"/>
        <family val="2"/>
      </rPr>
      <t xml:space="preserve">Sec 399M(b)(1) PHSA [42 U.S.C. 280g-1(b)(1)]; </t>
    </r>
    <r>
      <rPr>
        <sz val="12"/>
        <color theme="1"/>
        <rFont val="Arial"/>
        <family val="2"/>
      </rPr>
      <t>§321-361, HRS: Statewide Newborn Hearing Screening Program</t>
    </r>
  </si>
  <si>
    <r>
      <t xml:space="preserve">Fund Type (MOF): 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</si>
  <si>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640 H_____________________</t>
    </r>
  </si>
  <si>
    <r>
      <t xml:space="preserve">Department: 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</t>
    </r>
  </si>
  <si>
    <r>
      <t xml:space="preserve">Legal Authority: </t>
    </r>
    <r>
      <rPr>
        <u/>
        <sz val="12"/>
        <color theme="1"/>
        <rFont val="Arial"/>
        <family val="2"/>
      </rPr>
      <t>P.L. 105-17/117-1 Part-C Infant, Toddlers and Families Individuals with Disabilities Education Act/American Rescure Plan Act of 2021</t>
    </r>
  </si>
  <si>
    <t>Name of Fund: Community Based Child Abuse Prevention. American Rescue Plan Act of 2021 ARPA</t>
  </si>
  <si>
    <t>Legal Authority: HRS, Section 321-31-5</t>
  </si>
  <si>
    <t>Appropriation Account Number: S-21-276-H</t>
  </si>
  <si>
    <t xml:space="preserve"> </t>
  </si>
  <si>
    <t>Name of Fund: Community Based Child Abuse Prevention</t>
  </si>
  <si>
    <t>Appropriation Account Number: S-294-H</t>
  </si>
  <si>
    <t>Name of Fund: Domestic Violence and Sexual Assault Special Fund</t>
  </si>
  <si>
    <t>Legal Authority: Section 321-1.3, HRS</t>
  </si>
  <si>
    <t>Fund Type (MOF): B</t>
  </si>
  <si>
    <t>Appropriation Account Number: S-321-H</t>
  </si>
  <si>
    <t>Name of Fund: Maternal, Infant and Early Childhood Home Visiting Grant Program (MIECHV)</t>
  </si>
  <si>
    <t>Legal Authority: SSA, as amended by BBA of 2018, Title VI, A</t>
  </si>
  <si>
    <t>Appropriation Account Number: S-529-H</t>
  </si>
  <si>
    <t>Name of Fund: Sexual Violence Primary Prevention and Education</t>
  </si>
  <si>
    <t>Legal Authority: 42 USC 280b-1b(a)</t>
  </si>
  <si>
    <t>Appropriation Account Number: S-531-H</t>
  </si>
  <si>
    <t>Name of Fund: Personal Responsibility Education Program</t>
  </si>
  <si>
    <t>Legal Authority: SSA, Title V, Section 513</t>
  </si>
  <si>
    <t>Appropriation Account Number: S-534-H</t>
  </si>
  <si>
    <t>Name of Fund: Preventive Health and Health Services Block Grant</t>
  </si>
  <si>
    <t>Legal Authority: A88/SL21</t>
  </si>
  <si>
    <t>Appropriation Account Number: S-589-H</t>
  </si>
  <si>
    <t>Appropriation Account Number: S-660-H</t>
  </si>
  <si>
    <t>Name of Fund: Maternal Mortality Review Grant</t>
  </si>
  <si>
    <t>Legal Authority: 42 USC 241(a), 42 USC 247b-12</t>
  </si>
  <si>
    <t>Appropriation Account Number:  S-690-H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</si>
</sst>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u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3" fontId="2" fillId="2" borderId="0" xfId="0" applyNumberFormat="1" applyFont="1" applyFill="1"/>
    <xf numFmtId="3" fontId="2" fillId="0" borderId="0" xfId="0" applyNumberFormat="1" applyFont="1"/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2" fillId="3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left" wrapText="1"/>
    </xf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ustomXml" Target="../customXml/item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zoomScaleNormal="100" workbookViewId="0">
      <selection activeCell="K11" sqref="K1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16</v>
      </c>
      <c r="C2" s="28"/>
      <c r="D2" s="28"/>
      <c r="E2" s="28"/>
      <c r="F2" s="28"/>
      <c r="G2" s="28"/>
      <c r="H2" s="28"/>
    </row>
    <row r="4" spans="2:8" x14ac:dyDescent="0.2">
      <c r="B4" s="2" t="s">
        <v>67</v>
      </c>
      <c r="C4" s="2"/>
      <c r="D4" s="2"/>
      <c r="E4" s="2"/>
      <c r="F4" s="2"/>
      <c r="G4" s="2"/>
      <c r="H4" s="2"/>
    </row>
    <row r="5" spans="2:8" x14ac:dyDescent="0.2">
      <c r="B5" s="2" t="s">
        <v>54</v>
      </c>
      <c r="C5" s="2"/>
      <c r="D5" s="2"/>
      <c r="E5" s="2"/>
      <c r="F5" s="2"/>
      <c r="G5" s="2"/>
      <c r="H5" s="2"/>
    </row>
    <row r="6" spans="2:8" ht="33.75" customHeight="1" x14ac:dyDescent="0.2">
      <c r="B6" s="29" t="s">
        <v>57</v>
      </c>
      <c r="C6" s="29"/>
      <c r="D6" s="29"/>
      <c r="E6" s="29"/>
      <c r="F6" s="29"/>
      <c r="G6" s="29"/>
      <c r="H6" s="2"/>
    </row>
    <row r="7" spans="2:8" x14ac:dyDescent="0.2">
      <c r="B7" s="2" t="s">
        <v>58</v>
      </c>
      <c r="C7" s="2"/>
      <c r="D7" s="2"/>
      <c r="E7" s="2"/>
      <c r="F7" s="2"/>
      <c r="G7" s="2"/>
      <c r="H7" s="2"/>
    </row>
    <row r="8" spans="2:8" x14ac:dyDescent="0.2">
      <c r="B8" s="2" t="s">
        <v>53</v>
      </c>
      <c r="C8" s="2"/>
      <c r="D8" s="2"/>
      <c r="E8" s="2"/>
      <c r="F8" s="2"/>
      <c r="G8" s="2"/>
      <c r="H8" s="2"/>
    </row>
    <row r="10" spans="2:8" ht="15.75" x14ac:dyDescent="0.25">
      <c r="C10" s="14" t="s">
        <v>2</v>
      </c>
      <c r="D10" s="14" t="s">
        <v>2</v>
      </c>
      <c r="E10" s="14" t="s">
        <v>2</v>
      </c>
      <c r="F10" s="14" t="s">
        <v>2</v>
      </c>
      <c r="G10" s="14" t="s">
        <v>2</v>
      </c>
      <c r="H10" s="14" t="s">
        <v>2</v>
      </c>
    </row>
    <row r="11" spans="2:8" ht="15.75" x14ac:dyDescent="0.25">
      <c r="C11" s="14" t="s">
        <v>3</v>
      </c>
      <c r="D11" s="14" t="s">
        <v>4</v>
      </c>
      <c r="E11" s="14" t="s">
        <v>5</v>
      </c>
      <c r="F11" s="14" t="s">
        <v>6</v>
      </c>
      <c r="G11" s="14" t="s">
        <v>7</v>
      </c>
      <c r="H11" s="14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32832</v>
      </c>
      <c r="D13" s="5">
        <v>32832</v>
      </c>
      <c r="E13" s="5">
        <v>32832</v>
      </c>
      <c r="F13" s="5">
        <v>32832</v>
      </c>
      <c r="G13" s="5">
        <v>32832</v>
      </c>
      <c r="H13" s="5">
        <v>32832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148679</v>
      </c>
      <c r="D15" s="5">
        <v>148679</v>
      </c>
      <c r="E15" s="5">
        <v>148679</v>
      </c>
      <c r="F15" s="5">
        <v>148679</v>
      </c>
      <c r="G15" s="5">
        <v>148679</v>
      </c>
      <c r="H15" s="5">
        <v>148679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SUM(C13:C22)</f>
        <v>181511</v>
      </c>
      <c r="D23" s="7">
        <f t="shared" ref="D23:H23" si="0">SUM(D13:D22)</f>
        <v>181511</v>
      </c>
      <c r="E23" s="7">
        <f t="shared" si="0"/>
        <v>181511</v>
      </c>
      <c r="F23" s="7">
        <f t="shared" si="0"/>
        <v>181511</v>
      </c>
      <c r="G23" s="7">
        <f t="shared" si="0"/>
        <v>181511</v>
      </c>
      <c r="H23" s="7">
        <f t="shared" si="0"/>
        <v>181511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26:H26"/>
    <mergeCell ref="B27:H27"/>
    <mergeCell ref="B1:H1"/>
    <mergeCell ref="B2:H2"/>
    <mergeCell ref="B6:G6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D5789D-C275-45BF-A128-6B14D3A14215}">
  <dimension ref="B1:H48"/>
  <sheetViews>
    <sheetView showWhiteSpace="0" zoomScaleNormal="100" workbookViewId="0">
      <selection activeCell="G4" sqref="G4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16</v>
      </c>
      <c r="C2" s="28"/>
      <c r="D2" s="28"/>
      <c r="E2" s="28"/>
      <c r="F2" s="28"/>
      <c r="G2" s="28"/>
      <c r="H2" s="28"/>
    </row>
    <row r="4" spans="2:8" x14ac:dyDescent="0.2">
      <c r="B4" s="2" t="s">
        <v>55</v>
      </c>
      <c r="C4" s="2"/>
      <c r="D4" s="2"/>
      <c r="E4" s="2"/>
      <c r="F4" s="2"/>
      <c r="G4" s="2"/>
      <c r="H4" s="2"/>
    </row>
    <row r="5" spans="2:8" x14ac:dyDescent="0.2">
      <c r="B5" s="2" t="s">
        <v>56</v>
      </c>
      <c r="C5" s="2"/>
      <c r="D5" s="2"/>
      <c r="E5" s="2"/>
      <c r="F5" s="2"/>
      <c r="G5" s="2"/>
      <c r="H5" s="2"/>
    </row>
    <row r="6" spans="2:8" ht="32.25" customHeight="1" x14ac:dyDescent="0.2">
      <c r="B6" s="30" t="s">
        <v>57</v>
      </c>
      <c r="C6" s="30"/>
      <c r="D6" s="30"/>
      <c r="E6" s="30"/>
      <c r="F6" s="30"/>
      <c r="G6" s="30"/>
      <c r="H6" s="30"/>
    </row>
    <row r="7" spans="2:8" x14ac:dyDescent="0.2">
      <c r="B7" s="2" t="s">
        <v>58</v>
      </c>
      <c r="C7" s="2"/>
      <c r="D7" s="2"/>
      <c r="E7" s="2"/>
      <c r="F7" s="2"/>
      <c r="G7" s="2"/>
      <c r="H7" s="2"/>
    </row>
    <row r="8" spans="2:8" x14ac:dyDescent="0.2">
      <c r="B8" s="2" t="s">
        <v>59</v>
      </c>
      <c r="C8" s="2"/>
      <c r="D8" s="2"/>
      <c r="E8" s="2"/>
      <c r="F8" s="2"/>
      <c r="G8" s="2"/>
      <c r="H8" s="2"/>
    </row>
    <row r="10" spans="2:8" ht="15.75" x14ac:dyDescent="0.25">
      <c r="C10" s="16" t="s">
        <v>2</v>
      </c>
      <c r="D10" s="16" t="s">
        <v>2</v>
      </c>
      <c r="E10" s="16" t="s">
        <v>2</v>
      </c>
      <c r="F10" s="16" t="s">
        <v>2</v>
      </c>
      <c r="G10" s="16" t="s">
        <v>2</v>
      </c>
      <c r="H10" s="16" t="s">
        <v>2</v>
      </c>
    </row>
    <row r="11" spans="2:8" ht="15.75" x14ac:dyDescent="0.25">
      <c r="C11" s="16" t="s">
        <v>3</v>
      </c>
      <c r="D11" s="16" t="s">
        <v>4</v>
      </c>
      <c r="E11" s="16" t="s">
        <v>5</v>
      </c>
      <c r="F11" s="16" t="s">
        <v>6</v>
      </c>
      <c r="G11" s="16" t="s">
        <v>7</v>
      </c>
      <c r="H11" s="1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3717242</v>
      </c>
      <c r="D13" s="5">
        <v>3717242</v>
      </c>
      <c r="E13" s="5">
        <v>3717242</v>
      </c>
      <c r="F13" s="5">
        <v>3717242</v>
      </c>
      <c r="G13" s="5">
        <v>3717242</v>
      </c>
      <c r="H13" s="5">
        <v>3717242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24219061</v>
      </c>
      <c r="D15" s="5">
        <v>24219061</v>
      </c>
      <c r="E15" s="5">
        <v>24219061</v>
      </c>
      <c r="F15" s="5">
        <v>24219061</v>
      </c>
      <c r="G15" s="5">
        <v>24219061</v>
      </c>
      <c r="H15" s="5">
        <v>24219061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311557</v>
      </c>
      <c r="D21" s="5">
        <v>311557</v>
      </c>
      <c r="E21" s="5">
        <v>311557</v>
      </c>
      <c r="F21" s="5">
        <v>311557</v>
      </c>
      <c r="G21" s="5">
        <v>311557</v>
      </c>
      <c r="H21" s="5">
        <v>311557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C13+C15+C21</f>
        <v>28247860</v>
      </c>
      <c r="D23" s="7">
        <f t="shared" ref="D23:H23" si="0">D13+D15+D21</f>
        <v>28247860</v>
      </c>
      <c r="E23" s="7">
        <f t="shared" si="0"/>
        <v>28247860</v>
      </c>
      <c r="F23" s="7">
        <f t="shared" si="0"/>
        <v>28247860</v>
      </c>
      <c r="G23" s="7">
        <f t="shared" si="0"/>
        <v>28247860</v>
      </c>
      <c r="H23" s="7">
        <f t="shared" si="0"/>
        <v>28247860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1:H1"/>
    <mergeCell ref="B2:H2"/>
    <mergeCell ref="B26:H26"/>
    <mergeCell ref="B27:H27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C21F0-4D37-40BE-BB5F-61C06B033637}">
  <dimension ref="B1:H48"/>
  <sheetViews>
    <sheetView showWhiteSpace="0" zoomScaleNormal="100" workbookViewId="0">
      <selection activeCell="Q19" sqref="Q19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18</v>
      </c>
      <c r="C5" s="2"/>
      <c r="D5" s="2"/>
    </row>
    <row r="6" spans="2:8" x14ac:dyDescent="0.2">
      <c r="B6" s="2" t="s">
        <v>19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21</v>
      </c>
      <c r="C8" s="2"/>
      <c r="D8" s="2"/>
    </row>
    <row r="10" spans="2:8" ht="15.75" x14ac:dyDescent="0.25">
      <c r="C10" s="19" t="s">
        <v>2</v>
      </c>
      <c r="D10" s="19" t="s">
        <v>2</v>
      </c>
      <c r="E10" s="19" t="s">
        <v>2</v>
      </c>
      <c r="F10" s="19" t="s">
        <v>2</v>
      </c>
      <c r="G10" s="19" t="s">
        <v>2</v>
      </c>
      <c r="H10" s="19" t="s">
        <v>2</v>
      </c>
    </row>
    <row r="11" spans="2:8" ht="15.75" x14ac:dyDescent="0.25">
      <c r="C11" s="19" t="s">
        <v>3</v>
      </c>
      <c r="D11" s="19" t="s">
        <v>4</v>
      </c>
      <c r="E11" s="19" t="s">
        <v>5</v>
      </c>
      <c r="F11" s="19" t="s">
        <v>6</v>
      </c>
      <c r="G11" s="19" t="s">
        <v>7</v>
      </c>
      <c r="H11" s="19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132065</v>
      </c>
      <c r="D13" s="5">
        <v>132065</v>
      </c>
      <c r="E13" s="5">
        <v>132065</v>
      </c>
      <c r="F13" s="5">
        <v>132065</v>
      </c>
      <c r="G13" s="5">
        <v>132065</v>
      </c>
      <c r="H13" s="5">
        <v>132065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91345</v>
      </c>
      <c r="D15" s="5">
        <v>91345</v>
      </c>
      <c r="E15" s="5">
        <v>91345</v>
      </c>
      <c r="F15" s="5">
        <v>91345</v>
      </c>
      <c r="G15" s="5">
        <v>91345</v>
      </c>
      <c r="H15" s="5">
        <v>91345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C13+C15+C17+C19+C21</f>
        <v>223410</v>
      </c>
      <c r="D23" s="7">
        <f t="shared" ref="D23:H23" si="0">D13+D15+D17+D19+D21</f>
        <v>223410</v>
      </c>
      <c r="E23" s="7">
        <f t="shared" si="0"/>
        <v>223410</v>
      </c>
      <c r="F23" s="7">
        <f t="shared" si="0"/>
        <v>223410</v>
      </c>
      <c r="G23" s="7">
        <f t="shared" si="0"/>
        <v>223410</v>
      </c>
      <c r="H23" s="7">
        <f t="shared" si="0"/>
        <v>223410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C678FF-A586-4BB3-969B-A995DF354B29}">
  <dimension ref="B1:H48"/>
  <sheetViews>
    <sheetView showWhiteSpace="0" zoomScaleNormal="100" workbookViewId="0">
      <selection activeCell="K27" sqref="K26:K27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22</v>
      </c>
      <c r="C5" s="2"/>
      <c r="D5" s="2"/>
    </row>
    <row r="6" spans="2:8" x14ac:dyDescent="0.2">
      <c r="B6" s="2" t="s">
        <v>23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24</v>
      </c>
      <c r="C8" s="2"/>
      <c r="D8" s="2"/>
    </row>
    <row r="10" spans="2:8" ht="15.75" x14ac:dyDescent="0.25">
      <c r="C10" s="19" t="s">
        <v>2</v>
      </c>
      <c r="D10" s="19" t="s">
        <v>2</v>
      </c>
      <c r="E10" s="19" t="s">
        <v>2</v>
      </c>
      <c r="F10" s="19" t="s">
        <v>2</v>
      </c>
      <c r="G10" s="19" t="s">
        <v>2</v>
      </c>
      <c r="H10" s="19" t="s">
        <v>2</v>
      </c>
    </row>
    <row r="11" spans="2:8" ht="15.75" x14ac:dyDescent="0.25">
      <c r="C11" s="19" t="s">
        <v>3</v>
      </c>
      <c r="D11" s="19" t="s">
        <v>4</v>
      </c>
      <c r="E11" s="19" t="s">
        <v>5</v>
      </c>
      <c r="F11" s="19" t="s">
        <v>6</v>
      </c>
      <c r="G11" s="19" t="s">
        <v>7</v>
      </c>
      <c r="H11" s="19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2033365</v>
      </c>
      <c r="D13" s="5">
        <v>2033365</v>
      </c>
      <c r="E13" s="5">
        <v>2033365</v>
      </c>
      <c r="F13" s="5">
        <v>2033365</v>
      </c>
      <c r="G13" s="5">
        <v>2033365</v>
      </c>
      <c r="H13" s="5">
        <v>2033365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210095</v>
      </c>
      <c r="D15" s="5">
        <v>210095</v>
      </c>
      <c r="E15" s="5">
        <v>210095</v>
      </c>
      <c r="F15" s="5">
        <v>210095</v>
      </c>
      <c r="G15" s="5">
        <v>210095</v>
      </c>
      <c r="H15" s="5">
        <v>210095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5547</v>
      </c>
      <c r="D17" s="5">
        <v>5547</v>
      </c>
      <c r="E17" s="5">
        <v>5547</v>
      </c>
      <c r="F17" s="5">
        <v>5547</v>
      </c>
      <c r="G17" s="5">
        <v>5547</v>
      </c>
      <c r="H17" s="5">
        <v>5547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C13+C15+C17+C19+C21</f>
        <v>2249007</v>
      </c>
      <c r="D23" s="7">
        <f t="shared" ref="D23:H23" si="0">D13+D15+D17+D19+D21</f>
        <v>2249007</v>
      </c>
      <c r="E23" s="7">
        <f t="shared" si="0"/>
        <v>2249007</v>
      </c>
      <c r="F23" s="7">
        <f t="shared" si="0"/>
        <v>2249007</v>
      </c>
      <c r="G23" s="7">
        <f t="shared" si="0"/>
        <v>2249007</v>
      </c>
      <c r="H23" s="7">
        <f t="shared" si="0"/>
        <v>2249007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E9A04C-163C-4CE8-AB1C-2D826BC4214D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68</v>
      </c>
      <c r="C4" s="2"/>
      <c r="D4" s="2"/>
    </row>
    <row r="5" spans="2:8" x14ac:dyDescent="0.2">
      <c r="B5" s="2" t="s">
        <v>69</v>
      </c>
      <c r="C5" s="2"/>
      <c r="D5" s="2"/>
    </row>
    <row r="6" spans="2:8" x14ac:dyDescent="0.2">
      <c r="B6" s="2" t="s">
        <v>70</v>
      </c>
      <c r="C6" s="2"/>
      <c r="D6" s="2"/>
    </row>
    <row r="7" spans="2:8" x14ac:dyDescent="0.2">
      <c r="B7" s="2" t="s">
        <v>71</v>
      </c>
      <c r="C7" s="2"/>
      <c r="D7" s="2"/>
    </row>
    <row r="8" spans="2:8" x14ac:dyDescent="0.2">
      <c r="B8" s="2" t="s">
        <v>72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C13+C15+C17</f>
        <v>0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5" spans="2:8" x14ac:dyDescent="0.2">
      <c r="B25" s="31" t="s">
        <v>73</v>
      </c>
      <c r="C25" s="31"/>
      <c r="D25" s="31"/>
      <c r="E25" s="31"/>
      <c r="F25" s="31"/>
      <c r="G25" s="31"/>
      <c r="H25" s="31"/>
    </row>
    <row r="26" spans="2:8" x14ac:dyDescent="0.2">
      <c r="B26" s="31"/>
      <c r="C26" s="31"/>
      <c r="D26" s="31"/>
      <c r="E26" s="31"/>
      <c r="F26" s="31"/>
      <c r="G26" s="31"/>
      <c r="H26" s="31"/>
    </row>
    <row r="27" spans="2:8" x14ac:dyDescent="0.2">
      <c r="B27" s="31"/>
      <c r="C27" s="31"/>
      <c r="D27" s="31"/>
      <c r="E27" s="31"/>
      <c r="F27" s="31"/>
      <c r="G27" s="31"/>
      <c r="H27" s="31"/>
    </row>
    <row r="28" spans="2:8" x14ac:dyDescent="0.2">
      <c r="B28" s="31"/>
      <c r="C28" s="31"/>
      <c r="D28" s="31"/>
      <c r="E28" s="31"/>
      <c r="F28" s="31"/>
      <c r="G28" s="31"/>
      <c r="H28" s="31"/>
    </row>
    <row r="29" spans="2:8" x14ac:dyDescent="0.2">
      <c r="B29" s="31"/>
      <c r="C29" s="31"/>
      <c r="D29" s="31"/>
      <c r="E29" s="31"/>
      <c r="F29" s="31"/>
      <c r="G29" s="31"/>
      <c r="H29" s="31"/>
    </row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3">
    <mergeCell ref="B1:H1"/>
    <mergeCell ref="B2:H2"/>
    <mergeCell ref="B25:H29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0841D9-C184-419E-BBA6-2E352D52ED9A}">
  <dimension ref="B1:H48"/>
  <sheetViews>
    <sheetView showWhiteSpace="0" zoomScaleNormal="100" workbookViewId="0">
      <selection activeCell="D28" sqref="D28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55</v>
      </c>
      <c r="C4" s="2"/>
      <c r="D4" s="2"/>
      <c r="E4" s="2"/>
      <c r="F4" s="2"/>
      <c r="G4" s="2"/>
      <c r="H4" s="2"/>
    </row>
    <row r="5" spans="2:8" x14ac:dyDescent="0.2">
      <c r="B5" s="2" t="s">
        <v>60</v>
      </c>
      <c r="C5" s="2"/>
      <c r="D5" s="2"/>
      <c r="E5" s="2"/>
      <c r="F5" s="2"/>
      <c r="G5" s="2"/>
      <c r="H5" s="2"/>
    </row>
    <row r="6" spans="2:8" ht="35.25" customHeight="1" x14ac:dyDescent="0.2">
      <c r="B6" s="30" t="s">
        <v>61</v>
      </c>
      <c r="C6" s="30"/>
      <c r="D6" s="30"/>
      <c r="E6" s="30"/>
      <c r="F6" s="30"/>
      <c r="G6" s="30"/>
      <c r="H6" s="30"/>
    </row>
    <row r="7" spans="2:8" x14ac:dyDescent="0.2">
      <c r="B7" s="2" t="s">
        <v>58</v>
      </c>
      <c r="C7" s="2"/>
      <c r="D7" s="2"/>
      <c r="E7" s="2"/>
      <c r="F7" s="2"/>
      <c r="G7" s="2"/>
      <c r="H7" s="2"/>
    </row>
    <row r="8" spans="2:8" x14ac:dyDescent="0.2">
      <c r="B8" s="2" t="s">
        <v>62</v>
      </c>
      <c r="C8" s="2"/>
      <c r="D8" s="2"/>
      <c r="E8" s="2"/>
      <c r="F8" s="2"/>
      <c r="G8" s="2"/>
      <c r="H8" s="2"/>
    </row>
    <row r="10" spans="2:8" ht="15.75" x14ac:dyDescent="0.25">
      <c r="C10" s="16" t="s">
        <v>2</v>
      </c>
      <c r="D10" s="16" t="s">
        <v>2</v>
      </c>
      <c r="E10" s="16" t="s">
        <v>2</v>
      </c>
      <c r="F10" s="16" t="s">
        <v>2</v>
      </c>
      <c r="G10" s="16" t="s">
        <v>2</v>
      </c>
      <c r="H10" s="16" t="s">
        <v>2</v>
      </c>
    </row>
    <row r="11" spans="2:8" ht="15.75" x14ac:dyDescent="0.25">
      <c r="C11" s="16" t="s">
        <v>3</v>
      </c>
      <c r="D11" s="16" t="s">
        <v>4</v>
      </c>
      <c r="E11" s="16" t="s">
        <v>5</v>
      </c>
      <c r="F11" s="16" t="s">
        <v>6</v>
      </c>
      <c r="G11" s="16" t="s">
        <v>7</v>
      </c>
      <c r="H11" s="1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198691</v>
      </c>
      <c r="D15" s="5">
        <v>151309</v>
      </c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v>198691</v>
      </c>
      <c r="D23" s="7">
        <v>151309</v>
      </c>
      <c r="E23" s="7"/>
      <c r="F23" s="7"/>
      <c r="G23" s="7"/>
      <c r="H23" s="7"/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1:H1"/>
    <mergeCell ref="B2:H2"/>
    <mergeCell ref="B26:H26"/>
    <mergeCell ref="B27:H27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2B290-60F6-466D-96AB-8E3727697337}">
  <dimension ref="B1:I48"/>
  <sheetViews>
    <sheetView showWhiteSpace="0" topLeftCell="A3" zoomScaleNormal="100" workbookViewId="0">
      <selection activeCell="I15" sqref="I1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9" width="9.5703125" style="1" bestFit="1" customWidth="1"/>
    <col min="10" max="16384" width="9.140625" style="1"/>
  </cols>
  <sheetData>
    <row r="1" spans="2:9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9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9" x14ac:dyDescent="0.2">
      <c r="B4" s="2" t="s">
        <v>63</v>
      </c>
      <c r="C4" s="2"/>
      <c r="D4" s="2"/>
      <c r="E4" s="2"/>
      <c r="F4" s="2"/>
      <c r="G4" s="2"/>
      <c r="H4" s="2"/>
    </row>
    <row r="5" spans="2:9" x14ac:dyDescent="0.2">
      <c r="B5" s="2" t="s">
        <v>65</v>
      </c>
      <c r="C5" s="2"/>
      <c r="D5" s="2"/>
      <c r="E5" s="2"/>
      <c r="F5" s="2"/>
      <c r="G5" s="2"/>
      <c r="H5" s="2"/>
    </row>
    <row r="6" spans="2:9" ht="33.75" customHeight="1" x14ac:dyDescent="0.2">
      <c r="B6" s="29" t="s">
        <v>57</v>
      </c>
      <c r="C6" s="29"/>
      <c r="D6" s="29"/>
      <c r="E6" s="29"/>
      <c r="F6" s="29"/>
      <c r="G6" s="29"/>
      <c r="H6" s="29"/>
    </row>
    <row r="7" spans="2:9" x14ac:dyDescent="0.2">
      <c r="B7" s="2" t="s">
        <v>64</v>
      </c>
      <c r="C7" s="2"/>
      <c r="D7" s="2"/>
      <c r="E7" s="2"/>
      <c r="F7" s="2"/>
      <c r="G7" s="2"/>
      <c r="H7" s="2"/>
    </row>
    <row r="8" spans="2:9" x14ac:dyDescent="0.2">
      <c r="B8" s="2" t="s">
        <v>66</v>
      </c>
      <c r="C8" s="2"/>
      <c r="D8" s="2"/>
      <c r="E8" s="2"/>
      <c r="F8" s="2"/>
      <c r="G8" s="2"/>
      <c r="H8" s="2"/>
    </row>
    <row r="10" spans="2:9" ht="15.75" x14ac:dyDescent="0.25">
      <c r="C10" s="18" t="s">
        <v>2</v>
      </c>
      <c r="D10" s="18" t="s">
        <v>2</v>
      </c>
      <c r="E10" s="18" t="s">
        <v>2</v>
      </c>
      <c r="F10" s="18" t="s">
        <v>2</v>
      </c>
      <c r="G10" s="18" t="s">
        <v>2</v>
      </c>
      <c r="H10" s="18" t="s">
        <v>2</v>
      </c>
    </row>
    <row r="11" spans="2:9" ht="15.75" x14ac:dyDescent="0.25">
      <c r="C11" s="18" t="s">
        <v>3</v>
      </c>
      <c r="D11" s="18" t="s">
        <v>4</v>
      </c>
      <c r="E11" s="18" t="s">
        <v>5</v>
      </c>
      <c r="F11" s="18" t="s">
        <v>6</v>
      </c>
      <c r="G11" s="18" t="s">
        <v>7</v>
      </c>
      <c r="H11" s="18" t="s">
        <v>8</v>
      </c>
    </row>
    <row r="12" spans="2:9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9" x14ac:dyDescent="0.2">
      <c r="B13" s="4" t="s">
        <v>10</v>
      </c>
      <c r="C13" s="5"/>
      <c r="D13" s="5"/>
      <c r="E13" s="5"/>
      <c r="F13" s="5"/>
      <c r="G13" s="5"/>
      <c r="H13" s="5"/>
    </row>
    <row r="14" spans="2:9" x14ac:dyDescent="0.2">
      <c r="B14" s="4"/>
      <c r="C14" s="6"/>
      <c r="D14" s="6"/>
      <c r="E14" s="6"/>
      <c r="F14" s="6"/>
      <c r="G14" s="6"/>
      <c r="H14" s="6"/>
    </row>
    <row r="15" spans="2:9" x14ac:dyDescent="0.2">
      <c r="B15" s="4" t="s">
        <v>11</v>
      </c>
      <c r="C15" s="5">
        <v>0</v>
      </c>
      <c r="D15" s="5">
        <v>574543</v>
      </c>
      <c r="E15" s="5">
        <v>312780</v>
      </c>
      <c r="F15" s="5"/>
      <c r="G15" s="5"/>
      <c r="H15" s="5"/>
      <c r="I15" s="22"/>
    </row>
    <row r="16" spans="2:9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/>
      <c r="D23" s="7">
        <v>574543</v>
      </c>
      <c r="E23" s="7">
        <v>312780</v>
      </c>
      <c r="F23" s="7"/>
      <c r="G23" s="7"/>
      <c r="H23" s="7"/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7"/>
      <c r="D35" s="17"/>
      <c r="E35" s="17"/>
      <c r="F35" s="17"/>
      <c r="G35" s="17"/>
      <c r="H35" s="17"/>
    </row>
    <row r="36" spans="2:8" ht="15.75" x14ac:dyDescent="0.25">
      <c r="B36" s="8"/>
      <c r="C36" s="17"/>
      <c r="D36" s="17"/>
      <c r="E36" s="17"/>
      <c r="F36" s="17"/>
      <c r="G36" s="17"/>
      <c r="H36" s="17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5">
    <mergeCell ref="B1:H1"/>
    <mergeCell ref="B2:H2"/>
    <mergeCell ref="B26:H26"/>
    <mergeCell ref="B27:H27"/>
    <mergeCell ref="B6:H6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5B782A-306F-4535-8E58-3EBDB37DDF86}">
  <dimension ref="B1:H48"/>
  <sheetViews>
    <sheetView showWhiteSpace="0" zoomScaleNormal="100" workbookViewId="0">
      <selection activeCell="B4" sqref="B4:H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117</v>
      </c>
      <c r="C5" s="2"/>
      <c r="D5" s="2"/>
    </row>
    <row r="6" spans="2:8" x14ac:dyDescent="0.2">
      <c r="B6" s="2" t="s">
        <v>118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119</v>
      </c>
      <c r="C8" s="2"/>
      <c r="D8" s="2"/>
    </row>
    <row r="10" spans="2:8" ht="15.75" x14ac:dyDescent="0.25">
      <c r="C10" s="26" t="s">
        <v>2</v>
      </c>
      <c r="D10" s="26" t="s">
        <v>2</v>
      </c>
      <c r="E10" s="26" t="s">
        <v>2</v>
      </c>
      <c r="F10" s="26" t="s">
        <v>2</v>
      </c>
      <c r="G10" s="26" t="s">
        <v>2</v>
      </c>
      <c r="H10" s="26" t="s">
        <v>2</v>
      </c>
    </row>
    <row r="11" spans="2:8" ht="15.75" x14ac:dyDescent="0.25">
      <c r="C11" s="26" t="s">
        <v>3</v>
      </c>
      <c r="D11" s="26" t="s">
        <v>4</v>
      </c>
      <c r="E11" s="26" t="s">
        <v>5</v>
      </c>
      <c r="F11" s="26" t="s">
        <v>6</v>
      </c>
      <c r="G11" s="26" t="s">
        <v>7</v>
      </c>
      <c r="H11" s="2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500000</v>
      </c>
      <c r="D15" s="5">
        <v>250000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 t="s">
        <v>120</v>
      </c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500000</v>
      </c>
      <c r="D23" s="7">
        <f t="shared" si="0"/>
        <v>250000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664DC9-7910-4A42-BC9B-4BFD7B4A1AF3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74</v>
      </c>
      <c r="C4" s="2"/>
      <c r="D4" s="2"/>
    </row>
    <row r="5" spans="2:8" x14ac:dyDescent="0.2">
      <c r="B5" s="2" t="s">
        <v>75</v>
      </c>
      <c r="C5" s="2"/>
      <c r="D5" s="2"/>
    </row>
    <row r="6" spans="2:8" x14ac:dyDescent="0.2">
      <c r="B6" s="2" t="s">
        <v>76</v>
      </c>
      <c r="C6" s="2"/>
      <c r="D6" s="2"/>
    </row>
    <row r="7" spans="2:8" x14ac:dyDescent="0.2">
      <c r="B7" s="2" t="s">
        <v>77</v>
      </c>
      <c r="C7" s="2"/>
      <c r="D7" s="2"/>
    </row>
    <row r="8" spans="2:8" x14ac:dyDescent="0.2">
      <c r="B8" s="2" t="s">
        <v>78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1802443.25</v>
      </c>
      <c r="D13" s="5">
        <v>1802443.25</v>
      </c>
      <c r="E13" s="5">
        <v>1802443.25</v>
      </c>
      <c r="F13" s="5">
        <v>1802443.25</v>
      </c>
      <c r="G13" s="5">
        <v>1802443.25</v>
      </c>
      <c r="H13" s="5">
        <v>1802443.25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22">
        <v>771280</v>
      </c>
      <c r="D15" s="22">
        <v>771280</v>
      </c>
      <c r="E15" s="22">
        <v>771280</v>
      </c>
      <c r="F15" s="22">
        <v>771280</v>
      </c>
      <c r="G15" s="22">
        <v>771280</v>
      </c>
      <c r="H15" s="22">
        <v>771280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14000</v>
      </c>
      <c r="D17" s="5">
        <v>14000</v>
      </c>
      <c r="E17" s="5">
        <v>14000</v>
      </c>
      <c r="F17" s="5">
        <v>14000</v>
      </c>
      <c r="G17" s="5">
        <v>14000</v>
      </c>
      <c r="H17" s="5">
        <v>14000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C13+C15+C17</f>
        <v>2587723.25</v>
      </c>
      <c r="D23" s="7">
        <f t="shared" si="0"/>
        <v>2587723.25</v>
      </c>
      <c r="E23" s="7">
        <f t="shared" si="0"/>
        <v>2587723.25</v>
      </c>
      <c r="F23" s="7">
        <f t="shared" si="0"/>
        <v>2587723.25</v>
      </c>
      <c r="G23" s="7">
        <f t="shared" si="0"/>
        <v>2587723.25</v>
      </c>
      <c r="H23" s="7">
        <f t="shared" si="0"/>
        <v>2587723.25</v>
      </c>
    </row>
    <row r="24" spans="2:8" ht="15.75" thickTop="1" x14ac:dyDescent="0.2"/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2">
    <mergeCell ref="B1:H1"/>
    <mergeCell ref="B2:H2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EF59A3-A742-4DC9-9D7D-6742B82496D5}">
  <dimension ref="B1:H48"/>
  <sheetViews>
    <sheetView showWhiteSpace="0" zoomScaleNormal="100" workbookViewId="0">
      <selection activeCell="H29" sqref="H29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121</v>
      </c>
      <c r="C5" s="2"/>
      <c r="D5" s="2"/>
    </row>
    <row r="6" spans="2:8" x14ac:dyDescent="0.2">
      <c r="B6" s="2" t="s">
        <v>118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122</v>
      </c>
      <c r="C8" s="2"/>
      <c r="D8" s="2"/>
    </row>
    <row r="10" spans="2:8" ht="15.75" x14ac:dyDescent="0.25">
      <c r="C10" s="26" t="s">
        <v>2</v>
      </c>
      <c r="D10" s="26" t="s">
        <v>2</v>
      </c>
      <c r="E10" s="26" t="s">
        <v>2</v>
      </c>
      <c r="F10" s="26" t="s">
        <v>2</v>
      </c>
      <c r="G10" s="26" t="s">
        <v>2</v>
      </c>
      <c r="H10" s="26" t="s">
        <v>2</v>
      </c>
    </row>
    <row r="11" spans="2:8" ht="15.75" x14ac:dyDescent="0.25">
      <c r="C11" s="26" t="s">
        <v>3</v>
      </c>
      <c r="D11" s="26" t="s">
        <v>4</v>
      </c>
      <c r="E11" s="26" t="s">
        <v>5</v>
      </c>
      <c r="F11" s="26" t="s">
        <v>6</v>
      </c>
      <c r="G11" s="26" t="s">
        <v>7</v>
      </c>
      <c r="H11" s="2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175000</v>
      </c>
      <c r="D13" s="5">
        <v>180000</v>
      </c>
      <c r="E13" s="5">
        <v>185000</v>
      </c>
      <c r="F13" s="5">
        <v>190000</v>
      </c>
      <c r="G13" s="5">
        <v>195000</v>
      </c>
      <c r="H13" s="5">
        <v>200000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300000</v>
      </c>
      <c r="D15" s="5">
        <v>300000</v>
      </c>
      <c r="E15" s="5">
        <v>300000</v>
      </c>
      <c r="F15" s="5">
        <v>300000</v>
      </c>
      <c r="G15" s="5">
        <v>300000</v>
      </c>
      <c r="H15" s="5">
        <v>300000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475000</v>
      </c>
      <c r="D23" s="7">
        <f t="shared" si="0"/>
        <v>480000</v>
      </c>
      <c r="E23" s="7">
        <f t="shared" si="0"/>
        <v>485000</v>
      </c>
      <c r="F23" s="7">
        <f t="shared" si="0"/>
        <v>490000</v>
      </c>
      <c r="G23" s="7">
        <f t="shared" si="0"/>
        <v>495000</v>
      </c>
      <c r="H23" s="7">
        <f t="shared" si="0"/>
        <v>500000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91F9E-9EDF-4CAE-9F95-97A36DE7180E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68</v>
      </c>
      <c r="C4" s="2"/>
      <c r="D4" s="2"/>
    </row>
    <row r="5" spans="2:8" x14ac:dyDescent="0.2">
      <c r="B5" s="2" t="s">
        <v>79</v>
      </c>
      <c r="C5" s="2"/>
      <c r="D5" s="2"/>
    </row>
    <row r="6" spans="2:8" x14ac:dyDescent="0.2">
      <c r="B6" s="2" t="s">
        <v>80</v>
      </c>
      <c r="C6" s="2"/>
      <c r="D6" s="2"/>
    </row>
    <row r="7" spans="2:8" x14ac:dyDescent="0.2">
      <c r="B7" s="2" t="s">
        <v>81</v>
      </c>
      <c r="C7" s="2"/>
      <c r="D7" s="2"/>
    </row>
    <row r="8" spans="2:8" x14ac:dyDescent="0.2">
      <c r="B8" s="2" t="s">
        <v>82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752162</v>
      </c>
      <c r="D13" s="5">
        <v>777162</v>
      </c>
      <c r="E13" s="5">
        <v>802162</v>
      </c>
      <c r="F13" s="5">
        <v>827162</v>
      </c>
      <c r="G13" s="5">
        <v>852162</v>
      </c>
      <c r="H13" s="5">
        <v>877162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1367993</v>
      </c>
      <c r="D15" s="5">
        <v>1367993</v>
      </c>
      <c r="E15" s="5">
        <v>1532993</v>
      </c>
      <c r="F15" s="5">
        <v>1699993</v>
      </c>
      <c r="G15" s="5">
        <v>1866993</v>
      </c>
      <c r="H15" s="5">
        <v>2033993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C13+C15+C17</f>
        <v>2120155</v>
      </c>
      <c r="D23" s="7">
        <f t="shared" si="0"/>
        <v>2145155</v>
      </c>
      <c r="E23" s="7">
        <f t="shared" si="0"/>
        <v>2335155</v>
      </c>
      <c r="F23" s="7">
        <f t="shared" si="0"/>
        <v>2527155</v>
      </c>
      <c r="G23" s="7">
        <f t="shared" si="0"/>
        <v>2719155</v>
      </c>
      <c r="H23" s="7">
        <f t="shared" si="0"/>
        <v>2911155</v>
      </c>
    </row>
    <row r="24" spans="2:8" ht="15.75" thickTop="1" x14ac:dyDescent="0.2"/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2">
    <mergeCell ref="B1:H1"/>
    <mergeCell ref="B2:H2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3C191-0248-457D-93FB-9D78BB451DA4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68</v>
      </c>
      <c r="C4" s="2"/>
      <c r="D4" s="2"/>
    </row>
    <row r="5" spans="2:8" x14ac:dyDescent="0.2">
      <c r="B5" s="2" t="s">
        <v>83</v>
      </c>
      <c r="C5" s="2"/>
      <c r="D5" s="2"/>
    </row>
    <row r="6" spans="2:8" x14ac:dyDescent="0.2">
      <c r="B6" s="23" t="s">
        <v>84</v>
      </c>
      <c r="C6" s="2"/>
      <c r="D6" s="2"/>
    </row>
    <row r="7" spans="2:8" x14ac:dyDescent="0.2">
      <c r="B7" s="2" t="s">
        <v>81</v>
      </c>
      <c r="C7" s="2"/>
      <c r="D7" s="2"/>
    </row>
    <row r="8" spans="2:8" x14ac:dyDescent="0.2">
      <c r="B8" s="2" t="s">
        <v>85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205000</v>
      </c>
      <c r="D13" s="5">
        <v>205000</v>
      </c>
      <c r="E13" s="5">
        <v>205000</v>
      </c>
      <c r="F13" s="5">
        <v>205000</v>
      </c>
      <c r="G13" s="5">
        <v>205000</v>
      </c>
      <c r="H13" s="5">
        <v>205000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25000</v>
      </c>
      <c r="D15" s="5">
        <v>25000</v>
      </c>
      <c r="E15" s="5">
        <v>25000</v>
      </c>
      <c r="F15" s="5">
        <v>25000</v>
      </c>
      <c r="G15" s="5">
        <v>25000</v>
      </c>
      <c r="H15" s="5">
        <v>25000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SUM(C13:C22)</f>
        <v>230000</v>
      </c>
      <c r="D23" s="7">
        <f t="shared" ref="D23:H23" si="0">SUM(D13:D22)</f>
        <v>230000</v>
      </c>
      <c r="E23" s="7">
        <f t="shared" si="0"/>
        <v>230000</v>
      </c>
      <c r="F23" s="7">
        <f t="shared" si="0"/>
        <v>230000</v>
      </c>
      <c r="G23" s="7">
        <f t="shared" si="0"/>
        <v>230000</v>
      </c>
      <c r="H23" s="7">
        <f t="shared" si="0"/>
        <v>230000</v>
      </c>
    </row>
    <row r="24" spans="2:8" ht="15.75" thickTop="1" x14ac:dyDescent="0.2"/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2">
    <mergeCell ref="B1:H1"/>
    <mergeCell ref="B2:H2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45B70-0B2C-4FFF-9FD0-977E8FB12621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68</v>
      </c>
      <c r="C4" s="2"/>
      <c r="D4" s="2"/>
    </row>
    <row r="5" spans="2:8" x14ac:dyDescent="0.2">
      <c r="B5" s="2" t="s">
        <v>86</v>
      </c>
      <c r="C5" s="2"/>
      <c r="D5" s="2"/>
      <c r="F5" s="24"/>
    </row>
    <row r="6" spans="2:8" x14ac:dyDescent="0.2">
      <c r="B6" s="23" t="s">
        <v>87</v>
      </c>
      <c r="C6" s="2"/>
      <c r="D6" s="2"/>
      <c r="F6" s="24"/>
    </row>
    <row r="7" spans="2:8" x14ac:dyDescent="0.2">
      <c r="B7" s="2" t="s">
        <v>81</v>
      </c>
      <c r="C7" s="2"/>
      <c r="D7" s="2"/>
    </row>
    <row r="8" spans="2:8" x14ac:dyDescent="0.2">
      <c r="B8" s="2" t="s">
        <v>88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206529</v>
      </c>
      <c r="D13" s="5">
        <v>206529</v>
      </c>
      <c r="E13" s="5">
        <v>206529</v>
      </c>
      <c r="F13" s="5">
        <v>206529</v>
      </c>
      <c r="G13" s="5">
        <v>206529</v>
      </c>
      <c r="H13" s="5">
        <v>206529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12330763</v>
      </c>
      <c r="D15" s="5">
        <v>12330763</v>
      </c>
      <c r="E15" s="5">
        <v>12330763</v>
      </c>
      <c r="F15" s="5">
        <v>12330763</v>
      </c>
      <c r="G15" s="5">
        <v>12330763</v>
      </c>
      <c r="H15" s="5">
        <v>12330763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12537292</v>
      </c>
      <c r="D23" s="7">
        <f t="shared" si="0"/>
        <v>12537292</v>
      </c>
      <c r="E23" s="7">
        <f t="shared" si="0"/>
        <v>12537292</v>
      </c>
      <c r="F23" s="7">
        <f t="shared" si="0"/>
        <v>12537292</v>
      </c>
      <c r="G23" s="7">
        <f t="shared" si="0"/>
        <v>12537292</v>
      </c>
      <c r="H23" s="7">
        <f t="shared" si="0"/>
        <v>12537292</v>
      </c>
    </row>
    <row r="24" spans="2:8" ht="15.75" thickTop="1" x14ac:dyDescent="0.2"/>
    <row r="26" spans="2:8" ht="15.75" x14ac:dyDescent="0.25">
      <c r="B26" s="28"/>
      <c r="C26" s="28"/>
      <c r="D26" s="28"/>
      <c r="E26" s="28"/>
      <c r="F26" s="28"/>
      <c r="G26" s="28"/>
      <c r="H26" s="28"/>
    </row>
    <row r="27" spans="2:8" ht="15.75" x14ac:dyDescent="0.25">
      <c r="B27" s="28"/>
      <c r="C27" s="28"/>
      <c r="D27" s="28"/>
      <c r="E27" s="28"/>
      <c r="F27" s="28"/>
      <c r="G27" s="28"/>
      <c r="H27" s="28"/>
    </row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C903A-62D5-49A7-8699-838F0E10416F}">
  <dimension ref="A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68</v>
      </c>
      <c r="C4" s="2"/>
      <c r="D4" s="2"/>
    </row>
    <row r="5" spans="2:8" x14ac:dyDescent="0.2">
      <c r="B5" s="2" t="s">
        <v>89</v>
      </c>
      <c r="C5" s="2"/>
      <c r="D5" s="2"/>
    </row>
    <row r="6" spans="2:8" x14ac:dyDescent="0.2">
      <c r="B6" s="2" t="s">
        <v>90</v>
      </c>
      <c r="C6" s="2"/>
      <c r="D6" s="2"/>
    </row>
    <row r="7" spans="2:8" x14ac:dyDescent="0.2">
      <c r="B7" s="2" t="s">
        <v>91</v>
      </c>
      <c r="C7" s="2"/>
      <c r="D7" s="2"/>
    </row>
    <row r="8" spans="2:8" x14ac:dyDescent="0.2">
      <c r="B8" s="2" t="s">
        <v>92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101558</v>
      </c>
      <c r="D13" s="5">
        <v>101558</v>
      </c>
      <c r="E13" s="5">
        <v>101558</v>
      </c>
      <c r="F13" s="5">
        <v>101558</v>
      </c>
      <c r="G13" s="5">
        <v>101558</v>
      </c>
      <c r="H13" s="5">
        <v>101558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1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1:8" x14ac:dyDescent="0.2">
      <c r="B18" s="4"/>
      <c r="C18" s="6"/>
      <c r="D18" s="6"/>
      <c r="E18" s="6"/>
      <c r="F18" s="6"/>
      <c r="G18" s="6"/>
      <c r="H18" s="6"/>
    </row>
    <row r="19" spans="1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1:8" x14ac:dyDescent="0.2">
      <c r="B20" s="4"/>
      <c r="C20" s="6"/>
      <c r="D20" s="6"/>
      <c r="E20" s="6"/>
      <c r="F20" s="6"/>
      <c r="G20" s="6"/>
      <c r="H20" s="6"/>
    </row>
    <row r="21" spans="1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1:8" x14ac:dyDescent="0.2">
      <c r="B22" s="4"/>
      <c r="C22" s="6"/>
      <c r="D22" s="6"/>
      <c r="E22" s="6"/>
      <c r="F22" s="6"/>
      <c r="G22" s="6"/>
      <c r="H22" s="6"/>
    </row>
    <row r="23" spans="1:8" ht="15.75" thickBot="1" x14ac:dyDescent="0.25">
      <c r="B23" s="4" t="s">
        <v>15</v>
      </c>
      <c r="C23" s="7">
        <f t="shared" ref="C23:H23" si="0">SUM(C13:C22)</f>
        <v>101558</v>
      </c>
      <c r="D23" s="7">
        <f t="shared" si="0"/>
        <v>101558</v>
      </c>
      <c r="E23" s="7">
        <f t="shared" si="0"/>
        <v>101558</v>
      </c>
      <c r="F23" s="7">
        <f t="shared" si="0"/>
        <v>101558</v>
      </c>
      <c r="G23" s="7">
        <f t="shared" si="0"/>
        <v>101558</v>
      </c>
      <c r="H23" s="7">
        <f t="shared" si="0"/>
        <v>101558</v>
      </c>
    </row>
    <row r="24" spans="1:8" ht="16.5" thickTop="1" x14ac:dyDescent="0.25">
      <c r="A24"/>
      <c r="B24"/>
      <c r="C24"/>
      <c r="D24"/>
      <c r="E24"/>
      <c r="F24"/>
      <c r="G24"/>
      <c r="H24"/>
    </row>
    <row r="25" spans="1:8" ht="15.75" x14ac:dyDescent="0.25">
      <c r="A25"/>
      <c r="B25"/>
      <c r="C25"/>
      <c r="D25"/>
      <c r="E25"/>
      <c r="F25"/>
      <c r="G25"/>
      <c r="H25"/>
    </row>
    <row r="26" spans="1:8" ht="15.75" x14ac:dyDescent="0.25">
      <c r="A26"/>
      <c r="B26"/>
      <c r="C26"/>
      <c r="D26"/>
      <c r="E26"/>
      <c r="F26"/>
      <c r="G26"/>
      <c r="H26"/>
    </row>
    <row r="27" spans="1:8" ht="15.75" x14ac:dyDescent="0.25">
      <c r="A27"/>
      <c r="B27"/>
      <c r="C27"/>
      <c r="D27"/>
      <c r="E27"/>
      <c r="F27"/>
      <c r="G27"/>
      <c r="H27"/>
    </row>
    <row r="28" spans="1:8" ht="15.75" x14ac:dyDescent="0.25">
      <c r="A28"/>
      <c r="B28"/>
      <c r="C28"/>
      <c r="D28"/>
      <c r="E28"/>
      <c r="F28"/>
      <c r="G28"/>
      <c r="H28"/>
    </row>
    <row r="29" spans="1:8" ht="15.75" x14ac:dyDescent="0.25">
      <c r="A29"/>
      <c r="B29"/>
      <c r="C29"/>
      <c r="D29"/>
      <c r="E29"/>
      <c r="F29"/>
      <c r="G29"/>
      <c r="H29"/>
    </row>
    <row r="30" spans="1:8" ht="15.75" x14ac:dyDescent="0.25">
      <c r="A30"/>
      <c r="B30"/>
      <c r="C30"/>
      <c r="D30"/>
      <c r="E30"/>
      <c r="F30"/>
      <c r="G30"/>
      <c r="H30"/>
    </row>
    <row r="31" spans="1:8" ht="15.75" x14ac:dyDescent="0.25">
      <c r="A31"/>
      <c r="B31"/>
      <c r="C31"/>
      <c r="D31"/>
      <c r="E31"/>
      <c r="F31"/>
      <c r="G31"/>
      <c r="H31"/>
    </row>
    <row r="32" spans="1:8" ht="15.75" x14ac:dyDescent="0.25">
      <c r="A32"/>
      <c r="B32"/>
      <c r="C32"/>
      <c r="D32"/>
      <c r="E32"/>
      <c r="F32"/>
      <c r="G32"/>
      <c r="H32"/>
    </row>
    <row r="33" spans="1:8" ht="15.75" x14ac:dyDescent="0.25">
      <c r="A33"/>
      <c r="B33"/>
      <c r="C33"/>
      <c r="D33"/>
      <c r="E33"/>
      <c r="F33"/>
      <c r="G33"/>
      <c r="H33"/>
    </row>
    <row r="34" spans="1:8" ht="15.75" x14ac:dyDescent="0.25">
      <c r="A34"/>
      <c r="B34"/>
      <c r="C34"/>
      <c r="D34"/>
      <c r="E34"/>
      <c r="F34"/>
      <c r="G34"/>
      <c r="H34"/>
    </row>
    <row r="35" spans="1:8" ht="15.75" x14ac:dyDescent="0.25">
      <c r="A35"/>
      <c r="B35"/>
      <c r="C35"/>
      <c r="D35"/>
      <c r="E35"/>
      <c r="F35"/>
      <c r="G35"/>
      <c r="H35"/>
    </row>
    <row r="36" spans="1:8" ht="15.75" x14ac:dyDescent="0.25">
      <c r="A36"/>
      <c r="B36"/>
      <c r="C36"/>
      <c r="D36"/>
      <c r="E36"/>
      <c r="F36"/>
      <c r="G36"/>
      <c r="H36"/>
    </row>
    <row r="37" spans="1:8" ht="15.75" x14ac:dyDescent="0.25">
      <c r="A37"/>
      <c r="B37"/>
      <c r="C37"/>
      <c r="D37"/>
      <c r="E37"/>
      <c r="F37"/>
      <c r="G37"/>
      <c r="H37"/>
    </row>
    <row r="38" spans="1:8" x14ac:dyDescent="0.2">
      <c r="C38" s="21"/>
      <c r="D38" s="21"/>
      <c r="E38" s="21"/>
      <c r="F38" s="21"/>
      <c r="G38" s="21"/>
      <c r="H38" s="21"/>
    </row>
    <row r="39" spans="1:8" x14ac:dyDescent="0.2">
      <c r="C39" s="22"/>
      <c r="D39" s="22"/>
      <c r="E39" s="22"/>
      <c r="F39" s="22"/>
      <c r="G39" s="22"/>
      <c r="H39" s="22"/>
    </row>
    <row r="40" spans="1:8" x14ac:dyDescent="0.2">
      <c r="C40" s="21"/>
      <c r="D40" s="21"/>
      <c r="E40" s="21"/>
      <c r="F40" s="21"/>
      <c r="G40" s="21"/>
      <c r="H40" s="21"/>
    </row>
    <row r="41" spans="1:8" x14ac:dyDescent="0.2">
      <c r="C41" s="22"/>
      <c r="D41" s="22"/>
      <c r="E41" s="22"/>
      <c r="F41" s="22"/>
      <c r="G41" s="22"/>
      <c r="H41" s="22"/>
    </row>
    <row r="42" spans="1:8" x14ac:dyDescent="0.2">
      <c r="C42" s="21"/>
      <c r="D42" s="21"/>
      <c r="E42" s="21"/>
      <c r="F42" s="21"/>
      <c r="G42" s="21"/>
      <c r="H42" s="21"/>
    </row>
    <row r="43" spans="1:8" x14ac:dyDescent="0.2">
      <c r="C43" s="22"/>
      <c r="D43" s="22"/>
      <c r="E43" s="22"/>
      <c r="F43" s="22"/>
      <c r="G43" s="22"/>
      <c r="H43" s="22"/>
    </row>
    <row r="44" spans="1:8" x14ac:dyDescent="0.2">
      <c r="C44" s="21"/>
      <c r="D44" s="21"/>
      <c r="E44" s="21"/>
      <c r="F44" s="21"/>
      <c r="G44" s="21"/>
      <c r="H44" s="21"/>
    </row>
    <row r="45" spans="1:8" x14ac:dyDescent="0.2">
      <c r="C45" s="22"/>
      <c r="D45" s="22"/>
      <c r="E45" s="22"/>
      <c r="F45" s="22"/>
      <c r="G45" s="22"/>
      <c r="H45" s="22"/>
    </row>
    <row r="46" spans="1:8" x14ac:dyDescent="0.2">
      <c r="C46" s="21"/>
      <c r="D46" s="21"/>
      <c r="E46" s="21"/>
      <c r="F46" s="21"/>
      <c r="G46" s="21"/>
      <c r="H46" s="21"/>
    </row>
    <row r="47" spans="1:8" x14ac:dyDescent="0.2">
      <c r="B47" s="8"/>
      <c r="C47" s="11"/>
      <c r="D47" s="11"/>
      <c r="E47" s="11"/>
      <c r="F47" s="11"/>
      <c r="G47" s="11"/>
      <c r="H47" s="11"/>
    </row>
    <row r="48" spans="1:8" x14ac:dyDescent="0.2">
      <c r="B48" s="8"/>
      <c r="C48" s="11"/>
      <c r="D48" s="11"/>
      <c r="E48" s="11"/>
      <c r="F48" s="11"/>
      <c r="G48" s="11"/>
      <c r="H48" s="11"/>
    </row>
  </sheetData>
  <mergeCells count="2">
    <mergeCell ref="B1:H1"/>
    <mergeCell ref="B2:H2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D0076-3E05-4A64-AF68-F325AA1A539C}">
  <dimension ref="B1:H48"/>
  <sheetViews>
    <sheetView showWhiteSpace="0" zoomScaleNormal="100" workbookViewId="0">
      <selection activeCell="E31" sqref="E3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16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123</v>
      </c>
      <c r="C5" s="2"/>
      <c r="D5" s="2"/>
    </row>
    <row r="6" spans="2:8" x14ac:dyDescent="0.2">
      <c r="B6" s="2" t="s">
        <v>124</v>
      </c>
      <c r="C6" s="2"/>
      <c r="D6" s="2"/>
    </row>
    <row r="7" spans="2:8" x14ac:dyDescent="0.2">
      <c r="B7" s="2" t="s">
        <v>125</v>
      </c>
      <c r="C7" s="2"/>
      <c r="D7" s="2"/>
    </row>
    <row r="8" spans="2:8" x14ac:dyDescent="0.2">
      <c r="B8" s="2" t="s">
        <v>126</v>
      </c>
      <c r="C8" s="2"/>
      <c r="D8" s="2"/>
    </row>
    <row r="10" spans="2:8" ht="15.75" x14ac:dyDescent="0.25">
      <c r="C10" s="26" t="s">
        <v>2</v>
      </c>
      <c r="D10" s="26" t="s">
        <v>2</v>
      </c>
      <c r="E10" s="26" t="s">
        <v>2</v>
      </c>
      <c r="F10" s="26" t="s">
        <v>2</v>
      </c>
      <c r="G10" s="26" t="s">
        <v>2</v>
      </c>
      <c r="H10" s="26" t="s">
        <v>2</v>
      </c>
    </row>
    <row r="11" spans="2:8" ht="15.75" x14ac:dyDescent="0.25">
      <c r="C11" s="26" t="s">
        <v>3</v>
      </c>
      <c r="D11" s="26" t="s">
        <v>4</v>
      </c>
      <c r="E11" s="26" t="s">
        <v>5</v>
      </c>
      <c r="F11" s="26" t="s">
        <v>6</v>
      </c>
      <c r="G11" s="26" t="s">
        <v>7</v>
      </c>
      <c r="H11" s="2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108267</v>
      </c>
      <c r="D13" s="5">
        <v>112000</v>
      </c>
      <c r="E13" s="5">
        <v>116000</v>
      </c>
      <c r="F13" s="5">
        <v>120000</v>
      </c>
      <c r="G13" s="5">
        <v>125000</v>
      </c>
      <c r="H13" s="5">
        <v>129000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300000</v>
      </c>
      <c r="D15" s="5">
        <v>300000</v>
      </c>
      <c r="E15" s="5">
        <v>300000</v>
      </c>
      <c r="F15" s="5">
        <v>300000</v>
      </c>
      <c r="G15" s="5">
        <v>300000</v>
      </c>
      <c r="H15" s="5">
        <v>300000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408267</v>
      </c>
      <c r="D23" s="7">
        <f t="shared" si="0"/>
        <v>412000</v>
      </c>
      <c r="E23" s="7">
        <f t="shared" si="0"/>
        <v>416000</v>
      </c>
      <c r="F23" s="7">
        <f t="shared" si="0"/>
        <v>420000</v>
      </c>
      <c r="G23" s="7">
        <f t="shared" si="0"/>
        <v>425000</v>
      </c>
      <c r="H23" s="7">
        <f t="shared" si="0"/>
        <v>429000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C045A-22AA-425B-A4DB-91FF306C040A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68</v>
      </c>
      <c r="C4" s="2"/>
      <c r="D4" s="2"/>
    </row>
    <row r="5" spans="2:8" x14ac:dyDescent="0.2">
      <c r="B5" s="2" t="s">
        <v>93</v>
      </c>
      <c r="C5" s="2"/>
      <c r="D5" s="2"/>
    </row>
    <row r="6" spans="2:8" x14ac:dyDescent="0.2">
      <c r="B6" s="2" t="s">
        <v>94</v>
      </c>
      <c r="C6" s="2"/>
      <c r="D6" s="2"/>
    </row>
    <row r="7" spans="2:8" x14ac:dyDescent="0.2">
      <c r="B7" s="2" t="s">
        <v>95</v>
      </c>
      <c r="C7" s="2"/>
      <c r="D7" s="2"/>
    </row>
    <row r="8" spans="2:8" x14ac:dyDescent="0.2">
      <c r="B8" s="2" t="s">
        <v>96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355000</v>
      </c>
      <c r="D13" s="5">
        <v>355000</v>
      </c>
      <c r="E13" s="5">
        <v>135000</v>
      </c>
      <c r="F13" s="5">
        <v>145000</v>
      </c>
      <c r="G13" s="5">
        <v>155000</v>
      </c>
      <c r="H13" s="5">
        <v>165000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2551737</v>
      </c>
      <c r="D15" s="5">
        <v>2551737</v>
      </c>
      <c r="E15" s="5">
        <v>75000</v>
      </c>
      <c r="F15" s="5">
        <v>75000</v>
      </c>
      <c r="G15" s="5">
        <v>75000</v>
      </c>
      <c r="H15" s="5">
        <v>75000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2906737</v>
      </c>
      <c r="D23" s="7">
        <f t="shared" si="0"/>
        <v>2906737</v>
      </c>
      <c r="E23" s="7">
        <f t="shared" si="0"/>
        <v>210000</v>
      </c>
      <c r="F23" s="7">
        <f t="shared" si="0"/>
        <v>220000</v>
      </c>
      <c r="G23" s="7">
        <f t="shared" si="0"/>
        <v>230000</v>
      </c>
      <c r="H23" s="7">
        <f t="shared" si="0"/>
        <v>240000</v>
      </c>
    </row>
    <row r="24" spans="2:8" ht="15.75" thickTop="1" x14ac:dyDescent="0.2"/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2">
    <mergeCell ref="B1:H1"/>
    <mergeCell ref="B2:H2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73E4D-5F83-44C7-B444-2CDC267431A8}">
  <dimension ref="B1:H48"/>
  <sheetViews>
    <sheetView showWhiteSpace="0" zoomScaleNormal="100" workbookViewId="0">
      <selection activeCell="B1" sqref="B1:H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25</v>
      </c>
      <c r="C5" s="2"/>
      <c r="D5" s="2"/>
    </row>
    <row r="6" spans="2:8" x14ac:dyDescent="0.2">
      <c r="B6" s="2" t="s">
        <v>26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28</v>
      </c>
      <c r="C8" s="2"/>
      <c r="D8" s="2"/>
    </row>
    <row r="10" spans="2:8" ht="15.75" x14ac:dyDescent="0.25">
      <c r="C10" s="19" t="s">
        <v>2</v>
      </c>
      <c r="D10" s="19" t="s">
        <v>2</v>
      </c>
      <c r="E10" s="19" t="s">
        <v>2</v>
      </c>
      <c r="F10" s="19" t="s">
        <v>2</v>
      </c>
      <c r="G10" s="19" t="s">
        <v>2</v>
      </c>
      <c r="H10" s="19" t="s">
        <v>2</v>
      </c>
    </row>
    <row r="11" spans="2:8" ht="15.75" x14ac:dyDescent="0.25">
      <c r="C11" s="19" t="s">
        <v>3</v>
      </c>
      <c r="D11" s="19" t="s">
        <v>4</v>
      </c>
      <c r="E11" s="19" t="s">
        <v>5</v>
      </c>
      <c r="F11" s="19" t="s">
        <v>6</v>
      </c>
      <c r="G11" s="19" t="s">
        <v>7</v>
      </c>
      <c r="H11" s="19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100000</v>
      </c>
      <c r="D15" s="5">
        <v>100000</v>
      </c>
      <c r="E15" s="5">
        <v>100000</v>
      </c>
      <c r="F15" s="5">
        <v>100000</v>
      </c>
      <c r="G15" s="5">
        <v>100000</v>
      </c>
      <c r="H15" s="5">
        <v>100000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</f>
        <v>100000</v>
      </c>
      <c r="D23" s="7">
        <f t="shared" ref="D23:H23" si="0">D13+D15</f>
        <v>100000</v>
      </c>
      <c r="E23" s="7">
        <f t="shared" si="0"/>
        <v>100000</v>
      </c>
      <c r="F23" s="7">
        <f t="shared" si="0"/>
        <v>100000</v>
      </c>
      <c r="G23" s="7">
        <f t="shared" si="0"/>
        <v>100000</v>
      </c>
      <c r="H23" s="7">
        <f t="shared" si="0"/>
        <v>100000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99A83-BF4F-4B45-AAD2-B007620C70B4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35</v>
      </c>
      <c r="C4" s="2"/>
      <c r="D4" s="2"/>
    </row>
    <row r="5" spans="2:8" x14ac:dyDescent="0.2">
      <c r="B5" s="23" t="s">
        <v>97</v>
      </c>
      <c r="C5" s="2"/>
      <c r="D5" s="2"/>
    </row>
    <row r="6" spans="2:8" x14ac:dyDescent="0.2">
      <c r="B6" s="23" t="s">
        <v>98</v>
      </c>
      <c r="C6" s="2"/>
      <c r="D6" s="2"/>
    </row>
    <row r="7" spans="2:8" x14ac:dyDescent="0.2">
      <c r="B7" s="2" t="s">
        <v>99</v>
      </c>
      <c r="C7" s="2"/>
      <c r="D7" s="2"/>
    </row>
    <row r="8" spans="2:8" x14ac:dyDescent="0.2">
      <c r="B8" s="2" t="s">
        <v>100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C13+C15</f>
        <v>0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8"/>
      <c r="C26" s="28"/>
      <c r="D26" s="28"/>
      <c r="E26" s="28"/>
      <c r="F26" s="28"/>
      <c r="G26" s="28"/>
      <c r="H26" s="28"/>
    </row>
    <row r="27" spans="2:8" ht="15.75" x14ac:dyDescent="0.25">
      <c r="B27" s="28"/>
      <c r="C27" s="28"/>
      <c r="D27" s="28"/>
      <c r="E27" s="28"/>
      <c r="F27" s="28"/>
      <c r="G27" s="28"/>
      <c r="H27" s="28"/>
    </row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EBE5B-2AD7-4677-9E0E-8E64C41E3CFF}">
  <dimension ref="B1:H71"/>
  <sheetViews>
    <sheetView showWhiteSpace="0" zoomScaleNormal="100" workbookViewId="0">
      <selection activeCell="B1" sqref="B1:H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29</v>
      </c>
      <c r="C5" s="2"/>
      <c r="D5" s="2"/>
    </row>
    <row r="6" spans="2:8" x14ac:dyDescent="0.2">
      <c r="B6" s="2" t="s">
        <v>30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31</v>
      </c>
      <c r="C8" s="2"/>
      <c r="D8" s="2"/>
    </row>
    <row r="10" spans="2:8" ht="15.75" x14ac:dyDescent="0.25">
      <c r="C10" s="19" t="s">
        <v>2</v>
      </c>
      <c r="D10" s="19" t="s">
        <v>2</v>
      </c>
      <c r="E10" s="19" t="s">
        <v>2</v>
      </c>
      <c r="F10" s="19" t="s">
        <v>2</v>
      </c>
      <c r="G10" s="19" t="s">
        <v>2</v>
      </c>
      <c r="H10" s="19" t="s">
        <v>2</v>
      </c>
    </row>
    <row r="11" spans="2:8" ht="15.75" x14ac:dyDescent="0.25">
      <c r="C11" s="19" t="s">
        <v>3</v>
      </c>
      <c r="D11" s="19" t="s">
        <v>4</v>
      </c>
      <c r="E11" s="19" t="s">
        <v>5</v>
      </c>
      <c r="F11" s="19" t="s">
        <v>6</v>
      </c>
      <c r="G11" s="19" t="s">
        <v>7</v>
      </c>
      <c r="H11" s="19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130000</v>
      </c>
      <c r="D13" s="5">
        <v>130000</v>
      </c>
      <c r="E13" s="5">
        <v>130000</v>
      </c>
      <c r="F13" s="5">
        <v>130000</v>
      </c>
      <c r="G13" s="5">
        <v>130000</v>
      </c>
      <c r="H13" s="5">
        <v>130000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f>255000-130000</f>
        <v>125000</v>
      </c>
      <c r="D15" s="5">
        <v>125000</v>
      </c>
      <c r="E15" s="5">
        <v>125000</v>
      </c>
      <c r="F15" s="5">
        <v>125000</v>
      </c>
      <c r="G15" s="5">
        <v>125000</v>
      </c>
      <c r="H15" s="5">
        <v>125000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</f>
        <v>255000</v>
      </c>
      <c r="D23" s="7">
        <f t="shared" ref="D23:H23" si="0">D13+D15</f>
        <v>255000</v>
      </c>
      <c r="E23" s="7">
        <f t="shared" si="0"/>
        <v>255000</v>
      </c>
      <c r="F23" s="7">
        <f t="shared" si="0"/>
        <v>255000</v>
      </c>
      <c r="G23" s="7">
        <f t="shared" si="0"/>
        <v>255000</v>
      </c>
      <c r="H23" s="7">
        <f t="shared" si="0"/>
        <v>255000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8"/>
      <c r="C29" s="8"/>
      <c r="D29" s="8"/>
      <c r="E29" s="8"/>
      <c r="F29" s="8"/>
      <c r="G29" s="8"/>
      <c r="H29" s="8"/>
    </row>
    <row r="30" spans="2:8" x14ac:dyDescent="0.2">
      <c r="B30" s="8"/>
      <c r="C30" s="8"/>
      <c r="D30" s="8"/>
      <c r="E30" s="8"/>
      <c r="F30" s="8"/>
      <c r="G30" s="8"/>
      <c r="H30" s="8"/>
    </row>
    <row r="31" spans="2:8" x14ac:dyDescent="0.2">
      <c r="B31" s="8"/>
      <c r="C31" s="8"/>
      <c r="D31" s="8"/>
      <c r="E31" s="8"/>
      <c r="F31" s="8"/>
      <c r="G31" s="8"/>
      <c r="H31" s="8"/>
    </row>
    <row r="32" spans="2:8" x14ac:dyDescent="0.2">
      <c r="B32" s="8"/>
      <c r="C32" s="8"/>
      <c r="D32" s="8"/>
      <c r="E32" s="8"/>
      <c r="F32" s="8"/>
      <c r="G32" s="8"/>
      <c r="H32" s="8"/>
    </row>
    <row r="33" spans="2:8" x14ac:dyDescent="0.2">
      <c r="B33" s="8"/>
      <c r="C33" s="8"/>
      <c r="D33" s="8"/>
      <c r="E33" s="8"/>
      <c r="F33" s="8"/>
      <c r="G33" s="8"/>
      <c r="H33" s="8"/>
    </row>
    <row r="34" spans="2:8" x14ac:dyDescent="0.2">
      <c r="B34" s="8"/>
      <c r="C34" s="8"/>
      <c r="D34" s="8"/>
      <c r="E34" s="8"/>
      <c r="F34" s="8"/>
      <c r="G34" s="8"/>
      <c r="H34" s="8"/>
    </row>
    <row r="35" spans="2:8" x14ac:dyDescent="0.2">
      <c r="B35" s="8"/>
      <c r="C35" s="8"/>
      <c r="D35" s="8"/>
      <c r="E35" s="8"/>
      <c r="F35" s="8"/>
      <c r="G35" s="8"/>
      <c r="H35" s="8"/>
    </row>
    <row r="36" spans="2:8" x14ac:dyDescent="0.2">
      <c r="B36" s="8"/>
      <c r="C36" s="8"/>
      <c r="D36" s="8"/>
      <c r="E36" s="8"/>
      <c r="F36" s="8"/>
      <c r="G36" s="8"/>
      <c r="H36" s="8"/>
    </row>
    <row r="37" spans="2:8" x14ac:dyDescent="0.2">
      <c r="B37" s="8"/>
      <c r="C37" s="8"/>
      <c r="D37" s="8"/>
      <c r="E37" s="8"/>
      <c r="F37" s="8"/>
      <c r="G37" s="8"/>
      <c r="H37" s="8"/>
    </row>
    <row r="38" spans="2:8" x14ac:dyDescent="0.2">
      <c r="B38" s="8"/>
      <c r="C38" s="8"/>
      <c r="D38" s="8"/>
      <c r="E38" s="8"/>
      <c r="F38" s="8"/>
      <c r="G38" s="8"/>
      <c r="H38" s="8"/>
    </row>
    <row r="39" spans="2:8" x14ac:dyDescent="0.2">
      <c r="B39" s="8"/>
      <c r="C39" s="8"/>
      <c r="D39" s="8"/>
      <c r="E39" s="8"/>
      <c r="F39" s="8"/>
      <c r="G39" s="8"/>
      <c r="H39" s="8"/>
    </row>
    <row r="40" spans="2:8" x14ac:dyDescent="0.2">
      <c r="B40" s="8"/>
      <c r="C40" s="8"/>
      <c r="D40" s="8"/>
      <c r="E40" s="8"/>
      <c r="F40" s="8"/>
      <c r="G40" s="8"/>
      <c r="H40" s="8"/>
    </row>
    <row r="41" spans="2:8" x14ac:dyDescent="0.2">
      <c r="B41" s="8"/>
      <c r="C41" s="8"/>
      <c r="D41" s="8"/>
      <c r="E41" s="8"/>
      <c r="F41" s="8"/>
      <c r="G41" s="8"/>
      <c r="H41" s="8"/>
    </row>
    <row r="42" spans="2:8" x14ac:dyDescent="0.2">
      <c r="B42" s="8"/>
      <c r="C42" s="8"/>
      <c r="D42" s="8"/>
      <c r="E42" s="8"/>
      <c r="F42" s="8"/>
      <c r="G42" s="8"/>
      <c r="H42" s="8"/>
    </row>
    <row r="43" spans="2:8" x14ac:dyDescent="0.2">
      <c r="B43" s="8"/>
      <c r="C43" s="8"/>
      <c r="D43" s="8"/>
      <c r="E43" s="8"/>
      <c r="F43" s="8"/>
      <c r="G43" s="8"/>
      <c r="H43" s="8"/>
    </row>
    <row r="44" spans="2:8" x14ac:dyDescent="0.2">
      <c r="B44" s="8"/>
      <c r="C44" s="8"/>
      <c r="D44" s="8"/>
      <c r="E44" s="8"/>
      <c r="F44" s="8"/>
      <c r="G44" s="8"/>
      <c r="H44" s="8"/>
    </row>
    <row r="45" spans="2:8" x14ac:dyDescent="0.2">
      <c r="B45" s="8"/>
      <c r="C45" s="8"/>
      <c r="D45" s="8"/>
      <c r="E45" s="8"/>
      <c r="F45" s="8"/>
      <c r="G45" s="8"/>
      <c r="H45" s="8"/>
    </row>
    <row r="46" spans="2:8" x14ac:dyDescent="0.2">
      <c r="B46" s="8"/>
      <c r="C46" s="8"/>
      <c r="D46" s="8"/>
      <c r="E46" s="8"/>
      <c r="F46" s="8"/>
      <c r="G46" s="8"/>
      <c r="H46" s="8"/>
    </row>
    <row r="47" spans="2:8" x14ac:dyDescent="0.2">
      <c r="B47" s="8"/>
      <c r="C47" s="8"/>
      <c r="D47" s="8"/>
      <c r="E47" s="8"/>
      <c r="F47" s="8"/>
      <c r="G47" s="8"/>
      <c r="H47" s="8"/>
    </row>
    <row r="48" spans="2:8" x14ac:dyDescent="0.2">
      <c r="B48" s="8"/>
      <c r="C48" s="8"/>
      <c r="D48" s="8"/>
      <c r="E48" s="8"/>
      <c r="F48" s="8"/>
      <c r="G48" s="8"/>
      <c r="H48" s="8"/>
    </row>
    <row r="49" spans="2:8" x14ac:dyDescent="0.2">
      <c r="B49" s="8"/>
      <c r="C49" s="8"/>
      <c r="D49" s="8"/>
      <c r="E49" s="8"/>
      <c r="F49" s="8"/>
      <c r="G49" s="8"/>
      <c r="H49" s="8"/>
    </row>
    <row r="50" spans="2:8" x14ac:dyDescent="0.2">
      <c r="B50" s="8"/>
      <c r="C50" s="8"/>
      <c r="D50" s="8"/>
      <c r="E50" s="8"/>
      <c r="F50" s="8"/>
      <c r="G50" s="8"/>
      <c r="H50" s="8"/>
    </row>
    <row r="51" spans="2:8" x14ac:dyDescent="0.2">
      <c r="B51" s="8"/>
      <c r="C51" s="8"/>
      <c r="D51" s="8"/>
      <c r="E51" s="8"/>
      <c r="F51" s="8"/>
      <c r="G51" s="8"/>
      <c r="H51" s="8"/>
    </row>
    <row r="52" spans="2:8" x14ac:dyDescent="0.2">
      <c r="B52" s="12"/>
      <c r="C52" s="12"/>
      <c r="D52" s="12"/>
      <c r="E52" s="8"/>
      <c r="F52" s="8"/>
      <c r="G52" s="8"/>
      <c r="H52" s="8"/>
    </row>
    <row r="53" spans="2:8" x14ac:dyDescent="0.2">
      <c r="B53" s="12"/>
      <c r="C53" s="12"/>
      <c r="D53" s="12"/>
      <c r="E53" s="8"/>
      <c r="F53" s="8"/>
      <c r="G53" s="8"/>
      <c r="H53" s="8"/>
    </row>
    <row r="54" spans="2:8" x14ac:dyDescent="0.2">
      <c r="B54" s="12"/>
      <c r="C54" s="12"/>
      <c r="D54" s="12"/>
      <c r="E54" s="8"/>
      <c r="F54" s="8"/>
      <c r="G54" s="8"/>
      <c r="H54" s="8"/>
    </row>
    <row r="55" spans="2:8" x14ac:dyDescent="0.2">
      <c r="B55" s="12"/>
      <c r="C55" s="12"/>
      <c r="D55" s="12"/>
      <c r="E55" s="8"/>
      <c r="F55" s="8"/>
      <c r="G55" s="8"/>
      <c r="H55" s="8"/>
    </row>
    <row r="56" spans="2:8" x14ac:dyDescent="0.2">
      <c r="B56" s="12"/>
      <c r="C56" s="12"/>
      <c r="D56" s="12"/>
      <c r="E56" s="8"/>
      <c r="F56" s="8"/>
      <c r="G56" s="8"/>
      <c r="H56" s="8"/>
    </row>
    <row r="57" spans="2:8" x14ac:dyDescent="0.2">
      <c r="B57" s="12"/>
      <c r="C57" s="12"/>
      <c r="D57" s="12"/>
      <c r="E57" s="8"/>
      <c r="F57" s="8"/>
      <c r="G57" s="8"/>
      <c r="H57" s="8"/>
    </row>
    <row r="58" spans="2:8" ht="15.75" x14ac:dyDescent="0.25">
      <c r="B58" s="8"/>
      <c r="C58" s="15"/>
      <c r="D58" s="15"/>
      <c r="E58" s="15"/>
      <c r="F58" s="15"/>
      <c r="G58" s="15"/>
      <c r="H58" s="15"/>
    </row>
    <row r="59" spans="2:8" ht="15.75" x14ac:dyDescent="0.25">
      <c r="B59" s="8"/>
      <c r="C59" s="15"/>
      <c r="D59" s="15"/>
      <c r="E59" s="15"/>
      <c r="F59" s="15"/>
      <c r="G59" s="15"/>
      <c r="H59" s="15"/>
    </row>
    <row r="60" spans="2:8" x14ac:dyDescent="0.2">
      <c r="B60" s="8"/>
      <c r="C60" s="9"/>
      <c r="D60" s="9"/>
      <c r="E60" s="9"/>
      <c r="F60" s="9"/>
      <c r="G60" s="9"/>
      <c r="H60" s="9"/>
    </row>
    <row r="61" spans="2:8" x14ac:dyDescent="0.2">
      <c r="B61" s="8"/>
      <c r="C61" s="10"/>
      <c r="D61" s="10"/>
      <c r="E61" s="10"/>
      <c r="F61" s="10"/>
      <c r="G61" s="10"/>
      <c r="H61" s="10"/>
    </row>
    <row r="62" spans="2:8" x14ac:dyDescent="0.2">
      <c r="B62" s="8"/>
      <c r="C62" s="11"/>
      <c r="D62" s="11"/>
      <c r="E62" s="11"/>
      <c r="F62" s="11"/>
      <c r="G62" s="11"/>
      <c r="H62" s="11"/>
    </row>
    <row r="63" spans="2:8" x14ac:dyDescent="0.2">
      <c r="B63" s="8"/>
      <c r="C63" s="10"/>
      <c r="D63" s="10"/>
      <c r="E63" s="10"/>
      <c r="F63" s="10"/>
      <c r="G63" s="10"/>
      <c r="H63" s="10"/>
    </row>
    <row r="64" spans="2:8" x14ac:dyDescent="0.2">
      <c r="B64" s="8"/>
      <c r="C64" s="11"/>
      <c r="D64" s="11"/>
      <c r="E64" s="11"/>
      <c r="F64" s="11"/>
      <c r="G64" s="11"/>
      <c r="H64" s="11"/>
    </row>
    <row r="65" spans="2:8" x14ac:dyDescent="0.2">
      <c r="B65" s="8"/>
      <c r="C65" s="10"/>
      <c r="D65" s="10"/>
      <c r="E65" s="10"/>
      <c r="F65" s="10"/>
      <c r="G65" s="10"/>
      <c r="H65" s="10"/>
    </row>
    <row r="66" spans="2:8" x14ac:dyDescent="0.2">
      <c r="B66" s="8"/>
      <c r="C66" s="11"/>
      <c r="D66" s="11"/>
      <c r="E66" s="11"/>
      <c r="F66" s="11"/>
      <c r="G66" s="11"/>
      <c r="H66" s="11"/>
    </row>
    <row r="67" spans="2:8" x14ac:dyDescent="0.2">
      <c r="B67" s="8"/>
      <c r="C67" s="10"/>
      <c r="D67" s="10"/>
      <c r="E67" s="10"/>
      <c r="F67" s="10"/>
      <c r="G67" s="10"/>
      <c r="H67" s="10"/>
    </row>
    <row r="68" spans="2:8" x14ac:dyDescent="0.2">
      <c r="B68" s="8"/>
      <c r="C68" s="11"/>
      <c r="D68" s="11"/>
      <c r="E68" s="11"/>
      <c r="F68" s="11"/>
      <c r="G68" s="11"/>
      <c r="H68" s="11"/>
    </row>
    <row r="69" spans="2:8" x14ac:dyDescent="0.2">
      <c r="B69" s="8"/>
      <c r="C69" s="10"/>
      <c r="D69" s="10"/>
      <c r="E69" s="10"/>
      <c r="F69" s="10"/>
      <c r="G69" s="10"/>
      <c r="H69" s="10"/>
    </row>
    <row r="70" spans="2:8" x14ac:dyDescent="0.2">
      <c r="B70" s="8"/>
      <c r="C70" s="11"/>
      <c r="D70" s="11"/>
      <c r="E70" s="11"/>
      <c r="F70" s="11"/>
      <c r="G70" s="11"/>
      <c r="H70" s="11"/>
    </row>
    <row r="71" spans="2:8" x14ac:dyDescent="0.2">
      <c r="B71" s="8"/>
      <c r="C71" s="11"/>
      <c r="D71" s="11"/>
      <c r="E71" s="11"/>
      <c r="F71" s="11"/>
      <c r="G71" s="11"/>
      <c r="H71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69028-C2B5-4A5C-9EF9-C90B4F609D7F}">
  <dimension ref="B1:H48"/>
  <sheetViews>
    <sheetView showWhiteSpace="0" zoomScaleNormal="100" workbookViewId="0">
      <selection activeCell="L22" sqref="L22:L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32</v>
      </c>
      <c r="C5" s="2"/>
      <c r="D5" s="2"/>
    </row>
    <row r="6" spans="2:8" x14ac:dyDescent="0.2">
      <c r="B6" s="2" t="s">
        <v>33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34</v>
      </c>
      <c r="C8" s="2"/>
      <c r="D8" s="2"/>
    </row>
    <row r="10" spans="2:8" ht="15.75" x14ac:dyDescent="0.25">
      <c r="C10" s="19" t="s">
        <v>2</v>
      </c>
      <c r="D10" s="19" t="s">
        <v>2</v>
      </c>
      <c r="E10" s="19" t="s">
        <v>2</v>
      </c>
      <c r="F10" s="19" t="s">
        <v>2</v>
      </c>
      <c r="G10" s="19" t="s">
        <v>2</v>
      </c>
      <c r="H10" s="19" t="s">
        <v>2</v>
      </c>
    </row>
    <row r="11" spans="2:8" ht="15.75" x14ac:dyDescent="0.25">
      <c r="C11" s="19" t="s">
        <v>3</v>
      </c>
      <c r="D11" s="19" t="s">
        <v>4</v>
      </c>
      <c r="E11" s="19" t="s">
        <v>5</v>
      </c>
      <c r="F11" s="19" t="s">
        <v>6</v>
      </c>
      <c r="G11" s="19" t="s">
        <v>7</v>
      </c>
      <c r="H11" s="19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145575</v>
      </c>
      <c r="D13" s="5">
        <v>145575</v>
      </c>
      <c r="E13" s="5">
        <v>145575</v>
      </c>
      <c r="F13" s="5">
        <v>145575</v>
      </c>
      <c r="G13" s="5">
        <v>145575</v>
      </c>
      <c r="H13" s="5">
        <v>145575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368000</v>
      </c>
      <c r="D15" s="5">
        <v>368000</v>
      </c>
      <c r="E15" s="5">
        <v>368000</v>
      </c>
      <c r="F15" s="5">
        <v>368000</v>
      </c>
      <c r="G15" s="5">
        <v>368000</v>
      </c>
      <c r="H15" s="5">
        <v>368000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</f>
        <v>513575</v>
      </c>
      <c r="D23" s="7">
        <f t="shared" ref="D23:H23" si="0">D13+D15</f>
        <v>513575</v>
      </c>
      <c r="E23" s="7">
        <f t="shared" si="0"/>
        <v>513575</v>
      </c>
      <c r="F23" s="7">
        <f t="shared" si="0"/>
        <v>513575</v>
      </c>
      <c r="G23" s="7">
        <f t="shared" si="0"/>
        <v>513575</v>
      </c>
      <c r="H23" s="7">
        <f t="shared" si="0"/>
        <v>513575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FACE8-C2E6-4462-B28F-4FB5F08BFAD3}">
  <dimension ref="B1:H48"/>
  <sheetViews>
    <sheetView showWhiteSpace="0" zoomScaleNormal="100" workbookViewId="0">
      <selection activeCell="B1" sqref="B1:H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36</v>
      </c>
      <c r="C5" s="2"/>
      <c r="D5" s="2"/>
    </row>
    <row r="6" spans="2:8" x14ac:dyDescent="0.2">
      <c r="B6" s="2" t="s">
        <v>37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38</v>
      </c>
      <c r="C8" s="2"/>
      <c r="D8" s="2"/>
    </row>
    <row r="10" spans="2:8" ht="15.75" x14ac:dyDescent="0.25">
      <c r="C10" s="19" t="s">
        <v>2</v>
      </c>
      <c r="D10" s="19" t="s">
        <v>2</v>
      </c>
      <c r="E10" s="19" t="s">
        <v>2</v>
      </c>
      <c r="F10" s="19" t="s">
        <v>2</v>
      </c>
      <c r="G10" s="19" t="s">
        <v>2</v>
      </c>
      <c r="H10" s="19" t="s">
        <v>2</v>
      </c>
    </row>
    <row r="11" spans="2:8" ht="15.75" x14ac:dyDescent="0.25">
      <c r="C11" s="19" t="s">
        <v>3</v>
      </c>
      <c r="D11" s="19" t="s">
        <v>4</v>
      </c>
      <c r="E11" s="19" t="s">
        <v>5</v>
      </c>
      <c r="F11" s="19" t="s">
        <v>6</v>
      </c>
      <c r="G11" s="19" t="s">
        <v>7</v>
      </c>
      <c r="H11" s="19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130110</v>
      </c>
      <c r="D15" s="5">
        <v>130110</v>
      </c>
      <c r="E15" s="5">
        <v>130110</v>
      </c>
      <c r="F15" s="5">
        <v>130110</v>
      </c>
      <c r="G15" s="5">
        <v>130110</v>
      </c>
      <c r="H15" s="5">
        <v>130110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</f>
        <v>130110</v>
      </c>
      <c r="D23" s="7">
        <f t="shared" ref="D23:H23" si="0">D13+D15</f>
        <v>130110</v>
      </c>
      <c r="E23" s="7">
        <f t="shared" si="0"/>
        <v>130110</v>
      </c>
      <c r="F23" s="7">
        <f t="shared" si="0"/>
        <v>130110</v>
      </c>
      <c r="G23" s="7">
        <f t="shared" si="0"/>
        <v>130110</v>
      </c>
      <c r="H23" s="7">
        <f t="shared" si="0"/>
        <v>130110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DE0E2-EFC0-4F19-AC69-3CB4F68E05FC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35</v>
      </c>
      <c r="C4" s="2"/>
      <c r="D4" s="2"/>
    </row>
    <row r="5" spans="2:8" x14ac:dyDescent="0.2">
      <c r="B5" s="23" t="s">
        <v>101</v>
      </c>
      <c r="C5" s="2"/>
      <c r="D5" s="2"/>
    </row>
    <row r="6" spans="2:8" x14ac:dyDescent="0.2">
      <c r="B6" s="23" t="s">
        <v>102</v>
      </c>
      <c r="C6" s="2"/>
      <c r="D6" s="2"/>
    </row>
    <row r="7" spans="2:8" x14ac:dyDescent="0.2">
      <c r="B7" s="2" t="s">
        <v>99</v>
      </c>
      <c r="C7" s="2"/>
      <c r="D7" s="2"/>
    </row>
    <row r="8" spans="2:8" x14ac:dyDescent="0.2">
      <c r="B8" s="2" t="s">
        <v>103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+C13+C15</f>
        <v>0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8"/>
      <c r="C26" s="28"/>
      <c r="D26" s="28"/>
      <c r="E26" s="28"/>
      <c r="F26" s="28"/>
      <c r="G26" s="28"/>
      <c r="H26" s="28"/>
    </row>
    <row r="27" spans="2:8" ht="15.75" x14ac:dyDescent="0.25">
      <c r="B27" s="28"/>
      <c r="C27" s="28"/>
      <c r="D27" s="28"/>
      <c r="E27" s="28"/>
      <c r="F27" s="28"/>
      <c r="G27" s="28"/>
      <c r="H27" s="28"/>
    </row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E435C-E48B-44BF-A991-0E10681DB817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35</v>
      </c>
      <c r="C4" s="2"/>
      <c r="D4" s="2"/>
    </row>
    <row r="5" spans="2:8" x14ac:dyDescent="0.2">
      <c r="B5" s="25" t="s">
        <v>104</v>
      </c>
      <c r="C5" s="2"/>
      <c r="D5" s="2"/>
    </row>
    <row r="6" spans="2:8" x14ac:dyDescent="0.2">
      <c r="B6" s="25" t="s">
        <v>105</v>
      </c>
      <c r="C6" s="2"/>
      <c r="D6" s="2"/>
    </row>
    <row r="7" spans="2:8" x14ac:dyDescent="0.2">
      <c r="B7" s="2" t="s">
        <v>106</v>
      </c>
      <c r="C7" s="2"/>
      <c r="D7" s="2"/>
    </row>
    <row r="8" spans="2:8" x14ac:dyDescent="0.2">
      <c r="B8" s="2" t="s">
        <v>107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154400</v>
      </c>
      <c r="D13" s="5">
        <v>154400</v>
      </c>
      <c r="E13" s="5">
        <v>154400</v>
      </c>
      <c r="F13" s="5">
        <v>154400</v>
      </c>
      <c r="G13" s="5">
        <v>154400</v>
      </c>
      <c r="H13" s="5">
        <v>154400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80600</v>
      </c>
      <c r="D15" s="5">
        <v>80600</v>
      </c>
      <c r="E15" s="5">
        <v>80600</v>
      </c>
      <c r="F15" s="5">
        <v>80600</v>
      </c>
      <c r="G15" s="5">
        <v>80600</v>
      </c>
      <c r="H15" s="5">
        <v>80600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+C13+C15</f>
        <v>235000</v>
      </c>
      <c r="D23" s="7">
        <f t="shared" si="0"/>
        <v>235000</v>
      </c>
      <c r="E23" s="7">
        <f t="shared" si="0"/>
        <v>235000</v>
      </c>
      <c r="F23" s="7">
        <f t="shared" si="0"/>
        <v>235000</v>
      </c>
      <c r="G23" s="7">
        <f t="shared" si="0"/>
        <v>235000</v>
      </c>
      <c r="H23" s="7">
        <f t="shared" si="0"/>
        <v>235000</v>
      </c>
    </row>
    <row r="24" spans="2:8" ht="15.75" thickTop="1" x14ac:dyDescent="0.2"/>
    <row r="26" spans="2:8" ht="15.75" x14ac:dyDescent="0.25">
      <c r="B26" s="28"/>
      <c r="C26" s="28"/>
      <c r="D26" s="28"/>
      <c r="E26" s="28"/>
      <c r="F26" s="28"/>
      <c r="G26" s="28"/>
      <c r="H26" s="28"/>
    </row>
    <row r="27" spans="2:8" ht="15.75" x14ac:dyDescent="0.25">
      <c r="B27" s="28"/>
      <c r="C27" s="28"/>
      <c r="D27" s="28"/>
      <c r="E27" s="28"/>
      <c r="F27" s="28"/>
      <c r="G27" s="28"/>
      <c r="H27" s="28"/>
    </row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1907C-844A-41C5-9ED6-5441A598DB51}">
  <dimension ref="B1:H48"/>
  <sheetViews>
    <sheetView showWhiteSpace="0" zoomScaleNormal="100" workbookViewId="0">
      <selection activeCell="C30" sqref="C30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127</v>
      </c>
      <c r="C5" s="2"/>
      <c r="D5" s="2"/>
    </row>
    <row r="6" spans="2:8" x14ac:dyDescent="0.2">
      <c r="B6" s="2" t="s">
        <v>128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129</v>
      </c>
      <c r="C8" s="2"/>
      <c r="D8" s="2"/>
    </row>
    <row r="10" spans="2:8" ht="15.75" x14ac:dyDescent="0.25">
      <c r="C10" s="26" t="s">
        <v>2</v>
      </c>
      <c r="D10" s="26" t="s">
        <v>2</v>
      </c>
      <c r="E10" s="26" t="s">
        <v>2</v>
      </c>
      <c r="F10" s="26" t="s">
        <v>2</v>
      </c>
      <c r="G10" s="26" t="s">
        <v>2</v>
      </c>
      <c r="H10" s="26" t="s">
        <v>2</v>
      </c>
    </row>
    <row r="11" spans="2:8" ht="15.75" x14ac:dyDescent="0.25">
      <c r="C11" s="26" t="s">
        <v>3</v>
      </c>
      <c r="D11" s="26" t="s">
        <v>4</v>
      </c>
      <c r="E11" s="26" t="s">
        <v>5</v>
      </c>
      <c r="F11" s="26" t="s">
        <v>6</v>
      </c>
      <c r="G11" s="26" t="s">
        <v>7</v>
      </c>
      <c r="H11" s="2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665900</v>
      </c>
      <c r="D13" s="5">
        <v>665900</v>
      </c>
      <c r="E13" s="5">
        <v>665900</v>
      </c>
      <c r="F13" s="5">
        <v>665900</v>
      </c>
      <c r="G13" s="5">
        <v>665900</v>
      </c>
      <c r="H13" s="5">
        <v>665900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3475100</v>
      </c>
      <c r="D15" s="5">
        <v>4251100</v>
      </c>
      <c r="E15" s="5">
        <v>4552100</v>
      </c>
      <c r="F15" s="5">
        <v>5090100</v>
      </c>
      <c r="G15" s="5">
        <v>5843100</v>
      </c>
      <c r="H15" s="5">
        <v>6314800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4141000</v>
      </c>
      <c r="D23" s="7">
        <f t="shared" si="0"/>
        <v>4917000</v>
      </c>
      <c r="E23" s="7">
        <f t="shared" si="0"/>
        <v>5218000</v>
      </c>
      <c r="F23" s="7">
        <f t="shared" si="0"/>
        <v>5756000</v>
      </c>
      <c r="G23" s="7">
        <f t="shared" si="0"/>
        <v>6509000</v>
      </c>
      <c r="H23" s="7">
        <f t="shared" si="0"/>
        <v>6980700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C994E-DE6F-4DA1-AA11-E26F79619208}">
  <dimension ref="B1:H48"/>
  <sheetViews>
    <sheetView showWhiteSpace="0" zoomScaleNormal="100" workbookViewId="0">
      <selection activeCell="D31" sqref="D3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130</v>
      </c>
      <c r="C5" s="2"/>
      <c r="D5" s="2"/>
    </row>
    <row r="6" spans="2:8" x14ac:dyDescent="0.2">
      <c r="B6" s="2" t="s">
        <v>131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132</v>
      </c>
      <c r="C8" s="2"/>
      <c r="D8" s="2"/>
    </row>
    <row r="10" spans="2:8" ht="15.75" x14ac:dyDescent="0.25">
      <c r="C10" s="26" t="s">
        <v>2</v>
      </c>
      <c r="D10" s="26" t="s">
        <v>2</v>
      </c>
      <c r="E10" s="26" t="s">
        <v>2</v>
      </c>
      <c r="F10" s="26" t="s">
        <v>2</v>
      </c>
      <c r="G10" s="26" t="s">
        <v>2</v>
      </c>
      <c r="H10" s="26" t="s">
        <v>2</v>
      </c>
    </row>
    <row r="11" spans="2:8" ht="15.75" x14ac:dyDescent="0.25">
      <c r="C11" s="26" t="s">
        <v>3</v>
      </c>
      <c r="D11" s="26" t="s">
        <v>4</v>
      </c>
      <c r="E11" s="26" t="s">
        <v>5</v>
      </c>
      <c r="F11" s="26" t="s">
        <v>6</v>
      </c>
      <c r="G11" s="26" t="s">
        <v>7</v>
      </c>
      <c r="H11" s="2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125000</v>
      </c>
      <c r="D13" s="5">
        <v>130000</v>
      </c>
      <c r="E13" s="5">
        <v>135000</v>
      </c>
      <c r="F13" s="5">
        <v>140000</v>
      </c>
      <c r="G13" s="5">
        <v>145000</v>
      </c>
      <c r="H13" s="5">
        <v>150000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300000</v>
      </c>
      <c r="D15" s="5">
        <v>300000</v>
      </c>
      <c r="E15" s="5">
        <v>300000</v>
      </c>
      <c r="F15" s="5">
        <v>300000</v>
      </c>
      <c r="G15" s="5">
        <v>300000</v>
      </c>
      <c r="H15" s="5">
        <v>300000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425000</v>
      </c>
      <c r="D23" s="7">
        <f t="shared" si="0"/>
        <v>430000</v>
      </c>
      <c r="E23" s="7">
        <f t="shared" si="0"/>
        <v>435000</v>
      </c>
      <c r="F23" s="7">
        <f t="shared" si="0"/>
        <v>440000</v>
      </c>
      <c r="G23" s="7">
        <f t="shared" si="0"/>
        <v>445000</v>
      </c>
      <c r="H23" s="7">
        <f t="shared" si="0"/>
        <v>450000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EC439-4F74-4A3A-A881-6E5ED44D2702}">
  <dimension ref="B1:H48"/>
  <sheetViews>
    <sheetView showWhiteSpace="0" zoomScaleNormal="100" workbookViewId="0">
      <selection activeCell="B1" sqref="B1:H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39</v>
      </c>
      <c r="C5" s="2"/>
      <c r="D5" s="2"/>
    </row>
    <row r="6" spans="2:8" x14ac:dyDescent="0.2">
      <c r="B6" s="2" t="s">
        <v>40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41</v>
      </c>
      <c r="C8" s="2"/>
      <c r="D8" s="2"/>
    </row>
    <row r="10" spans="2:8" ht="15.75" x14ac:dyDescent="0.25">
      <c r="C10" s="19" t="s">
        <v>2</v>
      </c>
      <c r="D10" s="19" t="s">
        <v>2</v>
      </c>
      <c r="E10" s="19" t="s">
        <v>2</v>
      </c>
      <c r="F10" s="19" t="s">
        <v>2</v>
      </c>
      <c r="G10" s="19" t="s">
        <v>2</v>
      </c>
      <c r="H10" s="19" t="s">
        <v>2</v>
      </c>
    </row>
    <row r="11" spans="2:8" ht="15.75" x14ac:dyDescent="0.25">
      <c r="C11" s="19" t="s">
        <v>3</v>
      </c>
      <c r="D11" s="19" t="s">
        <v>4</v>
      </c>
      <c r="E11" s="19" t="s">
        <v>5</v>
      </c>
      <c r="F11" s="19" t="s">
        <v>6</v>
      </c>
      <c r="G11" s="19" t="s">
        <v>7</v>
      </c>
      <c r="H11" s="19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107503</v>
      </c>
      <c r="D13" s="5">
        <v>107503</v>
      </c>
      <c r="E13" s="5">
        <v>107503</v>
      </c>
      <c r="F13" s="5">
        <v>107503</v>
      </c>
      <c r="G13" s="5">
        <v>107503</v>
      </c>
      <c r="H13" s="5">
        <v>107503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67497</v>
      </c>
      <c r="D15" s="5">
        <v>67497</v>
      </c>
      <c r="E15" s="5">
        <v>67497</v>
      </c>
      <c r="F15" s="5">
        <v>67497</v>
      </c>
      <c r="G15" s="5">
        <v>67497</v>
      </c>
      <c r="H15" s="5">
        <v>67497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</f>
        <v>175000</v>
      </c>
      <c r="D23" s="7">
        <f t="shared" ref="D23:H23" si="0">D13+D15</f>
        <v>175000</v>
      </c>
      <c r="E23" s="7">
        <f t="shared" si="0"/>
        <v>175000</v>
      </c>
      <c r="F23" s="7">
        <f t="shared" si="0"/>
        <v>175000</v>
      </c>
      <c r="G23" s="7">
        <f t="shared" si="0"/>
        <v>175000</v>
      </c>
      <c r="H23" s="7">
        <f t="shared" si="0"/>
        <v>175000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D65CF-9E1B-477F-91A4-799938805E7F}">
  <dimension ref="B1:H48"/>
  <sheetViews>
    <sheetView showWhiteSpace="0" zoomScaleNormal="100" workbookViewId="0">
      <selection activeCell="H31" sqref="H30:H3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133</v>
      </c>
      <c r="C5" s="2"/>
      <c r="D5" s="2"/>
    </row>
    <row r="6" spans="2:8" x14ac:dyDescent="0.2">
      <c r="B6" s="2" t="s">
        <v>134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135</v>
      </c>
      <c r="C8" s="2"/>
      <c r="D8" s="2"/>
    </row>
    <row r="10" spans="2:8" ht="15.75" x14ac:dyDescent="0.25">
      <c r="C10" s="26" t="s">
        <v>2</v>
      </c>
      <c r="D10" s="26" t="s">
        <v>2</v>
      </c>
      <c r="E10" s="26" t="s">
        <v>2</v>
      </c>
      <c r="F10" s="26" t="s">
        <v>2</v>
      </c>
      <c r="G10" s="26" t="s">
        <v>2</v>
      </c>
      <c r="H10" s="26" t="s">
        <v>2</v>
      </c>
    </row>
    <row r="11" spans="2:8" ht="15.75" x14ac:dyDescent="0.25">
      <c r="C11" s="26" t="s">
        <v>3</v>
      </c>
      <c r="D11" s="26" t="s">
        <v>4</v>
      </c>
      <c r="E11" s="26" t="s">
        <v>5</v>
      </c>
      <c r="F11" s="26" t="s">
        <v>6</v>
      </c>
      <c r="G11" s="26" t="s">
        <v>7</v>
      </c>
      <c r="H11" s="2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125000</v>
      </c>
      <c r="D13" s="5">
        <v>168000</v>
      </c>
      <c r="E13" s="5">
        <v>182000</v>
      </c>
      <c r="F13" s="5">
        <v>187000</v>
      </c>
      <c r="G13" s="5">
        <v>191000</v>
      </c>
      <c r="H13" s="5">
        <v>196000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300000</v>
      </c>
      <c r="D15" s="5">
        <v>300000</v>
      </c>
      <c r="E15" s="5">
        <v>300000</v>
      </c>
      <c r="F15" s="5">
        <v>300000</v>
      </c>
      <c r="G15" s="5">
        <v>300000</v>
      </c>
      <c r="H15" s="5">
        <v>300000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425000</v>
      </c>
      <c r="D23" s="7">
        <f t="shared" si="0"/>
        <v>468000</v>
      </c>
      <c r="E23" s="7">
        <f t="shared" si="0"/>
        <v>482000</v>
      </c>
      <c r="F23" s="7">
        <f t="shared" si="0"/>
        <v>487000</v>
      </c>
      <c r="G23" s="7">
        <f t="shared" si="0"/>
        <v>491000</v>
      </c>
      <c r="H23" s="7">
        <f t="shared" si="0"/>
        <v>496000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7251D-50B1-4AD7-A559-4B4334F0D78E}">
  <dimension ref="B1:H48"/>
  <sheetViews>
    <sheetView showWhiteSpace="0" zoomScaleNormal="100" workbookViewId="0">
      <selection activeCell="B1" sqref="B1:H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42</v>
      </c>
      <c r="C5" s="2"/>
      <c r="D5" s="2"/>
    </row>
    <row r="6" spans="2:8" x14ac:dyDescent="0.2">
      <c r="B6" s="2" t="s">
        <v>43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44</v>
      </c>
      <c r="C8" s="2"/>
      <c r="D8" s="2"/>
    </row>
    <row r="10" spans="2:8" ht="15.75" x14ac:dyDescent="0.25">
      <c r="C10" s="19" t="s">
        <v>2</v>
      </c>
      <c r="D10" s="19" t="s">
        <v>2</v>
      </c>
      <c r="E10" s="19" t="s">
        <v>2</v>
      </c>
      <c r="F10" s="19" t="s">
        <v>2</v>
      </c>
      <c r="G10" s="19" t="s">
        <v>2</v>
      </c>
      <c r="H10" s="19" t="s">
        <v>2</v>
      </c>
    </row>
    <row r="11" spans="2:8" ht="15.75" x14ac:dyDescent="0.25">
      <c r="C11" s="19" t="s">
        <v>3</v>
      </c>
      <c r="D11" s="19" t="s">
        <v>4</v>
      </c>
      <c r="E11" s="19" t="s">
        <v>5</v>
      </c>
      <c r="F11" s="19" t="s">
        <v>6</v>
      </c>
      <c r="G11" s="19" t="s">
        <v>7</v>
      </c>
      <c r="H11" s="19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298655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</f>
        <v>298655</v>
      </c>
      <c r="D23" s="7">
        <f t="shared" ref="D23:H23" si="0">D13+D15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9D296-9B0A-4B50-AB20-B101759291C1}">
  <dimension ref="B1:H48"/>
  <sheetViews>
    <sheetView tabSelected="1" showWhiteSpace="0" zoomScaleNormal="100" workbookViewId="0">
      <selection activeCell="G6" sqref="G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35</v>
      </c>
      <c r="C4" s="2"/>
      <c r="D4" s="2"/>
    </row>
    <row r="5" spans="2:8" x14ac:dyDescent="0.2">
      <c r="B5" s="2" t="s">
        <v>136</v>
      </c>
      <c r="C5" s="2"/>
      <c r="D5" s="2"/>
    </row>
    <row r="6" spans="2:8" x14ac:dyDescent="0.2">
      <c r="B6" s="2" t="s">
        <v>137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138</v>
      </c>
      <c r="C8" s="2"/>
      <c r="D8" s="2"/>
    </row>
    <row r="10" spans="2:8" ht="15.75" x14ac:dyDescent="0.25">
      <c r="C10" s="26" t="s">
        <v>2</v>
      </c>
      <c r="D10" s="26" t="s">
        <v>2</v>
      </c>
      <c r="E10" s="26" t="s">
        <v>2</v>
      </c>
      <c r="F10" s="26" t="s">
        <v>2</v>
      </c>
      <c r="G10" s="26" t="s">
        <v>2</v>
      </c>
      <c r="H10" s="26" t="s">
        <v>2</v>
      </c>
    </row>
    <row r="11" spans="2:8" ht="15.75" x14ac:dyDescent="0.25">
      <c r="C11" s="26" t="s">
        <v>3</v>
      </c>
      <c r="D11" s="26" t="s">
        <v>4</v>
      </c>
      <c r="E11" s="26" t="s">
        <v>5</v>
      </c>
      <c r="F11" s="26" t="s">
        <v>6</v>
      </c>
      <c r="G11" s="26" t="s">
        <v>7</v>
      </c>
      <c r="H11" s="2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40000</v>
      </c>
      <c r="D15" s="5">
        <v>40000</v>
      </c>
      <c r="E15" s="5">
        <v>40000</v>
      </c>
      <c r="F15" s="5">
        <v>40000</v>
      </c>
      <c r="G15" s="5">
        <v>40000</v>
      </c>
      <c r="H15" s="5">
        <v>40000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SUM(C13:C22)</f>
        <v>40000</v>
      </c>
      <c r="D23" s="7">
        <f>SUM(D14:D22)</f>
        <v>40000</v>
      </c>
      <c r="E23" s="7">
        <f>SUM(E13:E22)</f>
        <v>40000</v>
      </c>
      <c r="F23" s="7">
        <f>SUM(F13:F22)</f>
        <v>40000</v>
      </c>
      <c r="G23" s="7">
        <f>SUM(G13:G22)</f>
        <v>40000</v>
      </c>
      <c r="H23" s="7">
        <f>SUM(H13:H22)</f>
        <v>40000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F02AC-FC74-4874-A5FE-46428CECA3B3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68</v>
      </c>
      <c r="C4" s="2"/>
      <c r="D4" s="2"/>
    </row>
    <row r="5" spans="2:8" x14ac:dyDescent="0.2">
      <c r="B5" s="23" t="s">
        <v>108</v>
      </c>
      <c r="C5" s="2"/>
      <c r="D5" s="2"/>
    </row>
    <row r="6" spans="2:8" x14ac:dyDescent="0.2">
      <c r="B6" s="23" t="s">
        <v>109</v>
      </c>
      <c r="C6" s="2"/>
      <c r="D6" s="2"/>
    </row>
    <row r="7" spans="2:8" x14ac:dyDescent="0.2">
      <c r="B7" s="2" t="s">
        <v>99</v>
      </c>
      <c r="C7" s="2"/>
      <c r="D7" s="2"/>
    </row>
    <row r="8" spans="2:8" x14ac:dyDescent="0.2">
      <c r="B8" s="2" t="s">
        <v>110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355949</v>
      </c>
      <c r="D13" s="5">
        <v>355949</v>
      </c>
      <c r="E13" s="5">
        <v>355949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206417</v>
      </c>
      <c r="D15" s="5">
        <v>206417</v>
      </c>
      <c r="E15" s="5">
        <v>206417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29907</v>
      </c>
      <c r="D17" s="5">
        <v>29907</v>
      </c>
      <c r="E17" s="5">
        <v>29907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592273</v>
      </c>
      <c r="D23" s="7">
        <f t="shared" si="0"/>
        <v>592273</v>
      </c>
      <c r="E23" s="7">
        <f t="shared" si="0"/>
        <v>592273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8"/>
      <c r="C26" s="28"/>
      <c r="D26" s="28"/>
      <c r="E26" s="28"/>
      <c r="F26" s="28"/>
      <c r="G26" s="28"/>
      <c r="H26" s="28"/>
    </row>
    <row r="27" spans="2:8" ht="15.75" x14ac:dyDescent="0.25">
      <c r="B27" s="28"/>
      <c r="C27" s="28"/>
      <c r="D27" s="28"/>
      <c r="E27" s="28"/>
      <c r="F27" s="28"/>
      <c r="G27" s="28"/>
      <c r="H27" s="28"/>
    </row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1778D-4037-4A3E-899B-FD088D14BFBD}">
  <dimension ref="B1:H48"/>
  <sheetViews>
    <sheetView showWhiteSpace="0" zoomScaleNormal="100" workbookViewId="0">
      <selection activeCell="B1" sqref="B1:H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45</v>
      </c>
      <c r="C4" s="2"/>
      <c r="D4" s="2"/>
    </row>
    <row r="5" spans="2:8" x14ac:dyDescent="0.2">
      <c r="B5" s="2" t="s">
        <v>46</v>
      </c>
      <c r="C5" s="2"/>
      <c r="D5" s="2"/>
    </row>
    <row r="6" spans="2:8" x14ac:dyDescent="0.2">
      <c r="B6" s="2" t="s">
        <v>47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48</v>
      </c>
      <c r="C8" s="2"/>
      <c r="D8" s="2"/>
    </row>
    <row r="10" spans="2:8" ht="15.75" x14ac:dyDescent="0.25">
      <c r="C10" s="19" t="s">
        <v>2</v>
      </c>
      <c r="D10" s="19" t="s">
        <v>2</v>
      </c>
      <c r="E10" s="19" t="s">
        <v>2</v>
      </c>
      <c r="F10" s="19" t="s">
        <v>2</v>
      </c>
      <c r="G10" s="19" t="s">
        <v>2</v>
      </c>
      <c r="H10" s="19" t="s">
        <v>2</v>
      </c>
    </row>
    <row r="11" spans="2:8" ht="15.75" x14ac:dyDescent="0.25">
      <c r="C11" s="19" t="s">
        <v>3</v>
      </c>
      <c r="D11" s="19" t="s">
        <v>4</v>
      </c>
      <c r="E11" s="19" t="s">
        <v>5</v>
      </c>
      <c r="F11" s="19" t="s">
        <v>6</v>
      </c>
      <c r="G11" s="19" t="s">
        <v>7</v>
      </c>
      <c r="H11" s="19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125000</v>
      </c>
      <c r="D13" s="5">
        <v>125000</v>
      </c>
      <c r="E13" s="5">
        <v>125000</v>
      </c>
      <c r="F13" s="5">
        <v>125000</v>
      </c>
      <c r="G13" s="5">
        <v>125000</v>
      </c>
      <c r="H13" s="5">
        <v>125000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85852</v>
      </c>
      <c r="D15" s="5">
        <v>85852</v>
      </c>
      <c r="E15" s="5">
        <v>85852</v>
      </c>
      <c r="F15" s="5">
        <v>85852</v>
      </c>
      <c r="G15" s="5">
        <v>85852</v>
      </c>
      <c r="H15" s="5">
        <v>85852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SUM(C13:C21)</f>
        <v>210852</v>
      </c>
      <c r="D23" s="7">
        <f t="shared" ref="D23:H23" si="0">SUM(D13:D21)</f>
        <v>210852</v>
      </c>
      <c r="E23" s="7">
        <f t="shared" si="0"/>
        <v>210852</v>
      </c>
      <c r="F23" s="7">
        <f t="shared" si="0"/>
        <v>210852</v>
      </c>
      <c r="G23" s="7">
        <f t="shared" si="0"/>
        <v>210852</v>
      </c>
      <c r="H23" s="7">
        <f t="shared" si="0"/>
        <v>210852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41807-DCCA-4391-951C-EEA1340CB6DC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68</v>
      </c>
      <c r="C4" s="2"/>
      <c r="D4" s="2"/>
    </row>
    <row r="5" spans="2:8" x14ac:dyDescent="0.2">
      <c r="B5" s="2" t="s">
        <v>111</v>
      </c>
      <c r="C5" s="2"/>
      <c r="D5" s="2"/>
    </row>
    <row r="6" spans="2:8" x14ac:dyDescent="0.2">
      <c r="B6" s="2" t="s">
        <v>112</v>
      </c>
      <c r="C6" s="2"/>
      <c r="D6" s="2"/>
    </row>
    <row r="7" spans="2:8" x14ac:dyDescent="0.2">
      <c r="B7" s="2" t="s">
        <v>113</v>
      </c>
      <c r="C7" s="2"/>
      <c r="D7" s="2"/>
    </row>
    <row r="8" spans="2:8" x14ac:dyDescent="0.2">
      <c r="B8" s="2" t="s">
        <v>114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79508</v>
      </c>
      <c r="D13" s="5">
        <v>79508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80492</v>
      </c>
      <c r="D15" s="5">
        <v>80492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160000</v>
      </c>
      <c r="D23" s="7">
        <f t="shared" si="0"/>
        <v>160000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8"/>
      <c r="C26" s="28"/>
      <c r="D26" s="28"/>
      <c r="E26" s="28"/>
      <c r="F26" s="28"/>
      <c r="G26" s="28"/>
      <c r="H26" s="28"/>
    </row>
    <row r="27" spans="2:8" ht="15.75" x14ac:dyDescent="0.25">
      <c r="B27" s="28"/>
      <c r="C27" s="28"/>
      <c r="D27" s="28"/>
      <c r="E27" s="28"/>
      <c r="F27" s="28"/>
      <c r="G27" s="28"/>
      <c r="H27" s="28"/>
    </row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33A71-7D68-49A2-8B9D-88C3B7048DB9}">
  <dimension ref="B1:H48"/>
  <sheetViews>
    <sheetView showWhiteSpace="0" zoomScaleNormal="100" workbookViewId="0">
      <selection activeCell="E30" sqref="E30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127</v>
      </c>
      <c r="C5" s="2"/>
      <c r="D5" s="2"/>
    </row>
    <row r="6" spans="2:8" x14ac:dyDescent="0.2">
      <c r="B6" s="2" t="s">
        <v>128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139</v>
      </c>
      <c r="C8" s="2"/>
      <c r="D8" s="2"/>
    </row>
    <row r="10" spans="2:8" ht="15.75" x14ac:dyDescent="0.25">
      <c r="C10" s="26" t="s">
        <v>2</v>
      </c>
      <c r="D10" s="26" t="s">
        <v>2</v>
      </c>
      <c r="E10" s="26" t="s">
        <v>2</v>
      </c>
      <c r="F10" s="26" t="s">
        <v>2</v>
      </c>
      <c r="G10" s="26" t="s">
        <v>2</v>
      </c>
      <c r="H10" s="26" t="s">
        <v>2</v>
      </c>
    </row>
    <row r="11" spans="2:8" ht="15.75" x14ac:dyDescent="0.25">
      <c r="C11" s="26" t="s">
        <v>3</v>
      </c>
      <c r="D11" s="26" t="s">
        <v>4</v>
      </c>
      <c r="E11" s="26" t="s">
        <v>5</v>
      </c>
      <c r="F11" s="26" t="s">
        <v>6</v>
      </c>
      <c r="G11" s="26" t="s">
        <v>7</v>
      </c>
      <c r="H11" s="2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0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B49F3-C68C-46F3-8501-7FE90DCEB972}">
  <dimension ref="B1:H48"/>
  <sheetViews>
    <sheetView showWhiteSpace="0" zoomScaleNormal="100" workbookViewId="0">
      <selection activeCell="B31" sqref="B3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45</v>
      </c>
      <c r="C4" s="2"/>
      <c r="D4" s="2"/>
    </row>
    <row r="5" spans="2:8" x14ac:dyDescent="0.2">
      <c r="B5" s="2" t="s">
        <v>49</v>
      </c>
      <c r="C5" s="2"/>
      <c r="D5" s="2"/>
    </row>
    <row r="6" spans="2:8" x14ac:dyDescent="0.2">
      <c r="B6" s="2" t="s">
        <v>50</v>
      </c>
      <c r="C6" s="2"/>
      <c r="D6" s="2"/>
    </row>
    <row r="7" spans="2:8" x14ac:dyDescent="0.2">
      <c r="B7" s="2" t="s">
        <v>51</v>
      </c>
      <c r="C7" s="2"/>
      <c r="D7" s="2"/>
    </row>
    <row r="8" spans="2:8" x14ac:dyDescent="0.2">
      <c r="B8" s="2" t="s">
        <v>52</v>
      </c>
      <c r="C8" s="2"/>
      <c r="D8" s="2"/>
    </row>
    <row r="10" spans="2:8" ht="15.75" x14ac:dyDescent="0.25">
      <c r="C10" s="19" t="s">
        <v>2</v>
      </c>
      <c r="D10" s="19" t="s">
        <v>2</v>
      </c>
      <c r="E10" s="19" t="s">
        <v>2</v>
      </c>
      <c r="F10" s="19" t="s">
        <v>2</v>
      </c>
      <c r="G10" s="19" t="s">
        <v>2</v>
      </c>
      <c r="H10" s="19" t="s">
        <v>2</v>
      </c>
    </row>
    <row r="11" spans="2:8" ht="15.75" x14ac:dyDescent="0.25">
      <c r="C11" s="19" t="s">
        <v>3</v>
      </c>
      <c r="D11" s="19" t="s">
        <v>4</v>
      </c>
      <c r="E11" s="19" t="s">
        <v>5</v>
      </c>
      <c r="F11" s="19" t="s">
        <v>6</v>
      </c>
      <c r="G11" s="19" t="s">
        <v>7</v>
      </c>
      <c r="H11" s="19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200000</v>
      </c>
      <c r="D13" s="5">
        <v>200000</v>
      </c>
      <c r="E13" s="5">
        <v>200000</v>
      </c>
      <c r="F13" s="5">
        <v>200000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400000</v>
      </c>
      <c r="D15" s="5">
        <v>400000</v>
      </c>
      <c r="E15" s="5">
        <v>400000</v>
      </c>
      <c r="F15" s="5">
        <v>400000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/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/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</f>
        <v>600000</v>
      </c>
      <c r="D23" s="7">
        <f t="shared" ref="D23:H23" si="0">D13+D15</f>
        <v>600000</v>
      </c>
      <c r="E23" s="7">
        <f t="shared" si="0"/>
        <v>600000</v>
      </c>
      <c r="F23" s="7">
        <f t="shared" si="0"/>
        <v>600000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C6815-7BBD-420F-BA11-28BB7F418422}">
  <dimension ref="B1:H48"/>
  <sheetViews>
    <sheetView showWhiteSpace="0" zoomScaleNormal="100" workbookViewId="0">
      <selection activeCell="K11" sqref="K1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115</v>
      </c>
      <c r="C4" s="2"/>
      <c r="D4" s="2"/>
    </row>
    <row r="5" spans="2:8" x14ac:dyDescent="0.2">
      <c r="B5" s="2" t="s">
        <v>69</v>
      </c>
      <c r="C5" s="2"/>
      <c r="D5" s="2"/>
    </row>
    <row r="6" spans="2:8" x14ac:dyDescent="0.2">
      <c r="B6" s="2" t="s">
        <v>116</v>
      </c>
      <c r="C6" s="2"/>
      <c r="D6" s="2"/>
    </row>
    <row r="7" spans="2:8" x14ac:dyDescent="0.2">
      <c r="B7" s="2" t="s">
        <v>71</v>
      </c>
      <c r="C7" s="2"/>
      <c r="D7" s="2"/>
    </row>
    <row r="8" spans="2:8" x14ac:dyDescent="0.2">
      <c r="B8" s="2" t="s">
        <v>72</v>
      </c>
      <c r="C8" s="2"/>
      <c r="D8" s="2"/>
    </row>
    <row r="10" spans="2:8" ht="15.75" x14ac:dyDescent="0.25">
      <c r="C10" s="20" t="s">
        <v>2</v>
      </c>
      <c r="D10" s="20" t="s">
        <v>2</v>
      </c>
      <c r="E10" s="20" t="s">
        <v>2</v>
      </c>
      <c r="F10" s="20" t="s">
        <v>2</v>
      </c>
      <c r="G10" s="20" t="s">
        <v>2</v>
      </c>
      <c r="H10" s="20" t="s">
        <v>2</v>
      </c>
    </row>
    <row r="11" spans="2:8" ht="15.75" x14ac:dyDescent="0.25">
      <c r="C11" s="20" t="s">
        <v>3</v>
      </c>
      <c r="D11" s="20" t="s">
        <v>4</v>
      </c>
      <c r="E11" s="20" t="s">
        <v>5</v>
      </c>
      <c r="F11" s="20" t="s">
        <v>6</v>
      </c>
      <c r="G11" s="20" t="s">
        <v>7</v>
      </c>
      <c r="H11" s="20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154992</v>
      </c>
      <c r="D13" s="5">
        <v>161191</v>
      </c>
      <c r="E13" s="5">
        <v>167639</v>
      </c>
      <c r="F13" s="5">
        <v>174345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f>765902+34098-154992</f>
        <v>645008</v>
      </c>
      <c r="D15" s="5">
        <v>638809</v>
      </c>
      <c r="E15" s="5">
        <f>763119+36881-167639</f>
        <v>632361</v>
      </c>
      <c r="F15" s="5">
        <f>761644+38356-174345</f>
        <v>625655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800000</v>
      </c>
      <c r="D23" s="7">
        <f t="shared" si="0"/>
        <v>800000</v>
      </c>
      <c r="E23" s="7">
        <f t="shared" si="0"/>
        <v>800000</v>
      </c>
      <c r="F23" s="7">
        <f t="shared" si="0"/>
        <v>800000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35" spans="2:8" ht="15.75" x14ac:dyDescent="0.25">
      <c r="C35" s="20"/>
      <c r="D35" s="20"/>
      <c r="E35" s="20"/>
      <c r="F35" s="20"/>
      <c r="G35" s="20"/>
      <c r="H35" s="20"/>
    </row>
    <row r="36" spans="2:8" ht="15.75" x14ac:dyDescent="0.25">
      <c r="C36" s="20"/>
      <c r="D36" s="20"/>
      <c r="E36" s="20"/>
      <c r="F36" s="20"/>
      <c r="G36" s="20"/>
      <c r="H36" s="20"/>
    </row>
    <row r="37" spans="2:8" x14ac:dyDescent="0.2">
      <c r="C37" s="3"/>
      <c r="D37" s="3"/>
      <c r="E37" s="3"/>
      <c r="F37" s="3"/>
      <c r="G37" s="3"/>
      <c r="H37" s="3"/>
    </row>
    <row r="38" spans="2:8" x14ac:dyDescent="0.2">
      <c r="C38" s="21"/>
      <c r="D38" s="21"/>
      <c r="E38" s="21"/>
      <c r="F38" s="21"/>
      <c r="G38" s="21"/>
      <c r="H38" s="21"/>
    </row>
    <row r="39" spans="2:8" x14ac:dyDescent="0.2">
      <c r="C39" s="22"/>
      <c r="D39" s="22"/>
      <c r="E39" s="22"/>
      <c r="F39" s="22"/>
      <c r="G39" s="22"/>
      <c r="H39" s="22"/>
    </row>
    <row r="40" spans="2:8" x14ac:dyDescent="0.2">
      <c r="C40" s="21"/>
      <c r="D40" s="21"/>
      <c r="E40" s="21"/>
      <c r="F40" s="21"/>
      <c r="G40" s="21"/>
      <c r="H40" s="21"/>
    </row>
    <row r="41" spans="2:8" x14ac:dyDescent="0.2">
      <c r="C41" s="22"/>
      <c r="D41" s="22"/>
      <c r="E41" s="22"/>
      <c r="F41" s="22"/>
      <c r="G41" s="22"/>
      <c r="H41" s="22"/>
    </row>
    <row r="42" spans="2:8" x14ac:dyDescent="0.2">
      <c r="C42" s="21"/>
      <c r="D42" s="21"/>
      <c r="E42" s="21"/>
      <c r="F42" s="21"/>
      <c r="G42" s="21"/>
      <c r="H42" s="21"/>
    </row>
    <row r="43" spans="2:8" x14ac:dyDescent="0.2">
      <c r="C43" s="22"/>
      <c r="D43" s="22"/>
      <c r="E43" s="22"/>
      <c r="F43" s="22"/>
      <c r="G43" s="22"/>
      <c r="H43" s="22"/>
    </row>
    <row r="44" spans="2:8" x14ac:dyDescent="0.2">
      <c r="C44" s="21"/>
      <c r="D44" s="21"/>
      <c r="E44" s="21"/>
      <c r="F44" s="21"/>
      <c r="G44" s="21"/>
      <c r="H44" s="21"/>
    </row>
    <row r="45" spans="2:8" x14ac:dyDescent="0.2">
      <c r="C45" s="22"/>
      <c r="D45" s="22"/>
      <c r="E45" s="22"/>
      <c r="F45" s="22"/>
      <c r="G45" s="22"/>
      <c r="H45" s="22"/>
    </row>
    <row r="46" spans="2:8" x14ac:dyDescent="0.2">
      <c r="C46" s="21"/>
      <c r="D46" s="21"/>
      <c r="E46" s="21"/>
      <c r="F46" s="21"/>
      <c r="G46" s="21"/>
      <c r="H46" s="21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2">
    <mergeCell ref="B1:H1"/>
    <mergeCell ref="B2:H2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ABDE9-6F4B-4F44-8602-4AAEBA041D72}">
  <dimension ref="B1:H48"/>
  <sheetViews>
    <sheetView showWhiteSpace="0" zoomScaleNormal="100" workbookViewId="0">
      <selection activeCell="E32" sqref="E32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8" t="s">
        <v>0</v>
      </c>
      <c r="C1" s="28"/>
      <c r="D1" s="28"/>
      <c r="E1" s="28"/>
      <c r="F1" s="28"/>
      <c r="G1" s="28"/>
      <c r="H1" s="28"/>
    </row>
    <row r="2" spans="2:8" ht="15.75" x14ac:dyDescent="0.25">
      <c r="B2" s="28" t="s">
        <v>1</v>
      </c>
      <c r="C2" s="28"/>
      <c r="D2" s="28"/>
      <c r="E2" s="28"/>
      <c r="F2" s="28"/>
      <c r="G2" s="28"/>
      <c r="H2" s="28"/>
    </row>
    <row r="4" spans="2:8" x14ac:dyDescent="0.2">
      <c r="B4" s="2" t="s">
        <v>17</v>
      </c>
      <c r="C4" s="2"/>
      <c r="D4" s="2"/>
    </row>
    <row r="5" spans="2:8" x14ac:dyDescent="0.2">
      <c r="B5" s="2" t="s">
        <v>140</v>
      </c>
      <c r="C5" s="2"/>
      <c r="D5" s="2"/>
    </row>
    <row r="6" spans="2:8" x14ac:dyDescent="0.2">
      <c r="B6" s="2" t="s">
        <v>141</v>
      </c>
      <c r="C6" s="2"/>
      <c r="D6" s="2"/>
    </row>
    <row r="7" spans="2:8" x14ac:dyDescent="0.2">
      <c r="B7" s="2" t="s">
        <v>27</v>
      </c>
      <c r="C7" s="2"/>
      <c r="D7" s="2"/>
    </row>
    <row r="8" spans="2:8" x14ac:dyDescent="0.2">
      <c r="B8" s="2" t="s">
        <v>142</v>
      </c>
      <c r="C8" s="2"/>
      <c r="D8" s="2"/>
    </row>
    <row r="10" spans="2:8" ht="15.75" x14ac:dyDescent="0.25">
      <c r="C10" s="26" t="s">
        <v>2</v>
      </c>
      <c r="D10" s="26" t="s">
        <v>2</v>
      </c>
      <c r="E10" s="26" t="s">
        <v>2</v>
      </c>
      <c r="F10" s="26" t="s">
        <v>2</v>
      </c>
      <c r="G10" s="26" t="s">
        <v>2</v>
      </c>
      <c r="H10" s="26" t="s">
        <v>2</v>
      </c>
    </row>
    <row r="11" spans="2:8" ht="15.75" x14ac:dyDescent="0.25">
      <c r="C11" s="26" t="s">
        <v>3</v>
      </c>
      <c r="D11" s="26" t="s">
        <v>4</v>
      </c>
      <c r="E11" s="26" t="s">
        <v>5</v>
      </c>
      <c r="F11" s="26" t="s">
        <v>6</v>
      </c>
      <c r="G11" s="26" t="s">
        <v>7</v>
      </c>
      <c r="H11" s="2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300000</v>
      </c>
      <c r="D15" s="5">
        <v>300000</v>
      </c>
      <c r="E15" s="5">
        <v>300000</v>
      </c>
      <c r="F15" s="5">
        <v>300000</v>
      </c>
      <c r="G15" s="5">
        <v>300000</v>
      </c>
      <c r="H15" s="5">
        <v>300000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 t="shared" ref="C23:H23" si="0">SUM(C13:C22)</f>
        <v>300000</v>
      </c>
      <c r="D23" s="7">
        <f t="shared" si="0"/>
        <v>300000</v>
      </c>
      <c r="E23" s="7">
        <f t="shared" si="0"/>
        <v>300000</v>
      </c>
      <c r="F23" s="7">
        <f t="shared" si="0"/>
        <v>300000</v>
      </c>
      <c r="G23" s="7">
        <f t="shared" si="0"/>
        <v>300000</v>
      </c>
      <c r="H23" s="7">
        <f t="shared" si="0"/>
        <v>300000</v>
      </c>
    </row>
    <row r="24" spans="2:8" ht="15.75" thickTop="1" x14ac:dyDescent="0.2"/>
    <row r="26" spans="2:8" ht="15.75" x14ac:dyDescent="0.25">
      <c r="B26" s="27"/>
      <c r="C26" s="27"/>
      <c r="D26" s="27"/>
      <c r="E26" s="27"/>
      <c r="F26" s="27"/>
      <c r="G26" s="27"/>
      <c r="H26" s="27"/>
    </row>
    <row r="27" spans="2:8" ht="15.75" x14ac:dyDescent="0.25">
      <c r="B27" s="27"/>
      <c r="C27" s="27"/>
      <c r="D27" s="27"/>
      <c r="E27" s="27"/>
      <c r="F27" s="27"/>
      <c r="G27" s="27"/>
      <c r="H27" s="2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emarks xmlns="7d0c6a1e-473a-4e26-910e-05c82eba6a3f" xsi:nil="true"/>
    <Location xmlns="http://schemas.microsoft.com/sharepoint/v3/fields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2D21787AD6E7B46B78A335E4C2000B9" ma:contentTypeVersion="17" ma:contentTypeDescription="Create a new document." ma:contentTypeScope="" ma:versionID="69f8e3bffb037a8c221400e74fb202d0">
  <xsd:schema xmlns:xsd="http://www.w3.org/2001/XMLSchema" xmlns:xs="http://www.w3.org/2001/XMLSchema" xmlns:p="http://schemas.microsoft.com/office/2006/metadata/properties" xmlns:ns2="7d0c6a1e-473a-4e26-910e-05c82eba6a3f" xmlns:ns3="http://schemas.microsoft.com/sharepoint/v3/fields" targetNamespace="http://schemas.microsoft.com/office/2006/metadata/properties" ma:root="true" ma:fieldsID="f547cc894405e81edd432d769dd927a8" ns2:_="" ns3:_="">
    <xsd:import namespace="7d0c6a1e-473a-4e26-910e-05c82eba6a3f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2:Remarks" minOccurs="0"/>
                <xsd:element ref="ns3: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0c6a1e-473a-4e26-910e-05c82eba6a3f" elementFormDefault="qualified">
    <xsd:import namespace="http://schemas.microsoft.com/office/2006/documentManagement/types"/>
    <xsd:import namespace="http://schemas.microsoft.com/office/infopath/2007/PartnerControls"/>
    <xsd:element name="Remarks" ma:index="8" nillable="true" ma:displayName="Remarks" ma:internalName="Remarks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Location" ma:index="9" nillable="true" ma:displayName="Location" ma:internalName="Location" ma:readOnly="fals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A11BB18-33BC-4410-A214-85F2AC7E16EC}">
  <ds:schemaRefs>
    <ds:schemaRef ds:uri="http://schemas.microsoft.com/sharepoint/v3/fields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purl.org/dc/dcmitype/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7d0c6a1e-473a-4e26-910e-05c82eba6a3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2612999-CB18-46DA-BDB0-74D905483C8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7723979-2A0B-4763-AA16-D0428211E8A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d0c6a1e-473a-4e26-910e-05c82eba6a3f"/>
    <ds:schemaRef ds:uri="http://schemas.microsoft.com/sharepoint/v3/field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36</vt:i4>
      </vt:variant>
      <vt:variant>
        <vt:lpstr>Named Ranges</vt:lpstr>
      </vt:variant>
      <vt:variant>
        <vt:i4>36</vt:i4>
      </vt:variant>
    </vt:vector>
  </HeadingPairs>
  <TitlesOfParts>
    <vt:vector size="72" baseType="lpstr">
      <vt:lpstr>S205-256-293</vt:lpstr>
      <vt:lpstr>S206</vt:lpstr>
      <vt:lpstr>S218</vt:lpstr>
      <vt:lpstr>S229</vt:lpstr>
      <vt:lpstr>S254</vt:lpstr>
      <vt:lpstr>S257</vt:lpstr>
      <vt:lpstr>S258</vt:lpstr>
      <vt:lpstr>S276</vt:lpstr>
      <vt:lpstr>S292</vt:lpstr>
      <vt:lpstr>S294</vt:lpstr>
      <vt:lpstr>S302</vt:lpstr>
      <vt:lpstr>S304</vt:lpstr>
      <vt:lpstr>S305</vt:lpstr>
      <vt:lpstr>S325 NEW</vt:lpstr>
      <vt:lpstr>S321</vt:lpstr>
      <vt:lpstr>S331</vt:lpstr>
      <vt:lpstr>S505</vt:lpstr>
      <vt:lpstr>S517</vt:lpstr>
      <vt:lpstr>S522</vt:lpstr>
      <vt:lpstr>S524</vt:lpstr>
      <vt:lpstr>S525</vt:lpstr>
      <vt:lpstr>S526</vt:lpstr>
      <vt:lpstr>S527</vt:lpstr>
      <vt:lpstr>S529</vt:lpstr>
      <vt:lpstr>S531</vt:lpstr>
      <vt:lpstr>S533</vt:lpstr>
      <vt:lpstr>S534</vt:lpstr>
      <vt:lpstr>S575</vt:lpstr>
      <vt:lpstr>S589</vt:lpstr>
      <vt:lpstr>S619</vt:lpstr>
      <vt:lpstr>S628</vt:lpstr>
      <vt:lpstr>S640</vt:lpstr>
      <vt:lpstr>S660</vt:lpstr>
      <vt:lpstr>S668</vt:lpstr>
      <vt:lpstr>S678</vt:lpstr>
      <vt:lpstr>S690</vt:lpstr>
      <vt:lpstr>'S205-256-293'!Print_Area</vt:lpstr>
      <vt:lpstr>'S206'!Print_Area</vt:lpstr>
      <vt:lpstr>'S218'!Print_Area</vt:lpstr>
      <vt:lpstr>'S229'!Print_Area</vt:lpstr>
      <vt:lpstr>'S254'!Print_Area</vt:lpstr>
      <vt:lpstr>'S257'!Print_Area</vt:lpstr>
      <vt:lpstr>'S258'!Print_Area</vt:lpstr>
      <vt:lpstr>'S276'!Print_Area</vt:lpstr>
      <vt:lpstr>'S292'!Print_Area</vt:lpstr>
      <vt:lpstr>'S294'!Print_Area</vt:lpstr>
      <vt:lpstr>'S302'!Print_Area</vt:lpstr>
      <vt:lpstr>'S304'!Print_Area</vt:lpstr>
      <vt:lpstr>'S305'!Print_Area</vt:lpstr>
      <vt:lpstr>'S321'!Print_Area</vt:lpstr>
      <vt:lpstr>'S325 NEW'!Print_Area</vt:lpstr>
      <vt:lpstr>'S331'!Print_Area</vt:lpstr>
      <vt:lpstr>'S505'!Print_Area</vt:lpstr>
      <vt:lpstr>'S517'!Print_Area</vt:lpstr>
      <vt:lpstr>'S522'!Print_Area</vt:lpstr>
      <vt:lpstr>'S524'!Print_Area</vt:lpstr>
      <vt:lpstr>'S525'!Print_Area</vt:lpstr>
      <vt:lpstr>'S526'!Print_Area</vt:lpstr>
      <vt:lpstr>'S527'!Print_Area</vt:lpstr>
      <vt:lpstr>'S529'!Print_Area</vt:lpstr>
      <vt:lpstr>'S531'!Print_Area</vt:lpstr>
      <vt:lpstr>'S533'!Print_Area</vt:lpstr>
      <vt:lpstr>'S534'!Print_Area</vt:lpstr>
      <vt:lpstr>'S575'!Print_Area</vt:lpstr>
      <vt:lpstr>'S589'!Print_Area</vt:lpstr>
      <vt:lpstr>'S619'!Print_Area</vt:lpstr>
      <vt:lpstr>'S628'!Print_Area</vt:lpstr>
      <vt:lpstr>'S640'!Print_Area</vt:lpstr>
      <vt:lpstr>'S660'!Print_Area</vt:lpstr>
      <vt:lpstr>'S668'!Print_Area</vt:lpstr>
      <vt:lpstr>'S678'!Print_Area</vt:lpstr>
      <vt:lpstr>'S690'!Print_Area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Terri Ohta</dc:creator>
  <cp:keywords/>
  <dc:description/>
  <cp:lastModifiedBy>william.aakhus@doh.hawaii.gov</cp:lastModifiedBy>
  <cp:revision/>
  <dcterms:created xsi:type="dcterms:W3CDTF">2021-09-02T21:25:50Z</dcterms:created>
  <dcterms:modified xsi:type="dcterms:W3CDTF">2024-09-24T20:17:43Z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0x01010052D21787AD6E7B46B78A335E4C2000B9</vt:lpwstr>
  </property>
</Properties>
</file>