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560\"/>
    </mc:Choice>
  </mc:AlternateContent>
  <xr:revisionPtr revIDLastSave="0" documentId="13_ncr:1_{3D2757B3-6E3A-49DD-B4F9-63BC3956DB79}" xr6:coauthVersionLast="47" xr6:coauthVersionMax="47" xr10:uidLastSave="{00000000-0000-0000-0000-000000000000}"/>
  <bookViews>
    <workbookView xWindow="25080" yWindow="-555" windowWidth="29040" windowHeight="15720" firstSheet="20" activeTab="23" xr2:uid="{00000000-000D-0000-FFFF-FFFF00000000}"/>
  </bookViews>
  <sheets>
    <sheet name="S206" sheetId="17" r:id="rId1"/>
    <sheet name="S205 &amp; S293 &amp; S256" sheetId="18" r:id="rId2"/>
    <sheet name="S218" sheetId="19" r:id="rId3"/>
    <sheet name="S229 " sheetId="20" r:id="rId4"/>
    <sheet name="S254" sheetId="21" r:id="rId5"/>
    <sheet name="S257" sheetId="22" r:id="rId6"/>
    <sheet name="S258" sheetId="23" r:id="rId7"/>
    <sheet name="S276" sheetId="24" r:id="rId8"/>
    <sheet name="S292" sheetId="25" r:id="rId9"/>
    <sheet name="S294" sheetId="26" r:id="rId10"/>
    <sheet name="S302" sheetId="27" r:id="rId11"/>
    <sheet name="S304" sheetId="28" r:id="rId12"/>
    <sheet name="S305" sheetId="29" r:id="rId13"/>
    <sheet name="S321" sheetId="30" r:id="rId14"/>
    <sheet name="S325 NEW" sheetId="31" r:id="rId15"/>
    <sheet name="S331" sheetId="32" r:id="rId16"/>
    <sheet name="S505" sheetId="33" r:id="rId17"/>
    <sheet name="S517" sheetId="34" r:id="rId18"/>
    <sheet name="S522" sheetId="35" r:id="rId19"/>
    <sheet name="S524" sheetId="36" r:id="rId20"/>
    <sheet name="S525" sheetId="37" r:id="rId21"/>
    <sheet name="S526" sheetId="38" r:id="rId22"/>
    <sheet name="S527" sheetId="39" r:id="rId23"/>
    <sheet name="S529" sheetId="40" r:id="rId24"/>
    <sheet name="S531" sheetId="41" r:id="rId25"/>
    <sheet name="S533" sheetId="42" r:id="rId26"/>
    <sheet name="S534" sheetId="43" r:id="rId27"/>
    <sheet name="S575" sheetId="44" r:id="rId28"/>
    <sheet name="S589" sheetId="45" r:id="rId29"/>
    <sheet name="S619" sheetId="14" r:id="rId30"/>
    <sheet name="S628" sheetId="6" r:id="rId31"/>
    <sheet name="S640" sheetId="15" r:id="rId32"/>
    <sheet name="S660" sheetId="8" r:id="rId33"/>
    <sheet name="S667" sheetId="9" r:id="rId34"/>
    <sheet name="S668" sheetId="10" r:id="rId35"/>
    <sheet name="S671" sheetId="11" r:id="rId36"/>
    <sheet name="S678" sheetId="16" r:id="rId37"/>
    <sheet name="S690" sheetId="13" r:id="rId3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3" i="45" l="1"/>
  <c r="H33" i="45"/>
  <c r="G33" i="45"/>
  <c r="F33" i="45"/>
  <c r="E33" i="45"/>
  <c r="D33" i="45"/>
  <c r="C33" i="45"/>
  <c r="C35" i="45" s="1"/>
  <c r="I32" i="44"/>
  <c r="H32" i="44"/>
  <c r="G32" i="44"/>
  <c r="F32" i="44"/>
  <c r="E32" i="44"/>
  <c r="D32" i="44"/>
  <c r="C32" i="44"/>
  <c r="C34" i="44" s="1"/>
  <c r="H22" i="44"/>
  <c r="C34" i="43"/>
  <c r="C38" i="43" s="1"/>
  <c r="I32" i="43"/>
  <c r="H32" i="43"/>
  <c r="G32" i="43"/>
  <c r="F32" i="43"/>
  <c r="E32" i="43"/>
  <c r="D32" i="43"/>
  <c r="C32" i="43"/>
  <c r="D23" i="43"/>
  <c r="D34" i="43" s="1"/>
  <c r="C34" i="42"/>
  <c r="D23" i="42" s="1"/>
  <c r="D34" i="42" s="1"/>
  <c r="I32" i="42"/>
  <c r="H32" i="42"/>
  <c r="G32" i="42"/>
  <c r="F32" i="42"/>
  <c r="E32" i="42"/>
  <c r="D32" i="42"/>
  <c r="C32" i="42"/>
  <c r="I32" i="41"/>
  <c r="H32" i="41"/>
  <c r="G32" i="41"/>
  <c r="F32" i="41"/>
  <c r="E32" i="41"/>
  <c r="D32" i="41"/>
  <c r="C32" i="41"/>
  <c r="C34" i="41" s="1"/>
  <c r="C38" i="40"/>
  <c r="C34" i="40"/>
  <c r="I32" i="40"/>
  <c r="H32" i="40"/>
  <c r="G32" i="40"/>
  <c r="F32" i="40"/>
  <c r="E32" i="40"/>
  <c r="D32" i="40"/>
  <c r="C32" i="40"/>
  <c r="I25" i="40"/>
  <c r="H25" i="40"/>
  <c r="I24" i="40"/>
  <c r="H24" i="40"/>
  <c r="D23" i="40"/>
  <c r="D34" i="40" s="1"/>
  <c r="I32" i="37"/>
  <c r="H32" i="37"/>
  <c r="G32" i="37"/>
  <c r="F32" i="37"/>
  <c r="E32" i="37"/>
  <c r="D32" i="37"/>
  <c r="C32" i="37"/>
  <c r="C34" i="37" s="1"/>
  <c r="I32" i="36"/>
  <c r="H32" i="36"/>
  <c r="G32" i="36"/>
  <c r="F32" i="36"/>
  <c r="E32" i="36"/>
  <c r="D32" i="36"/>
  <c r="C32" i="36"/>
  <c r="C34" i="36" s="1"/>
  <c r="I32" i="35"/>
  <c r="H32" i="35"/>
  <c r="G32" i="35"/>
  <c r="F32" i="35"/>
  <c r="E32" i="35"/>
  <c r="D32" i="35"/>
  <c r="C32" i="35"/>
  <c r="C23" i="35"/>
  <c r="C34" i="35" s="1"/>
  <c r="C34" i="33"/>
  <c r="C38" i="33" s="1"/>
  <c r="I32" i="33"/>
  <c r="H32" i="33"/>
  <c r="G32" i="33"/>
  <c r="F32" i="33"/>
  <c r="E32" i="33"/>
  <c r="D32" i="33"/>
  <c r="C32" i="33"/>
  <c r="D23" i="33"/>
  <c r="D34" i="33" s="1"/>
  <c r="C38" i="36" l="1"/>
  <c r="D23" i="36"/>
  <c r="D34" i="36" s="1"/>
  <c r="D24" i="45"/>
  <c r="D35" i="45" s="1"/>
  <c r="C39" i="45"/>
  <c r="D38" i="33"/>
  <c r="E23" i="33"/>
  <c r="E34" i="33" s="1"/>
  <c r="D23" i="37"/>
  <c r="D34" i="37" s="1"/>
  <c r="C38" i="37"/>
  <c r="D38" i="43"/>
  <c r="E23" i="43"/>
  <c r="E34" i="43" s="1"/>
  <c r="E23" i="40"/>
  <c r="E34" i="40" s="1"/>
  <c r="D38" i="40"/>
  <c r="D23" i="35"/>
  <c r="D34" i="35" s="1"/>
  <c r="C38" i="35"/>
  <c r="D23" i="41"/>
  <c r="D34" i="41" s="1"/>
  <c r="C38" i="41"/>
  <c r="C38" i="44"/>
  <c r="D23" i="44"/>
  <c r="D34" i="44" s="1"/>
  <c r="D38" i="42"/>
  <c r="E23" i="42"/>
  <c r="E34" i="42" s="1"/>
  <c r="C38" i="42"/>
  <c r="F23" i="43" l="1"/>
  <c r="F34" i="43" s="1"/>
  <c r="E38" i="43"/>
  <c r="E38" i="40"/>
  <c r="F23" i="40"/>
  <c r="F34" i="40" s="1"/>
  <c r="E38" i="42"/>
  <c r="F23" i="42"/>
  <c r="F34" i="42" s="1"/>
  <c r="E23" i="37"/>
  <c r="E34" i="37" s="1"/>
  <c r="D38" i="37"/>
  <c r="D38" i="44"/>
  <c r="E23" i="44"/>
  <c r="E34" i="44" s="1"/>
  <c r="E38" i="33"/>
  <c r="F23" i="33"/>
  <c r="F34" i="33" s="1"/>
  <c r="E23" i="41"/>
  <c r="E34" i="41" s="1"/>
  <c r="D38" i="41"/>
  <c r="D39" i="45"/>
  <c r="E24" i="45"/>
  <c r="E35" i="45" s="1"/>
  <c r="D38" i="36"/>
  <c r="E23" i="36"/>
  <c r="E34" i="36" s="1"/>
  <c r="E23" i="35"/>
  <c r="E34" i="35" s="1"/>
  <c r="D38" i="35"/>
  <c r="F38" i="33" l="1"/>
  <c r="G23" i="33"/>
  <c r="G34" i="33" s="1"/>
  <c r="E38" i="44"/>
  <c r="F23" i="44"/>
  <c r="F34" i="44" s="1"/>
  <c r="E38" i="35"/>
  <c r="F23" i="35"/>
  <c r="F34" i="35" s="1"/>
  <c r="E38" i="37"/>
  <c r="F23" i="37"/>
  <c r="F34" i="37" s="1"/>
  <c r="E38" i="36"/>
  <c r="F23" i="36"/>
  <c r="F34" i="36" s="1"/>
  <c r="F38" i="42"/>
  <c r="G23" i="42"/>
  <c r="G34" i="42" s="1"/>
  <c r="F24" i="45"/>
  <c r="F35" i="45" s="1"/>
  <c r="E39" i="45"/>
  <c r="F38" i="40"/>
  <c r="G23" i="40"/>
  <c r="G34" i="40" s="1"/>
  <c r="F23" i="41"/>
  <c r="F34" i="41" s="1"/>
  <c r="E38" i="41"/>
  <c r="G23" i="43"/>
  <c r="G34" i="43" s="1"/>
  <c r="F38" i="43"/>
  <c r="G38" i="42" l="1"/>
  <c r="H23" i="42"/>
  <c r="H34" i="42" s="1"/>
  <c r="G23" i="36"/>
  <c r="G34" i="36" s="1"/>
  <c r="F38" i="36"/>
  <c r="F38" i="37"/>
  <c r="G23" i="37"/>
  <c r="G34" i="37" s="1"/>
  <c r="G38" i="43"/>
  <c r="H23" i="43"/>
  <c r="H34" i="43" s="1"/>
  <c r="F38" i="35"/>
  <c r="G23" i="35"/>
  <c r="G34" i="35" s="1"/>
  <c r="G23" i="41"/>
  <c r="G34" i="41" s="1"/>
  <c r="F38" i="41"/>
  <c r="G38" i="40"/>
  <c r="H23" i="40"/>
  <c r="H34" i="40" s="1"/>
  <c r="G23" i="44"/>
  <c r="G34" i="44" s="1"/>
  <c r="F38" i="44"/>
  <c r="H23" i="33"/>
  <c r="H34" i="33" s="1"/>
  <c r="G38" i="33"/>
  <c r="G24" i="45"/>
  <c r="G35" i="45" s="1"/>
  <c r="F39" i="45"/>
  <c r="G38" i="35" l="1"/>
  <c r="H23" i="35"/>
  <c r="H34" i="35" s="1"/>
  <c r="I23" i="43"/>
  <c r="I34" i="43" s="1"/>
  <c r="I38" i="43" s="1"/>
  <c r="H38" i="43"/>
  <c r="H23" i="44"/>
  <c r="H34" i="44" s="1"/>
  <c r="G38" i="44"/>
  <c r="H23" i="36"/>
  <c r="H34" i="36" s="1"/>
  <c r="G38" i="36"/>
  <c r="I23" i="40"/>
  <c r="I34" i="40" s="1"/>
  <c r="I38" i="40" s="1"/>
  <c r="H38" i="40"/>
  <c r="I23" i="42"/>
  <c r="I34" i="42" s="1"/>
  <c r="I38" i="42" s="1"/>
  <c r="H38" i="42"/>
  <c r="G38" i="41"/>
  <c r="H23" i="41"/>
  <c r="H34" i="41" s="1"/>
  <c r="G39" i="45"/>
  <c r="H24" i="45"/>
  <c r="H35" i="45" s="1"/>
  <c r="G38" i="37"/>
  <c r="H23" i="37"/>
  <c r="H34" i="37" s="1"/>
  <c r="I23" i="33"/>
  <c r="I34" i="33" s="1"/>
  <c r="I38" i="33" s="1"/>
  <c r="H38" i="33"/>
  <c r="I24" i="45" l="1"/>
  <c r="I35" i="45" s="1"/>
  <c r="I39" i="45" s="1"/>
  <c r="H39" i="45"/>
  <c r="H38" i="41"/>
  <c r="I23" i="41"/>
  <c r="I34" i="41" s="1"/>
  <c r="I38" i="41" s="1"/>
  <c r="I23" i="35"/>
  <c r="I34" i="35" s="1"/>
  <c r="I38" i="35" s="1"/>
  <c r="H38" i="35"/>
  <c r="I23" i="36"/>
  <c r="I34" i="36" s="1"/>
  <c r="I38" i="36" s="1"/>
  <c r="H38" i="36"/>
  <c r="H38" i="37"/>
  <c r="I23" i="37"/>
  <c r="I34" i="37" s="1"/>
  <c r="I38" i="37" s="1"/>
  <c r="I23" i="44"/>
  <c r="I34" i="44" s="1"/>
  <c r="I38" i="44" s="1"/>
  <c r="H38" i="44"/>
  <c r="I37" i="32" l="1"/>
  <c r="H37" i="32"/>
  <c r="G37" i="32"/>
  <c r="G28" i="32"/>
  <c r="G39" i="32" s="1"/>
  <c r="I34" i="31"/>
  <c r="H34" i="31"/>
  <c r="G34" i="31"/>
  <c r="F34" i="31"/>
  <c r="E34" i="31"/>
  <c r="D34" i="31"/>
  <c r="C34" i="31"/>
  <c r="C36" i="31" s="1"/>
  <c r="I32" i="30"/>
  <c r="H32" i="30"/>
  <c r="G32" i="30"/>
  <c r="F32" i="30"/>
  <c r="E32" i="30"/>
  <c r="D32" i="30"/>
  <c r="C32" i="30"/>
  <c r="C34" i="30" s="1"/>
  <c r="C38" i="29"/>
  <c r="C34" i="29"/>
  <c r="I32" i="29"/>
  <c r="H32" i="29"/>
  <c r="G32" i="29"/>
  <c r="F32" i="29"/>
  <c r="E32" i="29"/>
  <c r="D32" i="29"/>
  <c r="C32" i="29"/>
  <c r="D23" i="29"/>
  <c r="D34" i="29" s="1"/>
  <c r="I35" i="28"/>
  <c r="H35" i="28"/>
  <c r="G35" i="28"/>
  <c r="G26" i="28"/>
  <c r="G37" i="28" s="1"/>
  <c r="F43" i="27"/>
  <c r="F39" i="27"/>
  <c r="E39" i="27"/>
  <c r="E43" i="27" s="1"/>
  <c r="D39" i="27"/>
  <c r="D43" i="27" s="1"/>
  <c r="C39" i="27"/>
  <c r="C43" i="27" s="1"/>
  <c r="I37" i="27"/>
  <c r="H37" i="27"/>
  <c r="G37" i="27"/>
  <c r="F37" i="27"/>
  <c r="E37" i="27"/>
  <c r="D37" i="27"/>
  <c r="C37" i="27"/>
  <c r="G28" i="27"/>
  <c r="G39" i="27" s="1"/>
  <c r="H28" i="27" l="1"/>
  <c r="H39" i="27" s="1"/>
  <c r="G43" i="27"/>
  <c r="H26" i="28"/>
  <c r="H37" i="28" s="1"/>
  <c r="G41" i="28"/>
  <c r="E23" i="29"/>
  <c r="E34" i="29" s="1"/>
  <c r="D38" i="29"/>
  <c r="D25" i="31"/>
  <c r="D36" i="31" s="1"/>
  <c r="C40" i="31"/>
  <c r="D23" i="30"/>
  <c r="D34" i="30" s="1"/>
  <c r="C38" i="30"/>
  <c r="G43" i="32"/>
  <c r="H28" i="32"/>
  <c r="H39" i="32" s="1"/>
  <c r="H43" i="32" l="1"/>
  <c r="I28" i="32"/>
  <c r="I39" i="32" s="1"/>
  <c r="I43" i="32" s="1"/>
  <c r="E25" i="31"/>
  <c r="E36" i="31" s="1"/>
  <c r="D40" i="31"/>
  <c r="F23" i="29"/>
  <c r="F34" i="29" s="1"/>
  <c r="E38" i="29"/>
  <c r="E23" i="30"/>
  <c r="E34" i="30" s="1"/>
  <c r="D38" i="30"/>
  <c r="I26" i="28"/>
  <c r="I37" i="28" s="1"/>
  <c r="I41" i="28" s="1"/>
  <c r="H41" i="28"/>
  <c r="I28" i="27"/>
  <c r="I39" i="27" s="1"/>
  <c r="I43" i="27" s="1"/>
  <c r="H43" i="27"/>
  <c r="F23" i="30" l="1"/>
  <c r="F34" i="30" s="1"/>
  <c r="E38" i="30"/>
  <c r="G23" i="29"/>
  <c r="G34" i="29" s="1"/>
  <c r="F38" i="29"/>
  <c r="E40" i="31"/>
  <c r="F25" i="31"/>
  <c r="F36" i="31" s="1"/>
  <c r="F40" i="31" l="1"/>
  <c r="G25" i="31"/>
  <c r="G36" i="31" s="1"/>
  <c r="H23" i="29"/>
  <c r="H34" i="29" s="1"/>
  <c r="G38" i="29"/>
  <c r="G23" i="30"/>
  <c r="G34" i="30" s="1"/>
  <c r="F38" i="30"/>
  <c r="H23" i="30" l="1"/>
  <c r="H34" i="30" s="1"/>
  <c r="G38" i="30"/>
  <c r="I23" i="29"/>
  <c r="I34" i="29" s="1"/>
  <c r="I38" i="29" s="1"/>
  <c r="H38" i="29"/>
  <c r="G40" i="31"/>
  <c r="H25" i="31"/>
  <c r="H36" i="31" s="1"/>
  <c r="H40" i="31" l="1"/>
  <c r="I25" i="31"/>
  <c r="I36" i="31" s="1"/>
  <c r="I40" i="31" s="1"/>
  <c r="H38" i="30"/>
  <c r="I23" i="30"/>
  <c r="I34" i="30" s="1"/>
  <c r="I38" i="30" s="1"/>
  <c r="I32" i="26" l="1"/>
  <c r="H32" i="26"/>
  <c r="G32" i="26"/>
  <c r="F32" i="26"/>
  <c r="E32" i="26"/>
  <c r="D32" i="26"/>
  <c r="C32" i="26"/>
  <c r="C34" i="26" s="1"/>
  <c r="I42" i="25"/>
  <c r="H42" i="25"/>
  <c r="G42" i="25"/>
  <c r="F42" i="25"/>
  <c r="E42" i="25"/>
  <c r="D42" i="25"/>
  <c r="C42" i="25"/>
  <c r="C34" i="24"/>
  <c r="D23" i="24" s="1"/>
  <c r="D34" i="24" s="1"/>
  <c r="I32" i="24"/>
  <c r="H32" i="24"/>
  <c r="G32" i="24"/>
  <c r="F32" i="24"/>
  <c r="E32" i="24"/>
  <c r="D32" i="24"/>
  <c r="C32" i="24"/>
  <c r="C34" i="23"/>
  <c r="C38" i="23" s="1"/>
  <c r="I32" i="23"/>
  <c r="H32" i="23"/>
  <c r="G32" i="23"/>
  <c r="F32" i="23"/>
  <c r="E32" i="23"/>
  <c r="D32" i="23"/>
  <c r="C32" i="23"/>
  <c r="D23" i="23"/>
  <c r="D34" i="23" s="1"/>
  <c r="I34" i="22"/>
  <c r="I38" i="22" s="1"/>
  <c r="F34" i="22"/>
  <c r="F38" i="22" s="1"/>
  <c r="I32" i="22"/>
  <c r="H32" i="22"/>
  <c r="H34" i="22" s="1"/>
  <c r="H38" i="22" s="1"/>
  <c r="G32" i="22"/>
  <c r="G34" i="22" s="1"/>
  <c r="G38" i="22" s="1"/>
  <c r="F32" i="22"/>
  <c r="E32" i="22"/>
  <c r="D32" i="22"/>
  <c r="C32" i="22"/>
  <c r="C34" i="22" s="1"/>
  <c r="I43" i="21"/>
  <c r="H43" i="21"/>
  <c r="G43" i="21"/>
  <c r="F43" i="21"/>
  <c r="E43" i="21"/>
  <c r="D43" i="21"/>
  <c r="C43" i="21"/>
  <c r="C34" i="20"/>
  <c r="I32" i="20"/>
  <c r="H32" i="20"/>
  <c r="G32" i="20"/>
  <c r="F32" i="20"/>
  <c r="E32" i="20"/>
  <c r="D32" i="20"/>
  <c r="C32" i="20"/>
  <c r="C35" i="19"/>
  <c r="C39" i="19" s="1"/>
  <c r="I33" i="19"/>
  <c r="H33" i="19"/>
  <c r="G33" i="19"/>
  <c r="F33" i="19"/>
  <c r="E33" i="19"/>
  <c r="D33" i="19"/>
  <c r="C33" i="19"/>
  <c r="D24" i="19"/>
  <c r="D35" i="19" s="1"/>
  <c r="I32" i="18"/>
  <c r="H32" i="18"/>
  <c r="G32" i="18"/>
  <c r="F32" i="18"/>
  <c r="E32" i="18"/>
  <c r="D32" i="18"/>
  <c r="C32" i="18"/>
  <c r="C34" i="18" s="1"/>
  <c r="D25" i="18"/>
  <c r="D24" i="18"/>
  <c r="C38" i="17"/>
  <c r="I36" i="17"/>
  <c r="H36" i="17"/>
  <c r="G36" i="17"/>
  <c r="F36" i="17"/>
  <c r="C34" i="17"/>
  <c r="D23" i="17" s="1"/>
  <c r="D34" i="17" s="1"/>
  <c r="I32" i="17"/>
  <c r="H32" i="17"/>
  <c r="G32" i="17"/>
  <c r="F32" i="17"/>
  <c r="E32" i="17"/>
  <c r="D32" i="17"/>
  <c r="C32" i="17"/>
  <c r="I25" i="17"/>
  <c r="I24" i="17"/>
  <c r="D23" i="20" l="1"/>
  <c r="D34" i="20" s="1"/>
  <c r="C38" i="20"/>
  <c r="D23" i="22"/>
  <c r="D34" i="22" s="1"/>
  <c r="C38" i="22"/>
  <c r="D38" i="24"/>
  <c r="E23" i="24"/>
  <c r="E34" i="24" s="1"/>
  <c r="E24" i="19"/>
  <c r="E35" i="19" s="1"/>
  <c r="D39" i="19"/>
  <c r="D23" i="18"/>
  <c r="D34" i="18" s="1"/>
  <c r="C38" i="18"/>
  <c r="D38" i="17"/>
  <c r="E23" i="17"/>
  <c r="E34" i="17" s="1"/>
  <c r="E23" i="23"/>
  <c r="E34" i="23" s="1"/>
  <c r="D38" i="23"/>
  <c r="D23" i="26"/>
  <c r="D34" i="26" s="1"/>
  <c r="C38" i="26"/>
  <c r="C38" i="24"/>
  <c r="E23" i="26" l="1"/>
  <c r="E34" i="26" s="1"/>
  <c r="D38" i="26"/>
  <c r="F23" i="23"/>
  <c r="F34" i="23" s="1"/>
  <c r="E38" i="23"/>
  <c r="E38" i="17"/>
  <c r="F23" i="17"/>
  <c r="F34" i="17" s="1"/>
  <c r="E23" i="18"/>
  <c r="E34" i="18" s="1"/>
  <c r="D38" i="18"/>
  <c r="F24" i="19"/>
  <c r="F35" i="19" s="1"/>
  <c r="E39" i="19"/>
  <c r="E38" i="24"/>
  <c r="F23" i="24"/>
  <c r="F34" i="24" s="1"/>
  <c r="E23" i="22"/>
  <c r="E34" i="22" s="1"/>
  <c r="E38" i="22" s="1"/>
  <c r="D38" i="22"/>
  <c r="E23" i="20"/>
  <c r="E34" i="20" s="1"/>
  <c r="D38" i="20"/>
  <c r="F38" i="24" l="1"/>
  <c r="G23" i="24"/>
  <c r="G34" i="24" s="1"/>
  <c r="G24" i="19"/>
  <c r="G35" i="19" s="1"/>
  <c r="F39" i="19"/>
  <c r="F23" i="18"/>
  <c r="F34" i="18" s="1"/>
  <c r="E38" i="18"/>
  <c r="F38" i="17"/>
  <c r="G23" i="17"/>
  <c r="G34" i="17" s="1"/>
  <c r="E38" i="20"/>
  <c r="F23" i="20"/>
  <c r="F34" i="20" s="1"/>
  <c r="G23" i="23"/>
  <c r="G34" i="23" s="1"/>
  <c r="F38" i="23"/>
  <c r="F23" i="26"/>
  <c r="F34" i="26" s="1"/>
  <c r="E38" i="26"/>
  <c r="H23" i="23" l="1"/>
  <c r="H34" i="23" s="1"/>
  <c r="G38" i="23"/>
  <c r="F38" i="20"/>
  <c r="G23" i="20"/>
  <c r="G34" i="20" s="1"/>
  <c r="H23" i="17"/>
  <c r="G38" i="17"/>
  <c r="G23" i="18"/>
  <c r="G34" i="18" s="1"/>
  <c r="F38" i="18"/>
  <c r="H24" i="19"/>
  <c r="H35" i="19" s="1"/>
  <c r="G39" i="19"/>
  <c r="G38" i="24"/>
  <c r="H23" i="24"/>
  <c r="H34" i="24" s="1"/>
  <c r="F38" i="26"/>
  <c r="G23" i="26"/>
  <c r="G34" i="26" s="1"/>
  <c r="H23" i="18" l="1"/>
  <c r="H34" i="18" s="1"/>
  <c r="G38" i="18"/>
  <c r="I23" i="24"/>
  <c r="I34" i="24" s="1"/>
  <c r="I38" i="24" s="1"/>
  <c r="H38" i="24"/>
  <c r="H39" i="19"/>
  <c r="I24" i="19"/>
  <c r="I35" i="19" s="1"/>
  <c r="I39" i="19" s="1"/>
  <c r="I23" i="17"/>
  <c r="I34" i="17" s="1"/>
  <c r="I38" i="17" s="1"/>
  <c r="H34" i="17"/>
  <c r="H38" i="17" s="1"/>
  <c r="G38" i="20"/>
  <c r="H23" i="20"/>
  <c r="H34" i="20" s="1"/>
  <c r="G38" i="26"/>
  <c r="H23" i="26"/>
  <c r="H34" i="26" s="1"/>
  <c r="H38" i="23"/>
  <c r="I23" i="23"/>
  <c r="I34" i="23" s="1"/>
  <c r="I38" i="23" s="1"/>
  <c r="H38" i="26" l="1"/>
  <c r="I23" i="26"/>
  <c r="I34" i="26" s="1"/>
  <c r="I38" i="26" s="1"/>
  <c r="I23" i="20"/>
  <c r="I34" i="20" s="1"/>
  <c r="I38" i="20" s="1"/>
  <c r="H38" i="20"/>
  <c r="H38" i="18"/>
  <c r="I23" i="18"/>
  <c r="I34" i="18" s="1"/>
  <c r="I38" i="18" s="1"/>
  <c r="C34" i="8" l="1"/>
  <c r="D23" i="8" s="1"/>
  <c r="D34" i="8" s="1"/>
  <c r="I32" i="8"/>
  <c r="H32" i="8"/>
  <c r="G32" i="8"/>
  <c r="F32" i="8"/>
  <c r="E32" i="8"/>
  <c r="D32" i="8"/>
  <c r="C32" i="8"/>
  <c r="C34" i="11"/>
  <c r="C38" i="11" s="1"/>
  <c r="I32" i="11"/>
  <c r="H32" i="11"/>
  <c r="G32" i="11"/>
  <c r="F32" i="11"/>
  <c r="E32" i="11"/>
  <c r="D32" i="11"/>
  <c r="C32" i="11"/>
  <c r="I32" i="13"/>
  <c r="H32" i="13"/>
  <c r="G32" i="13"/>
  <c r="F32" i="13"/>
  <c r="E32" i="13"/>
  <c r="D32" i="13"/>
  <c r="C32" i="13"/>
  <c r="C34" i="13" s="1"/>
  <c r="I37" i="14"/>
  <c r="H37" i="14"/>
  <c r="G37" i="14"/>
  <c r="G28" i="14"/>
  <c r="G39" i="14" s="1"/>
  <c r="D38" i="8" l="1"/>
  <c r="E23" i="8"/>
  <c r="E34" i="8" s="1"/>
  <c r="C38" i="8"/>
  <c r="D23" i="11"/>
  <c r="D34" i="11" s="1"/>
  <c r="C38" i="13"/>
  <c r="D23" i="13"/>
  <c r="D34" i="13" s="1"/>
  <c r="G43" i="14"/>
  <c r="H28" i="14"/>
  <c r="H39" i="14" s="1"/>
  <c r="E38" i="8" l="1"/>
  <c r="F23" i="8"/>
  <c r="F34" i="8" s="1"/>
  <c r="D38" i="11"/>
  <c r="E23" i="11"/>
  <c r="E34" i="11" s="1"/>
  <c r="D38" i="13"/>
  <c r="E23" i="13"/>
  <c r="E34" i="13" s="1"/>
  <c r="H43" i="14"/>
  <c r="I28" i="14"/>
  <c r="I39" i="14" s="1"/>
  <c r="I43" i="14" s="1"/>
  <c r="F38" i="8" l="1"/>
  <c r="G23" i="8"/>
  <c r="G34" i="8" s="1"/>
  <c r="E38" i="11"/>
  <c r="F23" i="11"/>
  <c r="F34" i="11" s="1"/>
  <c r="F23" i="13"/>
  <c r="F34" i="13" s="1"/>
  <c r="E38" i="13"/>
  <c r="I34" i="10"/>
  <c r="H34" i="10"/>
  <c r="G34" i="10"/>
  <c r="F34" i="10"/>
  <c r="E34" i="10"/>
  <c r="D34" i="10"/>
  <c r="C34" i="10"/>
  <c r="C36" i="10" s="1"/>
  <c r="I36" i="9"/>
  <c r="H36" i="9"/>
  <c r="G36" i="9"/>
  <c r="F36" i="9"/>
  <c r="E36" i="9"/>
  <c r="D36" i="9"/>
  <c r="C36" i="9"/>
  <c r="C38" i="9" s="1"/>
  <c r="C42" i="9" s="1"/>
  <c r="I32" i="6"/>
  <c r="H32" i="6"/>
  <c r="G32" i="6"/>
  <c r="F32" i="6"/>
  <c r="E32" i="6"/>
  <c r="D32" i="6"/>
  <c r="C32" i="6"/>
  <c r="C34" i="6" s="1"/>
  <c r="G38" i="8" l="1"/>
  <c r="H23" i="8"/>
  <c r="H34" i="8" s="1"/>
  <c r="F38" i="11"/>
  <c r="G23" i="11"/>
  <c r="G34" i="11" s="1"/>
  <c r="G23" i="13"/>
  <c r="G34" i="13" s="1"/>
  <c r="F38" i="13"/>
  <c r="D25" i="10"/>
  <c r="D36" i="10" s="1"/>
  <c r="C40" i="10"/>
  <c r="D27" i="9"/>
  <c r="D38" i="9" s="1"/>
  <c r="C38" i="6"/>
  <c r="D23" i="6"/>
  <c r="D34" i="6" s="1"/>
  <c r="H38" i="8" l="1"/>
  <c r="I23" i="8"/>
  <c r="I34" i="8" s="1"/>
  <c r="I38" i="8" s="1"/>
  <c r="H23" i="11"/>
  <c r="H34" i="11" s="1"/>
  <c r="G38" i="11"/>
  <c r="G38" i="13"/>
  <c r="H23" i="13"/>
  <c r="H34" i="13" s="1"/>
  <c r="D40" i="10"/>
  <c r="E25" i="10"/>
  <c r="E36" i="10" s="1"/>
  <c r="D42" i="9"/>
  <c r="E27" i="9"/>
  <c r="E38" i="9" s="1"/>
  <c r="E23" i="6"/>
  <c r="E34" i="6" s="1"/>
  <c r="D38" i="6"/>
  <c r="I23" i="11" l="1"/>
  <c r="I34" i="11" s="1"/>
  <c r="I38" i="11" s="1"/>
  <c r="H38" i="11"/>
  <c r="H38" i="13"/>
  <c r="I23" i="13"/>
  <c r="I34" i="13" s="1"/>
  <c r="I38" i="13" s="1"/>
  <c r="F25" i="10"/>
  <c r="F36" i="10" s="1"/>
  <c r="E40" i="10"/>
  <c r="E42" i="9"/>
  <c r="F27" i="9"/>
  <c r="F38" i="9" s="1"/>
  <c r="F23" i="6"/>
  <c r="F34" i="6" s="1"/>
  <c r="E38" i="6"/>
  <c r="F40" i="10" l="1"/>
  <c r="G25" i="10"/>
  <c r="G36" i="10" s="1"/>
  <c r="F42" i="9"/>
  <c r="G27" i="9"/>
  <c r="G38" i="9" s="1"/>
  <c r="F38" i="6"/>
  <c r="G23" i="6"/>
  <c r="G34" i="6" s="1"/>
  <c r="G40" i="10" l="1"/>
  <c r="H25" i="10"/>
  <c r="H36" i="10" s="1"/>
  <c r="G42" i="9"/>
  <c r="H27" i="9"/>
  <c r="H38" i="9" s="1"/>
  <c r="H23" i="6"/>
  <c r="H34" i="6" s="1"/>
  <c r="G38" i="6"/>
  <c r="H40" i="10" l="1"/>
  <c r="I25" i="10"/>
  <c r="I36" i="10" s="1"/>
  <c r="I40" i="10" s="1"/>
  <c r="H42" i="9"/>
  <c r="I27" i="9"/>
  <c r="I38" i="9" s="1"/>
  <c r="I42" i="9" s="1"/>
  <c r="H38" i="6"/>
  <c r="I23" i="6"/>
  <c r="I34" i="6" s="1"/>
  <c r="I38" i="6" s="1"/>
</calcChain>
</file>

<file path=xl/sharedStrings.xml><?xml version="1.0" encoding="utf-8"?>
<sst xmlns="http://schemas.openxmlformats.org/spreadsheetml/2006/main" count="2008" uniqueCount="341">
  <si>
    <t>Department:</t>
  </si>
  <si>
    <t>Contact Name:</t>
  </si>
  <si>
    <t>Program ID(s):</t>
  </si>
  <si>
    <t>Phone Number:</t>
  </si>
  <si>
    <t>Name of Fund:</t>
  </si>
  <si>
    <t>Fund Type (MOF):</t>
  </si>
  <si>
    <t>Legal Authority:</t>
  </si>
  <si>
    <t>Appropriation Account Number</t>
  </si>
  <si>
    <t>Intended Purpose:</t>
  </si>
  <si>
    <t>Source of Revenues:</t>
  </si>
  <si>
    <t>Current Program Activities/Allowable Expenses:</t>
  </si>
  <si>
    <t>Cash balance lapse to general fund? (Yes / No)</t>
  </si>
  <si>
    <t xml:space="preserve">   Statutory language:</t>
  </si>
  <si>
    <t>Financial Data</t>
  </si>
  <si>
    <t>FY 2020</t>
  </si>
  <si>
    <t>FY 2021</t>
  </si>
  <si>
    <t>FY 2022</t>
  </si>
  <si>
    <t>FY 2023</t>
  </si>
  <si>
    <t>FY 2024</t>
  </si>
  <si>
    <t>FY 2025</t>
  </si>
  <si>
    <t>FY 2026</t>
  </si>
  <si>
    <t>(actual)</t>
  </si>
  <si>
    <t>(estimated)</t>
  </si>
  <si>
    <t>Appropriation Ceiling</t>
  </si>
  <si>
    <t>Beginning Cash Balance</t>
  </si>
  <si>
    <t>Revenues</t>
  </si>
  <si>
    <t>Expenditures</t>
  </si>
  <si>
    <t xml:space="preserve">Transfers </t>
  </si>
  <si>
    <t xml:space="preserve">   List each net transfer in/out/ or projection in/out; list each account number</t>
  </si>
  <si>
    <t>Net Total Transfers</t>
  </si>
  <si>
    <t>Ending Cash Balance</t>
  </si>
  <si>
    <t>Encumbrances</t>
  </si>
  <si>
    <t>Unencumbered Cash Balance</t>
  </si>
  <si>
    <t>Additional Information:</t>
  </si>
  <si>
    <t>Amount Requested by Bond Covenants</t>
  </si>
  <si>
    <t>Amount from Bond Proceeds</t>
  </si>
  <si>
    <t>Amount Held in CODs, Escrow</t>
  </si>
  <si>
    <t xml:space="preserve"> Accounts, or Other Investments</t>
  </si>
  <si>
    <t>HTH</t>
  </si>
  <si>
    <t>William L. Aakhus</t>
  </si>
  <si>
    <t>HTH 560</t>
  </si>
  <si>
    <t>586-9305</t>
  </si>
  <si>
    <t xml:space="preserve">State Primary Care Office </t>
  </si>
  <si>
    <t>P</t>
  </si>
  <si>
    <t>Sections 330D, 330(I), and 333(m), 333(d) of the PHS Act</t>
  </si>
  <si>
    <t>S 521 H and S 628 H from FY 19</t>
  </si>
  <si>
    <t xml:space="preserve">Intended Purpose:  The goal of this grant is to improve primary care service delivery and workforce availability to meet the needs of underserved populations in Hawaii. Primary partners in this endeavor include the Bureau of Health Professions and Clinician and Recruitment Services of HRSA, DHHS; FHSD; Health Resources Administration, Hawaii State Department of Health, and the Hawaii Primary Care association (HPCA) </t>
  </si>
  <si>
    <t>Source of Revenues:  DHHS, HRSA</t>
  </si>
  <si>
    <t>Current Program Activities/Allowable Expenses:  The program's five required overarching goals that strengthen the statewide primary care system are to: (1) Demonstrate organizational effectiveness and foster collaboration by establishing and maintaining public and private partnerships, participation in national conference calls initiated by the Bureau of Clinician and Recruitment Services, and the Shortage Designation Branch, convening of the Primary Care Provider Network forum, and attendance at required meetings held with the PCO Project Officer, PCO annual meeting, and HRSA's all grantee meeting throughout the project period; (2) Provide technical assistance to organizations/communities wishing to expand access to primary care for underserved populations; (3) Conduct primary care needs assessment for the production of the primary care needs assessment databook, and sharing data with the HPCA and other entities; (4) Facilitate workforce development for the National Health Service Corps (NHSC) and safety net/health center network through the evaluation and recommendation of recruitment and retention assistance applications, NHSC site monitoring to evaluate compliance with agreements, maintenance of an inventory of eligible NHSC placement sites with current site profiles, and facilitation of placement of NHSC providers according to needs of Health Center Network; and (5) submission of Health Professional Shortage Area designations and re-designation applications.</t>
  </si>
  <si>
    <t>No</t>
  </si>
  <si>
    <t>HTH560</t>
  </si>
  <si>
    <t>ARPA - Pediatric Mental Health Care Access New Area</t>
  </si>
  <si>
    <t>Public Health Service Act, § 330M (42 U.S.C. § 254c‐19), as amended, using funding provided by</t>
  </si>
  <si>
    <t>Section 2712 of the American Rescue Plan Act of 2021 (P.L. 117‐2)</t>
  </si>
  <si>
    <t>42 U.S.C. § 254c‐19 (Title III, § 330M of the Public Health Service Act), 14. Federal</t>
  </si>
  <si>
    <t>S 668</t>
  </si>
  <si>
    <t>To improve the mental health of Hawaii's children and youth (ages 3-21) through pediatric mental health care access teams for pediatric health care providers</t>
  </si>
  <si>
    <t>Health Resources and Services Administrations, Health and Human Services</t>
  </si>
  <si>
    <t>SHIP Covid Testing &amp; Mitigation</t>
  </si>
  <si>
    <t>E-2 (Approved 8/1/21)</t>
  </si>
  <si>
    <t>S 667 H</t>
  </si>
  <si>
    <t>To provide support to small rural hospitals with community testing and mitigation of COVID-19</t>
  </si>
  <si>
    <t>Variances: This a 18-month project/budget grant from July 1, 2021 to December 31, 2022.  Most program activities incurred in the first year of grant period.  Grant remaining encumbrances liquidated in FY2023, and FY24 as grant received  no cost extension to 12/31/2023.</t>
  </si>
  <si>
    <t>Grant received extension to 9/30/2023 for liquiation of encumbrance balances. 
The variances from FY23 to FY24 aprroximately &lt;49%&gt; reflects closing of grant balance.</t>
  </si>
  <si>
    <t xml:space="preserve">Variances: The variance approximately 99% increase  between FY23 and FY24 reflects program 'second Pediatric MH Care Access Specialist position filled in FY24. </t>
  </si>
  <si>
    <t xml:space="preserve">Variances:  Variances as expected in FY23. 
The variance between FY23 and FY24 nearly 386%  reflects  Program Specialist IV vacancy in FY2023 has been filled in FY2024. </t>
  </si>
  <si>
    <t>Providing training to providers to prepare them to handle mild to moderate mental health cases.</t>
  </si>
  <si>
    <t>Health</t>
  </si>
  <si>
    <t>Hawaii Childhood Lead Poisoning Prevention Program</t>
  </si>
  <si>
    <t>Section 317 (k) (3) of the Public Health Service Act, [42 U.S.C. 247b (k) (3)]</t>
  </si>
  <si>
    <t>Ian Tholen</t>
  </si>
  <si>
    <t>808-733-9062</t>
  </si>
  <si>
    <t>S 619 H</t>
  </si>
  <si>
    <t>Intended Purpose:  Hawaii Chidhood Lead Poisoning Prevention</t>
  </si>
  <si>
    <t>Source of Revenues:   DHHS Centers for Disease Control and Prevention</t>
  </si>
  <si>
    <t>Current Program Activities/Allowable Expenses:  Encouraging lead screening and testing; tracking childhood lead poisoning cases in an electronic surveillance system; managing, collecting, analyzing and reporting data regarding blood lead levels; technical assistance and consultation to health care providers; follow-up with families for children with elevated blood lead levels; coordinating home visits with public health nurses; referral to developmental screening programs and early intervention services; identifying potential lead hazards; outreach, education, and training to health care providers, state/community programs, social groups, nonprofits, preschools, childcare facilities, and families; building and maintaining a diverse coalition to support and inform program goals.</t>
  </si>
  <si>
    <t>Variances:  Grant began 9/30/2017 (FY 2018) but the program activities, including contract and personnel expenditures, started to ramp up in FY 2019 which explains the variance between FY 2018-19.  Personnel staff secured for FY20 with new contracts executed for outreach and education.  Grant was approved for 4 additional years commencing September 2021, with continued growth and outreach programs.</t>
  </si>
  <si>
    <t>Cash balance lapse to general fund?  No</t>
  </si>
  <si>
    <t>Hawaii Newborn Screening Data Projects</t>
  </si>
  <si>
    <t xml:space="preserve">§399M(b)(1) PHSA [42 U.S.C. 280g-1(b)(1)]; §321-361, HRS: Statewide </t>
  </si>
  <si>
    <t>S 640 H</t>
  </si>
  <si>
    <t>Newborn Hearing Screening Program</t>
  </si>
  <si>
    <t>Intended Purpose: Hawaii Newborn Screening Data Project</t>
  </si>
  <si>
    <t xml:space="preserve">Source of Revenues:  U.S. Department of Health and Human Services, Centers for Disease Control and Prevention </t>
  </si>
  <si>
    <t>Current Program Activities/Allowable Expenses:  By May 31, 2024, Early Hearing Detection and Intervention (EDHI) program grantees will have advanced their capacity to actively track infants to ensure they receive essential screening, diagnostic, and intervention services by optimizing the state EDHI information system and collaborating with other public health and community programs targeting the same population.  The allowable expenses include salary for a Research Statisician, contracts for Hearing Screening data software and an audiologist consultant, and supplies.</t>
  </si>
  <si>
    <t>Variances:  New 4-year non-appropriated grant (project period 7/1/20 - 6/30/24); anticipated award $160,000 per year; commenced 7/1/2020; increase due to salary for Research Statistician III and expenditures for grant activities; grant will end June 30, 2024.</t>
  </si>
  <si>
    <t>Hawaii Project LAUNCH</t>
  </si>
  <si>
    <t>Section 520A of the PHS Act, as amended; Substance Abuse and</t>
  </si>
  <si>
    <t>S 678 H</t>
  </si>
  <si>
    <t>Mental Health Services Project - Projects of Regional and National Significance</t>
  </si>
  <si>
    <t>Intended Purpose:   The purpose of this grant is to promote the wellness of young chdilren from birth to eight (0-8) years of age by addressing the social, emotional, cognitive, physical, and behavioral aspects of their development, as well as prepare them to thrive in school and beyond.  This project goal is to disseminate effective and innovative early childhood mental health practices and services to promote resilience and emotional health for children and their families.</t>
  </si>
  <si>
    <t>Source of Revenues:  DHHS, Substance Abuse and Mental Health Services Project_Projects of Regional and National Significance</t>
  </si>
  <si>
    <t xml:space="preserve">Current Program Activities/Allowable Expenses:  Project LAUNCH will provide resources to the DOH to support a statewide
system to build capacities of adult caregivers of young children, including parents and families, childcare providers, and pediatric and behavioral health providers.  The project will link, support, and strengthen services provided by early childhood agencies and programs to prevent mental, emotional, and behavioral disorders and to identify and address behavioral concerns before they develop into serious emotional disturbances. 
</t>
  </si>
  <si>
    <t>Variances:  This grant began 09/30/2023 and will serve the young children from birth to eight (0-8) through September 29, 2028 at $800,00 per year for a total of $4M in total.  Variance in Revenues and Expenditures reflect first grant year of FY24 actuals.</t>
  </si>
  <si>
    <t>Samantha Berberich</t>
  </si>
  <si>
    <t>733-9073</t>
  </si>
  <si>
    <t>Maternal Mortality Review Committee (MMR proj: 000753)</t>
  </si>
  <si>
    <t>42 USC 241(a), 42 USC 247b-12</t>
  </si>
  <si>
    <t>S-690-H</t>
  </si>
  <si>
    <t>Intended Purpose: Support the Hawai’i State Department of Health and the Hawaii Maternal Mortality Review Committee in identifying and characterizing pregnancy-related deaths for the prevention of similar deaths in the future.</t>
  </si>
  <si>
    <t>Source of Revenues: Centers for Disease Control and Prevention, Enhancing Reviews and Surveillance to Eliminate Maternal Mortality</t>
  </si>
  <si>
    <t>Current Program Activities/Allowable Expenses: Maternal Health Media Campaign, Continuing Medical Education, Purchase of General Office Supplies, Contracting Agency for Medical Records Abstraction and Maternal Mortality Review Support, Contracting Agency to Coordinate Perinatal Mental Health Care; Contracting Perinatal Services offered through a Mobile Clinic to serve underinsured and uninsured pregnant women.</t>
  </si>
  <si>
    <t>Variances: Variances do not exceed 10%</t>
  </si>
  <si>
    <t>Cash balance lapse to general fund? No</t>
  </si>
  <si>
    <t>Jeremy Heyer</t>
  </si>
  <si>
    <t>733-9041</t>
  </si>
  <si>
    <t>Maternal, Infant and Early Childhood Home Visiting Program (MIECHV proj: 000605)</t>
  </si>
  <si>
    <t>SSA, as amended by BBA of 2018, Title VI, A.</t>
  </si>
  <si>
    <t>S-671-H</t>
  </si>
  <si>
    <t>Intended Purpose: To address the needs of expectant parents and families with young children already enrolled in MIECHV during the COVID-19 public health emergency.</t>
  </si>
  <si>
    <t>Source of Revenues: To address the needs of expectant parents and families with young children already enrolled in MIECHV during the COVID-19 public health emergency.</t>
  </si>
  <si>
    <t>Current Program Activities/Allowable Expenses: Service delivery, hazard pay or other staff costs, home visitor training, technology, emergency supplies, diaper bank coordination, and prepaid grocery cards.</t>
  </si>
  <si>
    <t>Maternal, Infant and Early Childhood Home Visiting Program (MIECHV proj: 000409)</t>
  </si>
  <si>
    <t>SSA, as amended by BBA of 2018, Title VI, A</t>
  </si>
  <si>
    <t>S-660-H</t>
  </si>
  <si>
    <t>Delete - Grant ended 9/30/23</t>
  </si>
  <si>
    <t>Intended Purpose: To address the needs of expectant parents and families with young children during the COVID-19 public health emergency.</t>
  </si>
  <si>
    <t>Source of Revenues: U.S. Department of Health and Human Services, Health Resources and Services Administration, Administration for Children and Families.</t>
  </si>
  <si>
    <t>HEALTH</t>
  </si>
  <si>
    <t>PAUL M. UCHIMA</t>
  </si>
  <si>
    <t>808-586-8190</t>
  </si>
  <si>
    <t>SPECIAL SUPPLEMENTAL NUTRITION PROGRAM FOR WOMEN, INFANTS, &amp; CHILDREN (WIC)</t>
  </si>
  <si>
    <t>N</t>
  </si>
  <si>
    <t xml:space="preserve">Child Nutrition Act of 1966, as amended, Section 17, 42 U.S.C. 1786. </t>
  </si>
  <si>
    <t>S 206 H</t>
  </si>
  <si>
    <t>Healthy, Hunger-Free Kids Act of 2010, Public Law 111-296, 7 U.S.C 1746.</t>
  </si>
  <si>
    <t>Intended Purpose:  This fund contains HTH 560 GI federal grant funds.  The purpose is to provide WIC families with supplemental foods, nutrition education, breastfeeding support and referrals to other Agencies.</t>
  </si>
  <si>
    <t>Source of Revenues:  USDA/Food and Nutrition Service/Western Region Office.</t>
  </si>
  <si>
    <t>Current Program Activities/Allowable Expenses: Supplemental nutrition; nutrition education, breastfeeding support &amp; referrals to WIC families.</t>
  </si>
  <si>
    <t>Variances: The variance in Appropriation Ceiling between FY 21 through FY2024 is due to carryover of food and administrative funds from FY 20.  An E-1 will be submitted to adjust the celing</t>
  </si>
  <si>
    <t>HT 560</t>
  </si>
  <si>
    <t>BREASTFEEDING PEER COUNSELING (WIC BFPC)</t>
  </si>
  <si>
    <t>S 205 H, S 256 H, S 293 H</t>
  </si>
  <si>
    <t>Intended Purpose: The fund contains HTH 560 GI  federal grant funds.  The purpose is to provide breastfeeding peer counseling to WIC women.</t>
  </si>
  <si>
    <t>Source of Revenues: USDA/Food and Nutrition Services/Western Region Office</t>
  </si>
  <si>
    <t>Current Program Activities/Allowable Expenses: Breastfeeding peer counseling services to WIC women.</t>
  </si>
  <si>
    <t xml:space="preserve">Variances: The variance in revenues from 2023-2024 is due to the available cash beginning balance of $10,425 in FY 2024.
                 Therefore the net variance between FY 2023 and FY 2024 is &lt; 10%.  </t>
  </si>
  <si>
    <t>Cash balance lapse to general fund? (No)</t>
  </si>
  <si>
    <t>State Office of Rural Health (SORH)</t>
  </si>
  <si>
    <t>PHS Act, Title III, Section 338J</t>
  </si>
  <si>
    <t xml:space="preserve">S 218 H </t>
  </si>
  <si>
    <t xml:space="preserve"> The grant program coordinates and implements activities to support priority health needs of Hawaii's rural communities.</t>
  </si>
  <si>
    <t xml:space="preserve">US Department of Health and Human Services, Health Resources and Services Administration, Office of Rural Health Policy. </t>
  </si>
  <si>
    <t>Variances:  Revenues/Expenditures variances within 10% threshold.</t>
  </si>
  <si>
    <t xml:space="preserve">Maternal and Child Health Services Block Grant </t>
  </si>
  <si>
    <t>Title V of the Social Security Act, 45 CFR 96</t>
  </si>
  <si>
    <t>S 229 H</t>
  </si>
  <si>
    <t>Intended Purpose: To assure women, especially mothers and children including children with special health needs (CSHN) and in particular those with low income or with limited availability of health services, access to quality maternal and child health services.  This includes improving birth outcomes for women, improved health outcomes and health status for children of all ages including CSHN and supporting administrative activities that maintain and improve the health care system through needs assessment, surveillance, planning, policy development, systems building, and program support.</t>
  </si>
  <si>
    <t xml:space="preserve">Source of Revenues: DHHS, HRSA </t>
  </si>
  <si>
    <t>Current Program Activities/Allowable Expenses:  a) Administration - Supports administrative positions, which provide the infrastructure for the Division, Maternal and Child Health (MCH) and CSHN Branches to carry out its mandate and functions, and allow for integration and planning between sections, Branches, the Department, and the community at-large; b) Epidemiology and Data Support - provide funds to CDC-assigned epidemiologist and research statistician positions at the MCH and CSHN Branches for data collection and analysis used for program planning, evaluation, and policy development; c) Child Health and Family Support Services - provides funds to this section, which is responsible for planning for issues related to child/adolescent health and family strengthening services to assist in the assurance of these services statewide, including program planning and technical support to purchase of service contractors.  Needs assessments, planning and development activities are accomplished through surveys, studies, and community networking.  Collaborates with providers and community stakeholders to assure a system of services and established standards of care; and d) Perinatal Services-fund use include: 1) Program planning and technical support statewide to POS contractors and programs, which reduce maternal and infant mortality and morbidity; and on Hawaii Island, provide staffing to support high-risk women and children; 2) Provides advocacy and educational efforts to improve and enhance birth outcomes, disseminates perinatal information, and promotes networking among providers, agencies, and individuals associated with perinatal issues; and 3) Maintains a statewide information and referral phone line and website to assist pregnant women to access the perinatal services system (including Medicaid, primary care centers, OB/GYN, prenatal classes) and to encourage early and continuous prenatal care.</t>
  </si>
  <si>
    <t>Variances:  This block grant funding has been relatively level for many years.  FY24 and FY23 Variances in revenue/expenditures is due to higher payroll cost in FY2024 caused by higher fringe imposed</t>
  </si>
  <si>
    <t>Don’t Delete: Awaiting Late-Liquidation due to final draw down error.</t>
  </si>
  <si>
    <t>808-594-0013</t>
  </si>
  <si>
    <t>Individuals with Disabilities Education Act/American Rescue Plan Act of 2021 (ARP)</t>
  </si>
  <si>
    <t xml:space="preserve">P.L. 105-17 Part - C Individual with Disabilities Education Act  </t>
  </si>
  <si>
    <t>S 254 H</t>
  </si>
  <si>
    <t>Intended Purpose:  To provide a statewide, comprehensive, multidisciplinary system of early inervention services for infants and toddlers with special needs (age 0 to 3)</t>
  </si>
  <si>
    <t>Source of Revenues:  U. S. Department of Education, Office of Special Education Programs.</t>
  </si>
  <si>
    <t>Current Program Activities/Allowable Expenses:  These funds are currently supporting multiple activities within that system of services, including administrative personnel, psychological, nutritional, and other professional support; and other required federal activities.</t>
  </si>
  <si>
    <t>Variances:  The variance in expenditures from FY21 to FY24 and beyond is due to working with the federal government (DOE-OSEP) to budget and execute approved spending plan. Statuatory grant liquidation ended on 01/28/2024.  However, due to a final draw down error (in the Federal DOE G-6 system), for $61,418.00, DOE OSEP has working to initiate a late-liquidation for the amount of $61,418.00.  This will close out the Federal grant period, resulting in outlying FY estimates being zeroed ($0) out.  Per total grant award (of $1,218,273) as reflected in S 254 H FY22 Operational Expenditure Plan (OEP).</t>
  </si>
  <si>
    <t>Statutory language:</t>
  </si>
  <si>
    <t>WIC Technology for a better WIC grant experience</t>
  </si>
  <si>
    <t>S 257 H</t>
  </si>
  <si>
    <t>Intended Purpose: The fund contains HTH 560 GI  federal grant funds.  The purpose is to imporve the WIC participant experience.</t>
  </si>
  <si>
    <t>Current Program Activities/Allowable Expenses: Technology expenses include but not limited to text messaging, mobile phone support, data analysis etc.</t>
  </si>
  <si>
    <t>Variances: None</t>
  </si>
  <si>
    <t>Cash balance lapse to general fund? (Yes / No) Not applicable</t>
  </si>
  <si>
    <t>WIC Modernization-American Rescue Plan (4Yr)</t>
  </si>
  <si>
    <t>S 258 H</t>
  </si>
  <si>
    <t>Intended Purpose: The fund contains HTH 560 GI  federal grant funds.  The purpose is for WIC American Rescue Plan (4Yr).</t>
  </si>
  <si>
    <t>Source of Revenues:  USDA/Food and Nutrition Services/Western Region Office</t>
  </si>
  <si>
    <t>Current Program Activities/Allowable Expenses: Expenses to increase participation and redemption of benefits in WIC using technology.</t>
  </si>
  <si>
    <t>Cash balance lapse to general fund? No.</t>
  </si>
  <si>
    <t>Gary Beale</t>
  </si>
  <si>
    <t>733-9021</t>
  </si>
  <si>
    <t>American Rescue Plan Act of 2021</t>
  </si>
  <si>
    <t xml:space="preserve">Legal Authority: </t>
  </si>
  <si>
    <t>HRS, Section 321-31-5</t>
  </si>
  <si>
    <t>S-21-276-H</t>
  </si>
  <si>
    <t xml:space="preserve">Intended Purpose:  To support community-based efforts to develop, operate, expand, enhance, and coordinate initiatives, programs, and activities to prevent child abuse and neglect and to support the coordination of resources and activities to better strengthen and support families to reduce the likelihood of child abuse and neglect; and to foster understanding, appreciation and knowledge of diverse populations in order to effectively prevent and treat child abuse and neglect. </t>
  </si>
  <si>
    <t>Source of Revenues: DHHS, Administration on Children, Youth and Families</t>
  </si>
  <si>
    <t>Current Program Activities/Allowable Expenses: Concrete supplies</t>
  </si>
  <si>
    <t xml:space="preserve">Variances: ARPA funds were shared among counties so resources could be provided to the public in a timely manner. </t>
  </si>
  <si>
    <t>808 594-0013</t>
  </si>
  <si>
    <t>Infants and Families with Disabilities (Part C)</t>
  </si>
  <si>
    <t xml:space="preserve">P.L. 105-17 Part - C Individual with Disabilities Education Act    </t>
  </si>
  <si>
    <t>S 292 H</t>
  </si>
  <si>
    <t>Intended Purpose:  To provide a statewide, comprehensive, multidisciplinary system of early intervention services for infants and toddlers with special needs (age 0 to 3) with the State Department of Health as the lead agency in Hawaii.</t>
  </si>
  <si>
    <t>Source of Revenues:  U.S. Department of Education, Office of Special Education Programs</t>
  </si>
  <si>
    <t>Variances:  This 15-month grant runs from July 1st through Sep. 30th. The variance in revenues and expenditures between FY 2021-22 and FY22-23 were primarily due to FY22 reconciliations, which were processed and finalized.  The same is in effect for FY24, with three months of expenditures to be paid and reconciled.  This reconcillation period represents the overlap between the federal grant FFY and SFY, including almost entirely payroll ependitures for FY24-Q1.  FY24 will include this reconciled amount and a likely modest increase in the federal grant funding.</t>
  </si>
  <si>
    <t>Community Based Child Abuse Prevention (CBCAP) Grant (project: 000270)</t>
  </si>
  <si>
    <t>Title II of the Child Abuse Prevention and Treatment Act</t>
  </si>
  <si>
    <t>S-294-H</t>
  </si>
  <si>
    <t>(72 U.S.C. 5116 et seq.), amended by P.L. 108-36</t>
  </si>
  <si>
    <t xml:space="preserve">Intended Purpose: To support community-based efforts to develop, operate, expand, enhance, and coordinate initiatives, programs, and activities to prevent child abuse and neglect and to support the coordination of resources and activities to better strengthen and support families to reduce the likelihood of child abuse and neglect; and to foster understanding, appreciation and knowledge of diverse populations in order to effectively prevent and treat child abuse and neglect. </t>
  </si>
  <si>
    <t>Current Program Activities: 
A. Integration of Prevention Strategies: Collaborating with agencies to develop integrated approaches to child maltreatment prevention and family strengthening, supporting the Hawaii 2024 Child and Family Service Plan, and expanding evidence-based models to serve communities better.
B. Data Analysis and Workforce Development: Conducting quantitative and qualitative data analysis to identify gaps in services and workforce capabilities, focusing on disparities and improving care for children and families across Hawaii.
C. Family Strengthening Standards: Promoting and expanding the implementation of the Standards of Quality for Family Strengthening and Support through training and community involvement, fostering a shared understanding and language for best practices.
D. Community and Agency Collaboration: Strengthening collaboration across state agencies, public-private partnerships, and community organizations, particularly in mental health services, substance abuse treatment, and support for marginalized groups like Native Hawaiians and military families.
E. Outreach and Education Initiatives: Enhancing community outreach with programs targeting incarcerated women, military families, and underserved populations, focusing on educational workshops, job readiness, family reunification, and promoting positive parenting and family resilience.</t>
  </si>
  <si>
    <t>Variances: The grant amount was higher in FY23 vs FY24 resulting in the reducions in funded project from 16 to 6.</t>
  </si>
  <si>
    <t>Newborn Metabolic Screening Special Fund</t>
  </si>
  <si>
    <t>B</t>
  </si>
  <si>
    <t>§321-291, HRS</t>
  </si>
  <si>
    <t>S 302 H</t>
  </si>
  <si>
    <t xml:space="preserve">Intended Purpose:  This fund is used for payment of its lawful operating expenditures, including, but not limited to laboratory testing, follow-up testing, educational materials, continuing education, quality assurance, equipment, and indirect cost. </t>
  </si>
  <si>
    <t>Source of Revenues:  Per the Hawaii Administrative Rules, the amount collected for each metabolic screening (testing) kit sold in Hawaii (current charge per kit is $155.00 eff. FY24) is deposited to this special fund.  Prior to FY24 the price per kit was $99.00.</t>
  </si>
  <si>
    <t>Current Program Activities/Allowable Expenses:  The Newborn Metabolic Screening Program (NBMSP) has statewide responsibilities for assuring that infants born in the State of Hawaii are satisfactorily tested for over 25 primary disorders which can cause intellectual disability and developmental and growth delay and even death, if not detected and treated early in the newborn period. NBMSP tracks and follows-up to assure that infants with detected diseases are provided with appropriate and timely treatment.</t>
  </si>
  <si>
    <t>Variances:  Previous Appropiation Ceiling converted to Ending Cash Balance.</t>
  </si>
  <si>
    <t>Hawaii Birth Defects Special Fund</t>
  </si>
  <si>
    <t>§321.421-426, HRS and §324.41-44, HRS</t>
  </si>
  <si>
    <t>S 304 H</t>
  </si>
  <si>
    <t>Intended Purpose:  This fund is used for payment of its lawful operating expenditures, including indirect costs.</t>
  </si>
  <si>
    <t>Source of Revenues:  $10 of each marriage license fee collected by the Hawaii State Department of Health is deposited to this special fund.</t>
  </si>
  <si>
    <t>Current Program Activities/Allowable Expenses:  This fund enables the State to have a continuous, reliable and timely statewide information and monitoring source for ascertaining the number of births with specific disabilities and abnormalities due to birth defects.  The program monitors trends and changes over time to identity possible risk factors for births defects and help develop activities to prevent the birth defects.</t>
  </si>
  <si>
    <t>Variances:  The variance in appropiation and expenditures from FY 2018-19 and beyond is due to reducing payroll from 5.0 FTE to 3.75 FTE; and the Special Fund becoming unsustaintable dur to a lack of revenues.  Program made necessary LEG Budget Request to convert funding source to GF.</t>
  </si>
  <si>
    <t>Leighton Tamura</t>
  </si>
  <si>
    <t>808-733-8365</t>
  </si>
  <si>
    <t>Community Health Centers Special Fund</t>
  </si>
  <si>
    <t>Section 321-1.65. HRS</t>
  </si>
  <si>
    <t>S 305 H</t>
  </si>
  <si>
    <t>Source of Revenues:  Cigarette tax assessed and collected pursuant to Section 245-3(a), HRS.</t>
  </si>
  <si>
    <t>Current Program Activities/Allowable Expenses:  (1) Purchase of service (POS) contracts to 14 FQHCs to provide medical (perinatal, pediatric, adult primary care) &amp; support services (svcs) to un- and under-insured individuals that are at or below 250% of the federal poverty level.  Optional svcs include behavioral health care, dental treatment, &amp; pharmaceutical svcs.  (2) POS contract to Hana Health (an FQHC) for the provision of urgent care (24/7), &amp; for comprehensive primary care svcs.  (3) POS contract to Waianae Coast Comprehensive Health Ctr (an FQHC) for the provision of 24-hr emergency room svcs.</t>
  </si>
  <si>
    <t>Variances:  Variance do not exceeded 10%</t>
  </si>
  <si>
    <t>Cash balance lapse to general fund? (Yes / No): No</t>
  </si>
  <si>
    <t>Statutory language: Act 316/2006, Hawaii State Legislature, established a community health centers special fund within the state treasury to be administered and expended by the DOH.  The legislation stipulates that the moneys (from the cigarette tax) in the special fund shall be used by the DOH for the operations of FQHCs.  The core mission of FQHCs is to provide access to primary care services for the most vulnerable populations, regardless of the ability to pay.</t>
  </si>
  <si>
    <t>JM7760</t>
  </si>
  <si>
    <t>Rose Marie Vergara</t>
  </si>
  <si>
    <t>733-4056</t>
  </si>
  <si>
    <t>Domestic Violence and Sexual Assault Special Fund</t>
  </si>
  <si>
    <t>Section 321-1.3, HRS</t>
  </si>
  <si>
    <t>S-321-H</t>
  </si>
  <si>
    <t>Intended Purpose:  The moneys in the Domestic Violence and Sexual Assault Special Fund shall be reserved for use by the Department of Health for programs and grants or purchases of service that support or provide domestic violence and sexual assault intervention or prevention as authorized by law.  Moneys in the Domestic Violence and Sexual Assault Special Fund shall be used for new or existing programs and shall not supplant any other moneys previously allocated to these programs.</t>
  </si>
  <si>
    <t>Source of Revenues: (1) The fees for certified copies of birth, marriage, divorce, or death certificates issued by the department of health shall consist of $10 for the first copy issued and $4 for each copy issued thereafter.  These fees shall be collected for each single request for certified copies.  All fees received for the issuance of certified copies of birth, marriage, divorce, or death certificates shall be remitted to the director of health.  Upon the receipt of remittances under this section, the Director of Health shall deposit $1 for each certified to the credit of the Domestic Violence and Sexual Assault Special Fund established under §321-1.3, HRS; and (2) income tax designations per §235-102.5, HRS.</t>
  </si>
  <si>
    <t>Current Program Activities/Allowable Expenses: 
A. Personnel: Domestic Violence Prevention Program
B. Subscriptions
C. Contracted Services
D. Travel
E. Cental Services Administrative Fee</t>
  </si>
  <si>
    <t>Variances:  The variance in expenditures from FY 2023 to FY 2024 is due to less revenue that came in from vital records and tax designations in FY 2024.</t>
  </si>
  <si>
    <t>Cash balance lapse to general fund? (Yes / No) No</t>
  </si>
  <si>
    <t>Family Health Services</t>
  </si>
  <si>
    <t>U</t>
  </si>
  <si>
    <t>Child Care and Development Block Grant Act 1990, HAR 17-892.1-28 Integration of Mental Health Concepts</t>
  </si>
  <si>
    <t>S 325 H</t>
  </si>
  <si>
    <t>Intended Purpose:  Result of LEG Budget Request to change the Means of Financing from (P) to (U) under Children and Youth with Special Health Needs Section, currently Human Services Professional V Position # 122383, to be reclassified to Mental Health Specialist using Department of Human Services (DHS) funds.  This position is currently vacant.</t>
  </si>
  <si>
    <t>Source of Revenues:  Child Care and Development Block Grant Act 1990, Hawaii Administrative Rules (HAR) 17-892.1-28 Integration of Mental Health Concepts.</t>
  </si>
  <si>
    <t>Current Program Activities/Allowable Expenses:  Appropiation is new for FY25, no actuals (in Current Program Activities/Allowable Expenses) possible.</t>
  </si>
  <si>
    <t>Variances:  Appropiation is new for FY25, no variance possible.</t>
  </si>
  <si>
    <t>Early Intervention Special Fund</t>
  </si>
  <si>
    <t>§321-355, HRS</t>
  </si>
  <si>
    <t>S 331 H</t>
  </si>
  <si>
    <t>Intended Purpose:  To generate revenues to reinvest into the early intervention services for the at-risk, zero-to-three population; and to expand and enhance early intervention services for infants and toddlers with special needs.</t>
  </si>
  <si>
    <t>Source of Revenues:  Federal reimbursements from Medicaid/Tricare and Title IV E and any other program income or grants earned by this fund.</t>
  </si>
  <si>
    <t>Current Program Activities/Allowable Expenses:  Program activities include community based, family centered early intervention services to infants and toddlers with developmental delays; family support programs to reduce risk of child abuse and neglect; training and education for professionals, paraprofessional, and families; and clerical support to input data to support the carve-out request and other data management expenses related to early intervention services.</t>
  </si>
  <si>
    <t>Variances:  There is an anticipated increase in expenditures from FY 2021 and beyond due to collective bargaining and fringe benefit cost for personnel paid from this special fund account.  However, loss of 1x staff decreased expenditures. Anticipated Data system contract in FY25, will allow Early Intervention Section to enhance federal reporting and create real time usage by all providers.</t>
  </si>
  <si>
    <t>State Systems Development Initiative (SSDI)</t>
  </si>
  <si>
    <t>SSA, Title V, Section 501(a)(2), as amended; 42 USC 701</t>
  </si>
  <si>
    <t>S 505 H</t>
  </si>
  <si>
    <t>Intended Purpose: The purpose of this grant is to improve data analysis capacity for programs.  The grant focuses on the development of key MCH datasets through the establishment of the data linkages between birth records and agency data (including Medicaid files and hospital discharge data), as well as improving access to data from surveys and registries.  The analysis of the data will open new paths to investigate health problems and to evaluate programs and policies for more effective Title V MCH program planning in Hawaii.</t>
  </si>
  <si>
    <t>Source of Revenues: DHHS, HRSA</t>
  </si>
  <si>
    <t>Current Program Activities/Allowable Expenses: Data collection, analysis, and publication related to the MCH population are carried out on an ongoing basis.  These data are used for continuing needs assessment, annual performance/outcome measurement, program planning and evaluation, and policy development.  Currently, data linkages have been made between infant birth and death certificates, birth records and newborn screening files, and birth records and WIC records.  Direct access to key MCH survey and registry data has also been achieved.  Annual data reports are developed and disseminated to policy makers and MCH stakeholders.</t>
  </si>
  <si>
    <t>Variances:  Revenues/Expenditures variances approximately 24% from FY23 to FY24, due to early contract payments in the first half of the 2024 grant budget period</t>
  </si>
  <si>
    <t>Newborn Screening State Evaluation Program</t>
  </si>
  <si>
    <t>Public Health Service Act, § 1110 (42 U.S.C. 300b-9)</t>
  </si>
  <si>
    <t>S 517 H</t>
  </si>
  <si>
    <t>Intended Purpose:  To collect data in order to improve evaluation of state newborn screening programs and to build state-level capacity to assess and report on the effectiveness of screening, including timeliness, follow up, counseling, and health care services, in reducing the morbidity and mortality caused by heritable disorders in newborns and children.</t>
  </si>
  <si>
    <t xml:space="preserve">Source of Revenues:  U.S. Department of Health and Human Services (DHHS), Health Resources and Services Administration (HRSA) </t>
  </si>
  <si>
    <t>Current Program Activities/Allowable Expenses:  The project will collect and analyze newborn screening data based on national performance measures.  The data will be submitted to the federally funded Newborn Screening Technical assistance and Evaluation Program for collation and reporting to HRSA.</t>
  </si>
  <si>
    <t>Variances:  Grant end date: 8/31/2021.</t>
  </si>
  <si>
    <t>Early Childhood Comprehensive Systems: Health Integration Prenatal to Three Program</t>
  </si>
  <si>
    <t>42 U.S.C. § 701(a)(3) (Title V, § 501(a)(3) of the Social Security Act)</t>
  </si>
  <si>
    <t>S 522 H</t>
  </si>
  <si>
    <t>Intended Purpose: The ECSS Grant is funded in order to accomplish the Maternal and Child Health Bureau's Strategic Plan for Early Childhood Health across all states.  This implementation grant requires setting incremental goals and objectives for Hawaii to develop an early childhood comprehensive system.  Achievement of outcomes in the following key areas are to be addressed: a) access to health insurance and medical homes; b) mental health and social-emotional development; c) early childcare and education; d) parent education; and family support.</t>
  </si>
  <si>
    <t>Current Program Activities/Allowable Expenses:  Strategic management team consists of members from Hawaii's Departments of Health, Education, and Human Services, as well as early childhood stakeholders whom meet quarterly to provide oversight of implementation.</t>
  </si>
  <si>
    <t>Variances: 
Program started a new 5-year project in FY 22; decreased FY 22 and FY 23 ceiling estimate based on the new annual award. New project period starts from August1, 2021 to July 31, 2022. Approximately 14% Revenures/Expenditures variances from FY2023 to FY2024 is mainly due to hight liquidation of FY22 encumbrances posted in FY23 althought FY2024 has a small increasing in payroll costs.</t>
  </si>
  <si>
    <t>Rural Hospital Flexibility Program (FLEX)</t>
  </si>
  <si>
    <t>Balanced Budget Act of 1997, Section 4201, PL 105-33</t>
  </si>
  <si>
    <t>S 524 H</t>
  </si>
  <si>
    <t>Intended Purpose: This grant program is a Federal initiative that provides funding to State Governments to strengthen rural health. This program: (1) Allows small hospitals the flexibility to reconfigure operations and be licensed as Critical Access Hospital (CAHs), (2) Offers cost-based reimbursement for Medicare acute and skilled inpatient and outpatient services, (3) Encourages the development of rural-centric health networks, (4) Offers grants to States to help implement a CAH program in the context of broader initiatives to strengthen the rural health care infrastructure.</t>
  </si>
  <si>
    <t xml:space="preserve">Source of Revenues: US Department of Health and Human Services, Health Resource Services Administration, Office of Rural Health Policy </t>
  </si>
  <si>
    <t>Current Program Activities/Allowable Expenses:  The FLEX program works with Hawaii’s nine CAHs on improving quality and performance, developing health information technology plans, and conversion to ICD-10; with rural communities on developing integrated systems of care; with the Emergency Medical Systems and Injury Prevention Branch on improving trauma care in rural areas; and providing community health needs assessments in rural areas.</t>
  </si>
  <si>
    <t>Variances:  Revenues/Expenditures variances approximately 18%  from FY2023 to FY2024 is mainly due to FY 2024 payroll cost increased and  early liquidation of claims encumbrances.</t>
  </si>
  <si>
    <t>Small Rural Hospital Improvement Grant (SHIP)</t>
  </si>
  <si>
    <t>SSA, Section 1820(g)(3), 42 USC 1395i-4</t>
  </si>
  <si>
    <t>S 525 H</t>
  </si>
  <si>
    <t xml:space="preserve">Intended Purpose: This grant program is designed to help small rural hospitals comply with provision of the Patient Protection and Affordable Care Act. Grant monies may be used to prepare along three broad categories: (1) Value-Base Purchasing; (2) Accountable Care Organization/Shared Savings; and (3) Payment Bundling/PPS improvements.        </t>
  </si>
  <si>
    <t xml:space="preserve">Current Program Activities/Allowable Expenses: Funds are used to provide HCAHPS satisfaction surveys and quality improvement and benchmark training for the CAHs and ICD-10 implementation for the eligible non-CAH hospital. </t>
  </si>
  <si>
    <t>Variances:  Variances do not exceed 10%</t>
  </si>
  <si>
    <t>Regional Genetics Network</t>
  </si>
  <si>
    <t>Social Security Act (SSA) Title V, Section 502(a)(1), as amended</t>
  </si>
  <si>
    <t>S 526 H</t>
  </si>
  <si>
    <t>Intended Purpose: To plan, develop, and evaluate activities that improve access to clinical genetic and newborn screening services, resources, and education for medically underserved families in Alaska, California, Hawaii, Idaho, Oregon, Washington, and Guam.</t>
  </si>
  <si>
    <t xml:space="preserve">Source of Revenues:   U.S. Department of Health and Human Services (DHHS), Health Resources and Services Administration (HRSA) </t>
  </si>
  <si>
    <t>Current Program Activities/Allowable Expenses:  These funds are used to: 1) develop, pilot, and evaluate activities to increase access to clinical genetic specialty services to underserved populations; 2) develop and support telehealth as a method to received genetic services and education; 3) improve public and health care provider knowledge of genetic and newborn screening services and resources; 4) promote third party reimbursement of genetic services; and 5) facilitate coordination between genetic services providers, families, primary care providers, state genetic programs workers to identify and implement strategies to increase the availability of pediatric subspecialty care for families with or at risk for heritable conditions.</t>
  </si>
  <si>
    <t xml:space="preserve">Variances: The variance in revenues and expenditures between FY 2018-19 is due to delayed contract execution resulting in a large carry over balance expended in FY 2019.  FY20 also had a delay in the contract execution, so carryover dollars of $242K in FY21. Timing of contract payments made in subsequent period, FY24 for prior year encumbrances.  RCUH contract ended in FY23 and Regional Genetics Grant to end, May 31, 2024.
 </t>
  </si>
  <si>
    <t xml:space="preserve">Universal Newborn Hearing Screening </t>
  </si>
  <si>
    <t>Section 399M of the Public Health Service (PHS) Act, as amended</t>
  </si>
  <si>
    <t>S 527 H</t>
  </si>
  <si>
    <t xml:space="preserve">Intended Purpose:  To further develop and refine the system of screening, assessment, and early intervention services for young children with hearing loss, so that all young children with hearing loss will reach developmentally appropriate milestones for language and communication.  </t>
  </si>
  <si>
    <t>Current Program Activities/Allowable Expenses:  These funds are used to: 1) complete implementation of universal newborn hearing screening program components by establishing a state advisory committee and an evaluation component; 2) improve existing components of screening, linkage with medical home, audiological assessment, data/tracking system, and professional and public educations; and 3) refine family support and early intervention services to meet the needs of young children with hearing impairment and their families.</t>
  </si>
  <si>
    <t xml:space="preserve">Variances:  The variance between revenues and expenditures between FY 2018-19 is due to increased contract expenditures and cash draws, with the same occurring for FY19 to FY20.  No variance from FY20 to FY21.  Grant funding decrease anticipated which will account for the variance from FY21 to FY22, as lower expenditures expected. Vacant C&amp;Y Program Specialist IV for the entire FY23 accounts for lack of expenses.  Variance in Appropiation Ceiling and Revenues/Expenditures for FY24 and beyond is due to grant extension: March 31, 2024 to April 1, 2029; and increased grant award amount.
 </t>
  </si>
  <si>
    <t>Zachary Riehemann</t>
  </si>
  <si>
    <t>733-4183</t>
  </si>
  <si>
    <t>Maternal, Infant and Early Childhood Home Visiting Grant Program (MIECHV)</t>
  </si>
  <si>
    <t>S-529-H</t>
  </si>
  <si>
    <t>Intended Purpose:  To strengthen and improve home visiting programs, improve service coordination for at risk communities, and identify and provide comprehensive evidence-based home visiting services to families who reside in at risk communities.</t>
  </si>
  <si>
    <t>Source of Revenues: U.S. Department of Health and Human Services, Health Resources and Services Administration, Administration for Children and Families</t>
  </si>
  <si>
    <t xml:space="preserve">Current Program Activities/Allowable Expenses:
These funds are currently supporting the development of a Hawaii Home Visiting Network (HHVN).  This is a public/private partnership with existing home visiting programs to build capacity for home visiting services within the community and to address program sustainability for the future.  This project will also build back a hospital based Early Identification program for families at risk for child maltreatment.  Identified families will be offered home visiting services through the HHVN.  </t>
  </si>
  <si>
    <t>Variances: Total Appropriation Ceiling increase</t>
  </si>
  <si>
    <t>Sexual Violence Primary Prevention and Education</t>
  </si>
  <si>
    <t>42 USC 280b-1b(a)</t>
  </si>
  <si>
    <t>S-531-H</t>
  </si>
  <si>
    <t>Intended Purpose:  To provide sexual violence primary prevention services through activities, such as education and training to increase awareness and prevent sexual violence; to collaborate with and provide technical support to public and private agencies, community stakeholders, and community-based organizations to prevent all forms of sexual violence; and to increase the capacity of community-based organizations to engage in sexual violence primary prevention initiatives, activities, and partnerships; and to address economic supports and health equity.</t>
  </si>
  <si>
    <t>Source of Revenues: DHHS, CDC</t>
  </si>
  <si>
    <t>Current Program Activities/Allowable Expenses:
The funding provides for a program coordinator position that is responsible for statewide sexual violence prevention efforts including collaboration, planning, and support, as well as monitoring and evaluation services, for the following:
A. Convene and maintain a Sexual Violence Prevention Work Group that consists of public and private agencies;
B. Implement the Sexual Violence State Action Plan;
C. Provide technical assistance and support to increase awareness and build capacity of sub-recipients, government agencies, and community-based organizations to prevent all forms of sexual violence;
D. Coordinate and collaborate with the Hawaii Coalition Against Sexual Assault to provide public awareness and prevention education activities in the community; and 
E. Support private and public agencies to provide sexual violence primary prevention activities that (1) increase awareness of sexual violence and (2) increase understanding of healthy relationships through education to youth and young adults through trainings and technical assistance to youth-serving agencies.</t>
  </si>
  <si>
    <t>Hawaii Pregnancy Risk Assessment Monitoring System (PRAMS)</t>
  </si>
  <si>
    <t>Section 317(k) of PHS Act; 42 USC 247b-12, as amended</t>
  </si>
  <si>
    <t>S 533 H</t>
  </si>
  <si>
    <t>Intended Purpose:  The Hawai‘i Pregnancy Risk Assessment Monitoring System (PRAMS) Program is a population-based surveillance system designed to identify and monitor maternal experiences, attitudes, and behaviors from preconception, through pregnancy and into the interconception period. The goal of the Hawaii PRAMS program is to improve the health of mothers and infants by reducing adverse outcomes such as low birth weight, infant mortality and morbidity, and maternal morbidity. PRAMS provides Hawaii-specific data for planning and assessing health programs and for describing maternal experiences that may contribute to maternal and infant health.</t>
  </si>
  <si>
    <t>Source of Revenues: Centers for Disease Control and Prevention (CDC), National Center for Chronic Disease Prevention &amp; Health Promotion, Division of Reproductive Health</t>
  </si>
  <si>
    <t>Current Program Activities/Allowable Expenses:
A. Maintain a surveillance system to collect information from a defined sample of new mothers with live born infants. 
B. Conduct analysis and trend analysis of data to understand the relationship between behaviors, attitudes, and experiences relating to pregnancy and early infancy.</t>
  </si>
  <si>
    <t>Punahou Aina</t>
  </si>
  <si>
    <t>733-9037</t>
  </si>
  <si>
    <t>Personal Responsibility Education Grant (PREP) (project: 000613)</t>
  </si>
  <si>
    <t>SSA, Title V, Section 513</t>
  </si>
  <si>
    <t>S-534-H</t>
  </si>
  <si>
    <t>Intended Purpose:  The personal responsibility and education grant provides support to the States to replicate effective, evidence-based teen pregnancy prevention and positive youth development program models that have been scientifically proven to change behavior such as delaying sexual activity, increasing condom or contraceptive use, and reducing pregnancy among adolescents.</t>
  </si>
  <si>
    <t>Source of Revenues: DHHS, Administration for Children and Families</t>
  </si>
  <si>
    <t xml:space="preserve">Current Program Activities/Allowable Expenses:  This grant supports the training and implementation of an evidence-based, teen pregnancy prevention and positive youth development curriculum.  It is designed to provide adolescents a comprehensive set of life skills for educational and career success, to develop healthy habits and to know what healthy relationships are in order to prevent pregnancies, HIV/AIDS and sexually transmitted infections.  The grant targets high school dropouts statewide, 16 to 18 years of age that attend the Department of Defense Hawaii National Guard Youth Challenge Academy in Hilo and Kalaeloa, Hawaii. </t>
  </si>
  <si>
    <t>Variances: The variance in revenue is due to a reduction in federal allocations for this fiscal year due to the current Continuing Resolution.  Hawaii received a partial award (pro-rated amount) based on what is currently available under the Continuing Resolution. Once the new federal budget is approved then the funding amounts can be revisited by the Office of Grants Management.</t>
  </si>
  <si>
    <t xml:space="preserve"> Pediatric Mental Health Care Access Expansion</t>
  </si>
  <si>
    <t>42 U.S.C. § 254c‐19 Bipartisan Safer Communities Act (BSCA) (P.L. 117‐159)</t>
  </si>
  <si>
    <t>S 575 H</t>
  </si>
  <si>
    <t>Intended Purpose: Hawaii DOH to collaborate with HRSA and Pediatric Mental Health Care Access Expension (PMHCA) Innovation Center contractor to enhance program capacity to effectively implement models that promote behavioral health integration into pediatric primary care using telehealth. Award recipients will participate in a national network of PMHCA programs and engage with the PMHCA Innovation Center contractor which will provide technical assistance, resources, peer-to_x0002_peer learning and support; identify effective and innovative models of training and care; implement program and policy options to strengthen and sustain PMHCA programs. Award recipients will participate in state data collection and analysis efforts; and demonstrate program impact.</t>
  </si>
  <si>
    <t>Current Program Activities/Allowable Expenses: Providing technical support for the initiation and sustainment of telehealth activities in PMHCA programs to advance tele-consultation, training, technical assistance, and care coordination to enrolled and participating providers</t>
  </si>
  <si>
    <t>Variances:  N/A.  
This is a new 1-year program started from September 90, 2022 to September 29, 2023.  Grant has been extended to 09/30/2024.   
Grant began to be active in late FY 2024.</t>
  </si>
  <si>
    <t>Prog ID(s):</t>
  </si>
  <si>
    <t>Phone:</t>
  </si>
  <si>
    <t xml:space="preserve">Preventive Hlth and Hlth Svcs Block Grant – Sexual Assault Prev Prog </t>
  </si>
  <si>
    <t>Fund type (MOF)</t>
  </si>
  <si>
    <t>Legal Authority</t>
  </si>
  <si>
    <t>Part A, Title XIX, PHS Act, as amended</t>
  </si>
  <si>
    <t>Appropriation Acct. No.</t>
  </si>
  <si>
    <t>S 589 H</t>
  </si>
  <si>
    <t>Intended Purpose:  To provide support and coordination of statewide sexual violence prevention education services and to provide technical assistance to increase public awareness of sexual violence.</t>
  </si>
  <si>
    <t>Current Program Activities/Allowable Expenses:
A. Manage purchase of service contracts for sexual assault primary prevention services for the general public and/or for selected populations such as youth and immigrants to increase awareness of sexual violence and to reduce attitudes that tolerate sexual violence.
B. Collaborate on public awareness activities with Hawaii Coalition Against Sexual Assault.
C. To collaborate and plan with the Sexual Violence Primary Prevention Planning Committee for such activities as a needs assessment of attitudes about sexual violence among selected communities.</t>
  </si>
  <si>
    <t>Purpose of Proposed Ceiling Increase (if applicable): Not Applicable.</t>
  </si>
  <si>
    <t>Variances: The variance in revenues and expenditures between FY 2018-19 is due to a substantial increase in the amount of financial assistance provided from OPPPD, the grant administrator, to FHSD, for various FHSD programs.  The increase in ceiling, revenues, and expenditures for FY2019-2020 is to reflect the higher level of support FHSD received from this block grant. From FY2022 onward, FHSD anticipates receiving approximately $40,000 to support FHSD/MCHB programs only.  The estimated decrease in ceiling, revenues, and expenditures from FY2022 reflect this change. Decrease revenue/expenditure from 2023 to 2024 reflects position #00120924 Program Specialist funding being changed 100% to Sexual Violence Prevention grant, and late liquidation of 2024 encumbrance. Estimate $40K in 2025 and 2026 to be used for contracts.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</si>
</sst>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b/>
      <sz val="10"/>
      <name val="Arial"/>
      <family val="2"/>
    </font>
    <font>
      <u/>
      <sz val="10"/>
      <name val="Arial"/>
      <family val="2"/>
    </font>
    <font>
      <sz val="10"/>
      <name val="Arial"/>
      <family val="2"/>
    </font>
    <font>
      <sz val="10"/>
      <color rgb="FFFF0000"/>
      <name val="Arial"/>
      <family val="2"/>
    </font>
    <font>
      <b/>
      <sz val="10"/>
      <color rgb="FFFF000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0" fontId="3" fillId="0" borderId="0"/>
    <xf numFmtId="0" fontId="3" fillId="0" borderId="0"/>
    <xf numFmtId="0" fontId="3" fillId="0" borderId="0"/>
    <xf numFmtId="0" fontId="3" fillId="0" borderId="0"/>
  </cellStyleXfs>
  <cellXfs count="104">
    <xf numFmtId="0" fontId="0" fillId="0" borderId="0" xfId="0"/>
    <xf numFmtId="38" fontId="0" fillId="0" borderId="1" xfId="0" applyNumberFormat="1" applyFill="1" applyBorder="1"/>
    <xf numFmtId="0" fontId="3" fillId="0" borderId="0" xfId="0" applyFont="1" applyFill="1"/>
    <xf numFmtId="0" fontId="0" fillId="0" borderId="11" xfId="0" applyFill="1" applyBorder="1"/>
    <xf numFmtId="38" fontId="0" fillId="0" borderId="4" xfId="0" applyNumberFormat="1" applyFill="1" applyBorder="1"/>
    <xf numFmtId="0" fontId="0" fillId="0" borderId="4" xfId="0" applyFill="1" applyBorder="1"/>
    <xf numFmtId="0" fontId="0" fillId="0" borderId="0" xfId="0" applyFill="1"/>
    <xf numFmtId="38" fontId="0" fillId="0" borderId="0" xfId="0" applyNumberFormat="1" applyFill="1" applyBorder="1"/>
    <xf numFmtId="0" fontId="3" fillId="0" borderId="0" xfId="2" applyFill="1" applyAlignment="1">
      <alignment horizontal="left" vertical="top" wrapText="1"/>
    </xf>
    <xf numFmtId="0" fontId="0" fillId="0" borderId="0" xfId="0" applyFill="1" applyBorder="1"/>
    <xf numFmtId="0" fontId="3" fillId="0" borderId="0" xfId="2" applyFill="1"/>
    <xf numFmtId="0" fontId="3" fillId="0" borderId="1" xfId="0" applyFont="1" applyFill="1" applyBorder="1"/>
    <xf numFmtId="0" fontId="0" fillId="0" borderId="1" xfId="0" applyFill="1" applyBorder="1"/>
    <xf numFmtId="0" fontId="0" fillId="0" borderId="0" xfId="0" applyFill="1" applyAlignment="1">
      <alignment horizontal="right"/>
    </xf>
    <xf numFmtId="0" fontId="3" fillId="0" borderId="2" xfId="0" applyFont="1" applyFill="1" applyBorder="1"/>
    <xf numFmtId="0" fontId="0" fillId="0" borderId="2" xfId="0" applyFill="1" applyBorder="1"/>
    <xf numFmtId="0" fontId="3" fillId="0" borderId="0" xfId="0" applyFont="1" applyFill="1" applyAlignment="1">
      <alignment wrapText="1"/>
    </xf>
    <xf numFmtId="0" fontId="0" fillId="0" borderId="0" xfId="0" applyFill="1" applyAlignment="1">
      <alignment wrapText="1"/>
    </xf>
    <xf numFmtId="0" fontId="1" fillId="0" borderId="11" xfId="0" applyFont="1" applyFill="1" applyBorder="1" applyAlignment="1">
      <alignment horizontal="center"/>
    </xf>
    <xf numFmtId="0" fontId="1" fillId="0" borderId="2" xfId="0" applyFont="1" applyFill="1" applyBorder="1" applyAlignment="1">
      <alignment horizontal="center"/>
    </xf>
    <xf numFmtId="0" fontId="1" fillId="0" borderId="4" xfId="0" applyFont="1" applyFill="1" applyBorder="1" applyAlignment="1">
      <alignment horizontal="center"/>
    </xf>
    <xf numFmtId="0" fontId="3"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3" fillId="0" borderId="3" xfId="0" applyFont="1" applyFill="1" applyBorder="1" applyAlignment="1">
      <alignment horizontal="center"/>
    </xf>
    <xf numFmtId="38" fontId="0" fillId="0" borderId="3" xfId="0" applyNumberFormat="1" applyFill="1" applyBorder="1"/>
    <xf numFmtId="38" fontId="0" fillId="0" borderId="2" xfId="0" applyNumberFormat="1" applyFill="1" applyBorder="1"/>
    <xf numFmtId="0" fontId="3"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2" fillId="0" borderId="1" xfId="0" applyFont="1" applyFill="1" applyBorder="1"/>
    <xf numFmtId="0" fontId="3" fillId="0" borderId="11" xfId="0" applyFont="1" applyFill="1" applyBorder="1" applyAlignment="1">
      <alignment wrapText="1"/>
    </xf>
    <xf numFmtId="0" fontId="3"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3" fillId="0" borderId="1" xfId="1" applyFill="1" applyBorder="1"/>
    <xf numFmtId="0" fontId="3" fillId="0" borderId="0" xfId="2" applyFill="1" applyAlignment="1">
      <alignment horizontal="right"/>
    </xf>
    <xf numFmtId="0" fontId="3" fillId="0" borderId="1" xfId="2" applyFill="1" applyBorder="1"/>
    <xf numFmtId="0" fontId="3" fillId="0" borderId="2" xfId="1" applyFill="1" applyBorder="1"/>
    <xf numFmtId="0" fontId="3" fillId="0" borderId="2" xfId="2" applyFill="1" applyBorder="1"/>
    <xf numFmtId="0" fontId="3" fillId="0" borderId="2" xfId="1" applyFill="1" applyBorder="1" applyAlignment="1">
      <alignment horizontal="left" vertical="top"/>
    </xf>
    <xf numFmtId="0" fontId="3" fillId="0" borderId="1" xfId="1" applyFill="1" applyBorder="1" applyAlignment="1">
      <alignment horizontal="left"/>
    </xf>
    <xf numFmtId="0" fontId="3" fillId="0" borderId="2" xfId="1" applyFill="1" applyBorder="1" applyAlignment="1">
      <alignment horizontal="left" vertical="top" wrapText="1"/>
    </xf>
    <xf numFmtId="0" fontId="1" fillId="0" borderId="11" xfId="2" applyFont="1" applyFill="1" applyBorder="1" applyAlignment="1">
      <alignment horizontal="center"/>
    </xf>
    <xf numFmtId="0" fontId="1" fillId="0" borderId="2" xfId="2" applyFont="1" applyFill="1" applyBorder="1" applyAlignment="1">
      <alignment horizontal="center"/>
    </xf>
    <xf numFmtId="0" fontId="1" fillId="0" borderId="4" xfId="2" applyFont="1" applyFill="1" applyBorder="1" applyAlignment="1">
      <alignment horizontal="center"/>
    </xf>
    <xf numFmtId="0" fontId="3" fillId="0" borderId="11" xfId="2" applyFill="1" applyBorder="1"/>
    <xf numFmtId="0" fontId="3" fillId="0" borderId="4" xfId="2" applyFill="1" applyBorder="1"/>
    <xf numFmtId="0" fontId="3" fillId="0" borderId="6" xfId="2" applyFill="1" applyBorder="1" applyAlignment="1">
      <alignment horizontal="center"/>
    </xf>
    <xf numFmtId="0" fontId="3" fillId="0" borderId="3" xfId="2" applyFill="1" applyBorder="1" applyAlignment="1">
      <alignment horizontal="center"/>
    </xf>
    <xf numFmtId="0" fontId="3" fillId="0" borderId="4" xfId="2" applyFill="1" applyBorder="1" applyAlignment="1">
      <alignment horizontal="center"/>
    </xf>
    <xf numFmtId="38" fontId="3" fillId="0" borderId="4" xfId="2" applyNumberFormat="1" applyFill="1" applyBorder="1"/>
    <xf numFmtId="38" fontId="3" fillId="0" borderId="3" xfId="2" applyNumberFormat="1" applyFill="1" applyBorder="1"/>
    <xf numFmtId="38" fontId="3" fillId="0" borderId="2" xfId="2" applyNumberFormat="1" applyFill="1" applyBorder="1"/>
    <xf numFmtId="38" fontId="3" fillId="0" borderId="11" xfId="2" applyNumberFormat="1" applyFill="1" applyBorder="1"/>
    <xf numFmtId="0" fontId="3" fillId="0" borderId="8" xfId="2" applyFill="1" applyBorder="1"/>
    <xf numFmtId="0" fontId="3" fillId="0" borderId="9" xfId="2" applyFill="1" applyBorder="1"/>
    <xf numFmtId="38" fontId="3" fillId="0" borderId="6" xfId="2" applyNumberFormat="1" applyFill="1" applyBorder="1"/>
    <xf numFmtId="38" fontId="3" fillId="0" borderId="13" xfId="2" applyNumberFormat="1" applyFill="1" applyBorder="1"/>
    <xf numFmtId="0" fontId="3" fillId="0" borderId="5" xfId="2" applyFill="1" applyBorder="1"/>
    <xf numFmtId="38" fontId="3" fillId="0" borderId="9" xfId="2" applyNumberFormat="1" applyFill="1" applyBorder="1"/>
    <xf numFmtId="38" fontId="3" fillId="0" borderId="14" xfId="2" applyNumberFormat="1" applyFill="1" applyBorder="1"/>
    <xf numFmtId="0" fontId="3" fillId="0" borderId="12" xfId="2" applyFill="1" applyBorder="1"/>
    <xf numFmtId="38" fontId="3" fillId="0" borderId="12" xfId="2" applyNumberFormat="1" applyFill="1" applyBorder="1"/>
    <xf numFmtId="0" fontId="2" fillId="0" borderId="1" xfId="2" applyFont="1" applyFill="1" applyBorder="1"/>
    <xf numFmtId="38" fontId="3" fillId="0" borderId="1" xfId="2" applyNumberFormat="1" applyFill="1" applyBorder="1"/>
    <xf numFmtId="0" fontId="3" fillId="0" borderId="11" xfId="2" applyFill="1" applyBorder="1" applyAlignment="1">
      <alignment wrapText="1"/>
    </xf>
    <xf numFmtId="0" fontId="3" fillId="0" borderId="4" xfId="2" applyFill="1" applyBorder="1" applyAlignment="1">
      <alignment wrapText="1"/>
    </xf>
    <xf numFmtId="0" fontId="3" fillId="0" borderId="7" xfId="2" applyFill="1" applyBorder="1"/>
    <xf numFmtId="0" fontId="3" fillId="0" borderId="10" xfId="2" applyFill="1" applyBorder="1"/>
    <xf numFmtId="0" fontId="3" fillId="0" borderId="6" xfId="2" applyFill="1" applyBorder="1"/>
    <xf numFmtId="0" fontId="0" fillId="0" borderId="0" xfId="0" applyFill="1" applyAlignment="1">
      <alignment vertical="top"/>
    </xf>
    <xf numFmtId="0" fontId="3" fillId="0" borderId="0" xfId="0" applyFont="1" applyFill="1" applyBorder="1"/>
    <xf numFmtId="0" fontId="3" fillId="0" borderId="0" xfId="2" applyFill="1" applyAlignment="1">
      <alignment wrapText="1"/>
    </xf>
    <xf numFmtId="0" fontId="4" fillId="0" borderId="0" xfId="0" applyFont="1" applyFill="1"/>
    <xf numFmtId="0" fontId="3" fillId="0" borderId="0" xfId="3" applyFill="1" applyAlignment="1">
      <alignment horizontal="left" vertical="top" wrapText="1"/>
    </xf>
    <xf numFmtId="0" fontId="3" fillId="0" borderId="0" xfId="3" applyFill="1"/>
    <xf numFmtId="0" fontId="3" fillId="0" borderId="0" xfId="1" applyFill="1" applyAlignment="1">
      <alignment vertical="top" wrapText="1"/>
    </xf>
    <xf numFmtId="0" fontId="3" fillId="0" borderId="0" xfId="1" applyFill="1" applyAlignment="1">
      <alignment horizontal="left" vertical="top" wrapText="1"/>
    </xf>
    <xf numFmtId="0" fontId="3" fillId="0" borderId="0" xfId="2" applyFill="1" applyAlignment="1">
      <alignment horizontal="left" vertical="top" wrapText="1"/>
    </xf>
    <xf numFmtId="0" fontId="3" fillId="0" borderId="0" xfId="1" applyFill="1"/>
    <xf numFmtId="0" fontId="3" fillId="0" borderId="0" xfId="2" applyFill="1" applyAlignment="1">
      <alignment horizontal="left"/>
    </xf>
    <xf numFmtId="38" fontId="3" fillId="0" borderId="0" xfId="2" applyNumberFormat="1" applyFill="1"/>
    <xf numFmtId="0" fontId="3" fillId="0" borderId="2" xfId="2" applyFill="1" applyBorder="1"/>
    <xf numFmtId="0" fontId="3" fillId="0" borderId="0" xfId="2" applyFill="1" applyAlignment="1">
      <alignment horizontal="left" wrapText="1"/>
    </xf>
    <xf numFmtId="38" fontId="4" fillId="0" borderId="3" xfId="2" applyNumberFormat="1" applyFont="1" applyFill="1" applyBorder="1"/>
    <xf numFmtId="38" fontId="4" fillId="0" borderId="4" xfId="2" applyNumberFormat="1" applyFont="1" applyFill="1" applyBorder="1"/>
    <xf numFmtId="0" fontId="3" fillId="0" borderId="0" xfId="2" applyFill="1" applyAlignment="1">
      <alignment horizontal="left"/>
    </xf>
    <xf numFmtId="0" fontId="3" fillId="0" borderId="1" xfId="4" applyFill="1" applyBorder="1"/>
    <xf numFmtId="0" fontId="3" fillId="0" borderId="2" xfId="4" applyFill="1" applyBorder="1"/>
    <xf numFmtId="0" fontId="3" fillId="0" borderId="0" xfId="4" applyFill="1"/>
    <xf numFmtId="0" fontId="5" fillId="0" borderId="0" xfId="2" applyFont="1" applyFill="1"/>
    <xf numFmtId="0" fontId="3" fillId="0" borderId="0" xfId="2" applyFill="1" applyAlignment="1">
      <alignment vertical="top"/>
    </xf>
    <xf numFmtId="0" fontId="3" fillId="0" borderId="1" xfId="2" applyFill="1" applyBorder="1" applyAlignment="1">
      <alignment horizontal="left" wrapText="1"/>
    </xf>
    <xf numFmtId="0" fontId="3" fillId="0" borderId="0" xfId="2" applyFill="1" applyAlignment="1">
      <alignment wrapText="1"/>
    </xf>
  </cellXfs>
  <cellStyles count="5">
    <cellStyle name="Normal" xfId="0" builtinId="0"/>
    <cellStyle name="Normal 10" xfId="2" xr:uid="{729DD6CC-D17D-4D5D-B2EA-F2E7E3F1C762}"/>
    <cellStyle name="Normal 2 2" xfId="1" xr:uid="{540AE08A-B888-4E87-8989-52EE5D201215}"/>
    <cellStyle name="Normal 3 2" xfId="4" xr:uid="{D14ED5F6-B232-4063-AC5C-759AC9D6DD78}"/>
    <cellStyle name="Normal 5" xfId="3" xr:uid="{2FA18979-E028-4C5D-8FCA-584725D3340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45"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0" Type="http://schemas.openxmlformats.org/officeDocument/2006/relationships/worksheet" Target="worksheets/sheet20.xml"/><Relationship Id="rId41"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8B7FF5-2E35-4E86-A14A-683380B1BA69}">
  <sheetPr>
    <pageSetUpPr fitToPage="1"/>
  </sheetPr>
  <dimension ref="A2:I46"/>
  <sheetViews>
    <sheetView showWhiteSpace="0" view="pageLayout" topLeftCell="A8"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118</v>
      </c>
      <c r="C2" s="46"/>
      <c r="D2" s="46"/>
      <c r="G2" s="45" t="s">
        <v>1</v>
      </c>
      <c r="H2" s="46" t="s">
        <v>119</v>
      </c>
      <c r="I2" s="46"/>
    </row>
    <row r="3" spans="1:9" x14ac:dyDescent="0.2">
      <c r="A3" s="10" t="s">
        <v>2</v>
      </c>
      <c r="B3" s="46" t="s">
        <v>40</v>
      </c>
      <c r="C3" s="46"/>
      <c r="D3" s="46"/>
      <c r="G3" s="45" t="s">
        <v>3</v>
      </c>
      <c r="H3" s="48" t="s">
        <v>120</v>
      </c>
      <c r="I3" s="48"/>
    </row>
    <row r="4" spans="1:9" ht="27" customHeight="1" x14ac:dyDescent="0.2">
      <c r="A4" s="10" t="s">
        <v>4</v>
      </c>
      <c r="B4" s="102" t="s">
        <v>121</v>
      </c>
      <c r="C4" s="102"/>
      <c r="D4" s="102"/>
      <c r="E4" s="102"/>
      <c r="G4" s="45" t="s">
        <v>5</v>
      </c>
      <c r="H4" s="46" t="s">
        <v>122</v>
      </c>
      <c r="I4" s="46"/>
    </row>
    <row r="5" spans="1:9" x14ac:dyDescent="0.2">
      <c r="A5" s="10" t="s">
        <v>6</v>
      </c>
      <c r="B5" s="101" t="s">
        <v>123</v>
      </c>
      <c r="C5" s="101"/>
      <c r="D5" s="101"/>
      <c r="G5" s="45" t="s">
        <v>7</v>
      </c>
      <c r="H5" s="48" t="s">
        <v>124</v>
      </c>
      <c r="I5" s="48"/>
    </row>
    <row r="6" spans="1:9" x14ac:dyDescent="0.2">
      <c r="B6" s="46" t="s">
        <v>125</v>
      </c>
      <c r="C6" s="46"/>
      <c r="D6" s="46"/>
      <c r="E6" s="46"/>
    </row>
    <row r="8" spans="1:9" ht="25.5" customHeight="1" x14ac:dyDescent="0.2">
      <c r="A8" s="93" t="s">
        <v>126</v>
      </c>
      <c r="B8" s="93"/>
      <c r="C8" s="93"/>
      <c r="D8" s="93"/>
      <c r="E8" s="93"/>
      <c r="F8" s="93"/>
      <c r="G8" s="93"/>
      <c r="H8" s="93"/>
      <c r="I8" s="93"/>
    </row>
    <row r="9" spans="1:9" x14ac:dyDescent="0.2">
      <c r="B9" s="103"/>
      <c r="C9" s="103"/>
      <c r="D9" s="103"/>
      <c r="E9" s="103"/>
      <c r="F9" s="103"/>
      <c r="G9" s="103"/>
      <c r="H9" s="103"/>
      <c r="I9" s="103"/>
    </row>
    <row r="10" spans="1:9" x14ac:dyDescent="0.2">
      <c r="A10" s="10" t="s">
        <v>127</v>
      </c>
    </row>
    <row r="12" spans="1:9" x14ac:dyDescent="0.2">
      <c r="A12" s="10" t="s">
        <v>128</v>
      </c>
    </row>
    <row r="14" spans="1:9" ht="26.25" customHeight="1" x14ac:dyDescent="0.2">
      <c r="A14" s="8" t="s">
        <v>129</v>
      </c>
      <c r="B14" s="8"/>
      <c r="C14" s="8"/>
      <c r="D14" s="8"/>
      <c r="E14" s="8"/>
      <c r="F14" s="8"/>
      <c r="G14" s="8"/>
      <c r="H14" s="8"/>
      <c r="I14" s="8"/>
    </row>
    <row r="16" spans="1:9" x14ac:dyDescent="0.2">
      <c r="A16" s="10" t="s">
        <v>103</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1">
        <v>28465220</v>
      </c>
      <c r="D22" s="61">
        <v>29982839</v>
      </c>
      <c r="E22" s="61">
        <v>29982839</v>
      </c>
      <c r="F22" s="61">
        <v>29349715</v>
      </c>
      <c r="G22" s="61">
        <v>31452053</v>
      </c>
      <c r="H22" s="61">
        <v>28247860</v>
      </c>
      <c r="I22" s="61">
        <v>28247860</v>
      </c>
    </row>
    <row r="23" spans="1:9" x14ac:dyDescent="0.2">
      <c r="A23" s="55" t="s">
        <v>24</v>
      </c>
      <c r="B23" s="56"/>
      <c r="C23" s="61">
        <v>264778.45000000298</v>
      </c>
      <c r="D23" s="61">
        <f>C34</f>
        <v>391235.34000000358</v>
      </c>
      <c r="E23" s="61">
        <f>D34</f>
        <v>66571.610000003129</v>
      </c>
      <c r="F23" s="61">
        <f>E34</f>
        <v>615071.35000000149</v>
      </c>
      <c r="G23" s="61">
        <f>F34</f>
        <v>391209.38000000268</v>
      </c>
      <c r="H23" s="61">
        <f>G34</f>
        <v>138417.38000000268</v>
      </c>
      <c r="I23" s="61">
        <f t="shared" ref="I23:I25" si="0">H23</f>
        <v>138417.38000000268</v>
      </c>
    </row>
    <row r="24" spans="1:9" x14ac:dyDescent="0.2">
      <c r="A24" s="55" t="s">
        <v>25</v>
      </c>
      <c r="B24" s="56"/>
      <c r="C24" s="61">
        <v>24558878.57</v>
      </c>
      <c r="D24" s="61">
        <v>22441924.59</v>
      </c>
      <c r="E24" s="61">
        <v>28319353.609999999</v>
      </c>
      <c r="F24" s="61">
        <v>29125853.27</v>
      </c>
      <c r="G24" s="61">
        <v>31199261</v>
      </c>
      <c r="H24" s="61">
        <v>31199261</v>
      </c>
      <c r="I24" s="61">
        <f t="shared" si="0"/>
        <v>31199261</v>
      </c>
    </row>
    <row r="25" spans="1:9" x14ac:dyDescent="0.2">
      <c r="A25" s="55" t="s">
        <v>26</v>
      </c>
      <c r="B25" s="56"/>
      <c r="C25" s="60">
        <v>24432421.68</v>
      </c>
      <c r="D25" s="60">
        <v>22766588.32</v>
      </c>
      <c r="E25" s="60">
        <v>27770853.870000001</v>
      </c>
      <c r="F25" s="60">
        <v>29349715.239999998</v>
      </c>
      <c r="G25" s="60">
        <v>31452053</v>
      </c>
      <c r="H25" s="60">
        <v>31199261</v>
      </c>
      <c r="I25" s="60">
        <f t="shared" si="0"/>
        <v>31199261</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391235.34000000358</v>
      </c>
      <c r="D34" s="60">
        <f t="shared" ref="D34:I34" si="2">+D23+D24-D25+D32</f>
        <v>66571.610000003129</v>
      </c>
      <c r="E34" s="60">
        <f>+E23+E24-E25+E32</f>
        <v>615071.35000000149</v>
      </c>
      <c r="F34" s="60">
        <f t="shared" si="2"/>
        <v>391209.38000000268</v>
      </c>
      <c r="G34" s="60">
        <f>+G23+G24-G25+G32</f>
        <v>138417.38000000268</v>
      </c>
      <c r="H34" s="60">
        <f>+H23+H24-H25+H32</f>
        <v>138417.38000000268</v>
      </c>
      <c r="I34" s="60">
        <f t="shared" si="2"/>
        <v>138417.38000000268</v>
      </c>
    </row>
    <row r="35" spans="1:9" x14ac:dyDescent="0.2">
      <c r="A35" s="64"/>
      <c r="B35" s="65"/>
      <c r="C35" s="66"/>
      <c r="D35" s="67"/>
      <c r="E35" s="67"/>
      <c r="F35" s="61"/>
      <c r="G35" s="61"/>
      <c r="H35" s="61"/>
      <c r="I35" s="61"/>
    </row>
    <row r="36" spans="1:9" x14ac:dyDescent="0.2">
      <c r="A36" s="55" t="s">
        <v>31</v>
      </c>
      <c r="B36" s="56"/>
      <c r="C36" s="61">
        <v>1469748.6</v>
      </c>
      <c r="D36" s="61">
        <v>1497214.66</v>
      </c>
      <c r="E36" s="61">
        <v>1978927.81</v>
      </c>
      <c r="F36" s="61">
        <f>312740.86+1692411.63</f>
        <v>2005152.4899999998</v>
      </c>
      <c r="G36" s="61">
        <f>377806.25+1817882.68</f>
        <v>2195688.9299999997</v>
      </c>
      <c r="H36" s="61">
        <f t="shared" ref="H36:I36" si="3">377806.25+1817882.68</f>
        <v>2195688.9299999997</v>
      </c>
      <c r="I36" s="61">
        <f t="shared" si="3"/>
        <v>2195688.9299999997</v>
      </c>
    </row>
    <row r="37" spans="1:9" x14ac:dyDescent="0.2">
      <c r="A37" s="64"/>
      <c r="B37" s="65"/>
      <c r="C37" s="66"/>
      <c r="D37" s="67"/>
      <c r="E37" s="67"/>
      <c r="F37" s="61"/>
      <c r="G37" s="61"/>
      <c r="H37" s="61"/>
      <c r="I37" s="61"/>
    </row>
    <row r="38" spans="1:9" x14ac:dyDescent="0.2">
      <c r="A38" s="55" t="s">
        <v>32</v>
      </c>
      <c r="B38" s="68"/>
      <c r="C38" s="69">
        <f>C34-C36</f>
        <v>-1078513.2599999965</v>
      </c>
      <c r="D38" s="69">
        <f t="shared" ref="D38:I38" si="4">D34-D36</f>
        <v>-1430643.0499999968</v>
      </c>
      <c r="E38" s="69">
        <f t="shared" si="4"/>
        <v>-1363856.4599999986</v>
      </c>
      <c r="F38" s="70">
        <f t="shared" si="4"/>
        <v>-1613943.1099999971</v>
      </c>
      <c r="G38" s="70">
        <f t="shared" si="4"/>
        <v>-2057271.549999997</v>
      </c>
      <c r="H38" s="70">
        <f t="shared" si="4"/>
        <v>-2057271.549999997</v>
      </c>
      <c r="I38" s="70">
        <f t="shared" si="4"/>
        <v>-2057271.549999997</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5">
    <mergeCell ref="B4:E4"/>
    <mergeCell ref="A8:I8"/>
    <mergeCell ref="A14:I14"/>
    <mergeCell ref="A19:I19"/>
    <mergeCell ref="A41:B41"/>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BECCE9-5852-48B1-9321-FDBD177316FC}">
  <sheetPr>
    <pageSetUpPr fitToPage="1"/>
  </sheetPr>
  <dimension ref="A2:I46"/>
  <sheetViews>
    <sheetView view="pageLayout" topLeftCell="A8"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119</v>
      </c>
      <c r="I2" s="46"/>
    </row>
    <row r="3" spans="1:9" x14ac:dyDescent="0.2">
      <c r="A3" s="10" t="s">
        <v>2</v>
      </c>
      <c r="B3" s="46" t="s">
        <v>130</v>
      </c>
      <c r="C3" s="46"/>
      <c r="D3" s="46"/>
      <c r="G3" s="45" t="s">
        <v>3</v>
      </c>
      <c r="H3" s="48" t="s">
        <v>120</v>
      </c>
      <c r="I3" s="48"/>
    </row>
    <row r="4" spans="1:9" x14ac:dyDescent="0.2">
      <c r="A4" s="10" t="s">
        <v>4</v>
      </c>
      <c r="B4" s="10" t="s">
        <v>131</v>
      </c>
      <c r="G4" s="45" t="s">
        <v>5</v>
      </c>
      <c r="H4" s="46" t="s">
        <v>122</v>
      </c>
      <c r="I4" s="46"/>
    </row>
    <row r="5" spans="1:9" x14ac:dyDescent="0.2">
      <c r="A5" s="10" t="s">
        <v>6</v>
      </c>
      <c r="B5" s="10" t="s">
        <v>123</v>
      </c>
      <c r="G5" s="45" t="s">
        <v>7</v>
      </c>
      <c r="H5" s="48" t="s">
        <v>132</v>
      </c>
      <c r="I5" s="48"/>
    </row>
    <row r="6" spans="1:9" x14ac:dyDescent="0.2">
      <c r="B6" s="46" t="s">
        <v>125</v>
      </c>
      <c r="C6" s="46"/>
      <c r="D6" s="46"/>
      <c r="E6" s="46"/>
      <c r="F6" s="46"/>
    </row>
    <row r="8" spans="1:9" x14ac:dyDescent="0.2">
      <c r="A8" s="10" t="s">
        <v>133</v>
      </c>
    </row>
    <row r="10" spans="1:9" x14ac:dyDescent="0.2">
      <c r="A10" s="10" t="s">
        <v>134</v>
      </c>
    </row>
    <row r="12" spans="1:9" x14ac:dyDescent="0.2">
      <c r="A12" s="10" t="s">
        <v>135</v>
      </c>
    </row>
    <row r="14" spans="1:9" x14ac:dyDescent="0.2">
      <c r="A14" s="8" t="s">
        <v>136</v>
      </c>
      <c r="B14" s="8"/>
      <c r="C14" s="8"/>
      <c r="D14" s="8"/>
      <c r="E14" s="8"/>
      <c r="F14" s="8"/>
      <c r="G14" s="8"/>
      <c r="H14" s="8"/>
      <c r="I14" s="8"/>
    </row>
    <row r="16" spans="1:9" x14ac:dyDescent="0.2">
      <c r="A16" s="10" t="s">
        <v>137</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1">
        <v>230000</v>
      </c>
      <c r="D22" s="61">
        <v>230000</v>
      </c>
      <c r="E22" s="61">
        <v>230000</v>
      </c>
      <c r="F22" s="61">
        <v>246633</v>
      </c>
      <c r="G22" s="61">
        <v>200567</v>
      </c>
      <c r="H22" s="61">
        <v>181511</v>
      </c>
      <c r="I22" s="61">
        <v>181511</v>
      </c>
    </row>
    <row r="23" spans="1:9" x14ac:dyDescent="0.2">
      <c r="A23" s="55" t="s">
        <v>24</v>
      </c>
      <c r="B23" s="56"/>
      <c r="C23" s="61">
        <v>3458.5999999999767</v>
      </c>
      <c r="D23" s="61">
        <f>C34</f>
        <v>28174.609999999986</v>
      </c>
      <c r="E23" s="61">
        <f>D34</f>
        <v>5000.9099999999744</v>
      </c>
      <c r="F23" s="61">
        <f>E34</f>
        <v>16284.51999999999</v>
      </c>
      <c r="G23" s="61">
        <f>F34</f>
        <v>10424.51999999999</v>
      </c>
      <c r="H23" s="61">
        <f t="shared" ref="H23:I23" si="0">G34</f>
        <v>9470.5199999999895</v>
      </c>
      <c r="I23" s="61">
        <f t="shared" si="0"/>
        <v>9470.5199999999895</v>
      </c>
    </row>
    <row r="24" spans="1:9" x14ac:dyDescent="0.2">
      <c r="A24" s="55" t="s">
        <v>25</v>
      </c>
      <c r="B24" s="56"/>
      <c r="C24" s="61">
        <v>325226.68</v>
      </c>
      <c r="D24" s="61">
        <f>130515.34+96438.04</f>
        <v>226953.38</v>
      </c>
      <c r="E24" s="61">
        <v>257289.09</v>
      </c>
      <c r="F24" s="61">
        <v>240773</v>
      </c>
      <c r="G24" s="61">
        <v>199613</v>
      </c>
      <c r="H24" s="61">
        <v>199613</v>
      </c>
      <c r="I24" s="61">
        <v>199613</v>
      </c>
    </row>
    <row r="25" spans="1:9" x14ac:dyDescent="0.2">
      <c r="A25" s="55" t="s">
        <v>26</v>
      </c>
      <c r="B25" s="56"/>
      <c r="C25" s="60">
        <v>300510.67</v>
      </c>
      <c r="D25" s="61">
        <f>131596.89+118530.19</f>
        <v>250127.08000000002</v>
      </c>
      <c r="E25" s="61">
        <v>246005.48</v>
      </c>
      <c r="F25" s="61">
        <v>246633</v>
      </c>
      <c r="G25" s="61">
        <v>200567</v>
      </c>
      <c r="H25" s="61">
        <v>199613</v>
      </c>
      <c r="I25" s="61">
        <v>199613</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28174.609999999986</v>
      </c>
      <c r="D34" s="60">
        <f t="shared" ref="D34:I34" si="2">+D23+D24-D25+D32</f>
        <v>5000.9099999999744</v>
      </c>
      <c r="E34" s="60">
        <f>+E23+E24-E25+E32</f>
        <v>16284.51999999999</v>
      </c>
      <c r="F34" s="60">
        <f t="shared" si="2"/>
        <v>10424.51999999999</v>
      </c>
      <c r="G34" s="60">
        <f>+G23+G24-G25+G32</f>
        <v>9470.5199999999895</v>
      </c>
      <c r="H34" s="60">
        <f>+H23+H24-H25+H32</f>
        <v>9470.5199999999895</v>
      </c>
      <c r="I34" s="60">
        <f t="shared" si="2"/>
        <v>9470.5199999999895</v>
      </c>
    </row>
    <row r="35" spans="1:9" x14ac:dyDescent="0.2">
      <c r="A35" s="64"/>
      <c r="B35" s="65"/>
      <c r="C35" s="66"/>
      <c r="D35" s="67"/>
      <c r="E35" s="67"/>
      <c r="F35" s="61"/>
      <c r="G35" s="61"/>
      <c r="H35" s="61"/>
      <c r="I35" s="61"/>
    </row>
    <row r="36" spans="1:9" x14ac:dyDescent="0.2">
      <c r="A36" s="55" t="s">
        <v>31</v>
      </c>
      <c r="B36" s="56"/>
      <c r="C36" s="66"/>
      <c r="D36" s="67"/>
      <c r="E36" s="67"/>
      <c r="F36" s="61"/>
      <c r="G36" s="61"/>
      <c r="H36" s="61"/>
      <c r="I36" s="61"/>
    </row>
    <row r="37" spans="1:9" x14ac:dyDescent="0.2">
      <c r="A37" s="64"/>
      <c r="B37" s="65"/>
      <c r="C37" s="66"/>
      <c r="D37" s="67"/>
      <c r="E37" s="67"/>
      <c r="F37" s="61"/>
      <c r="G37" s="61"/>
      <c r="H37" s="61"/>
      <c r="I37" s="61"/>
    </row>
    <row r="38" spans="1:9" x14ac:dyDescent="0.2">
      <c r="A38" s="55" t="s">
        <v>32</v>
      </c>
      <c r="B38" s="68"/>
      <c r="C38" s="69">
        <f>C34-C36</f>
        <v>28174.609999999986</v>
      </c>
      <c r="D38" s="69">
        <f t="shared" ref="D38:I38" si="3">D34-D36</f>
        <v>5000.9099999999744</v>
      </c>
      <c r="E38" s="69">
        <f t="shared" si="3"/>
        <v>16284.51999999999</v>
      </c>
      <c r="F38" s="70">
        <f t="shared" si="3"/>
        <v>10424.51999999999</v>
      </c>
      <c r="G38" s="70">
        <f t="shared" si="3"/>
        <v>9470.5199999999895</v>
      </c>
      <c r="H38" s="70">
        <f t="shared" si="3"/>
        <v>9470.5199999999895</v>
      </c>
      <c r="I38" s="70">
        <f t="shared" si="3"/>
        <v>9470.5199999999895</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3">
    <mergeCell ref="A14:I14"/>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90A42-D508-442E-9F5A-6340A59E0A07}">
  <sheetPr>
    <tabColor theme="6" tint="0.59999389629810485"/>
    <pageSetUpPr fitToPage="1"/>
  </sheetPr>
  <dimension ref="A2:I47"/>
  <sheetViews>
    <sheetView zoomScaleNormal="100" workbookViewId="0">
      <selection activeCell="F32" sqref="F32"/>
    </sheetView>
  </sheetViews>
  <sheetFormatPr defaultRowHeight="12.75" x14ac:dyDescent="0.2"/>
  <cols>
    <col min="1" max="1" width="19.7109375" style="10" customWidth="1"/>
    <col min="2"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39</v>
      </c>
      <c r="I2" s="46"/>
    </row>
    <row r="3" spans="1:9" x14ac:dyDescent="0.2">
      <c r="A3" s="10" t="s">
        <v>2</v>
      </c>
      <c r="B3" s="46" t="s">
        <v>40</v>
      </c>
      <c r="C3" s="46"/>
      <c r="D3" s="46"/>
      <c r="G3" s="45" t="s">
        <v>3</v>
      </c>
      <c r="H3" s="48" t="s">
        <v>41</v>
      </c>
      <c r="I3" s="48"/>
    </row>
    <row r="4" spans="1:9" x14ac:dyDescent="0.2">
      <c r="A4" s="10" t="s">
        <v>4</v>
      </c>
      <c r="B4" s="46" t="s">
        <v>138</v>
      </c>
      <c r="C4" s="46"/>
      <c r="D4" s="46"/>
      <c r="G4" s="45" t="s">
        <v>5</v>
      </c>
      <c r="H4" s="46" t="s">
        <v>122</v>
      </c>
      <c r="I4" s="46"/>
    </row>
    <row r="5" spans="1:9" x14ac:dyDescent="0.2">
      <c r="A5" s="10" t="s">
        <v>6</v>
      </c>
      <c r="B5" s="46" t="s">
        <v>139</v>
      </c>
      <c r="C5" s="48"/>
      <c r="D5" s="48"/>
      <c r="G5" s="45" t="s">
        <v>7</v>
      </c>
      <c r="H5" s="48" t="s">
        <v>140</v>
      </c>
      <c r="I5" s="48"/>
    </row>
    <row r="8" spans="1:9" x14ac:dyDescent="0.2">
      <c r="A8" s="10" t="s">
        <v>8</v>
      </c>
      <c r="B8" s="10" t="s">
        <v>141</v>
      </c>
    </row>
    <row r="10" spans="1:9" x14ac:dyDescent="0.2">
      <c r="A10" s="10" t="s">
        <v>9</v>
      </c>
      <c r="B10" s="10" t="s">
        <v>142</v>
      </c>
    </row>
    <row r="12" spans="1:9" x14ac:dyDescent="0.2">
      <c r="A12" s="10" t="s">
        <v>10</v>
      </c>
    </row>
    <row r="14" spans="1:9" x14ac:dyDescent="0.2">
      <c r="A14" s="10" t="s">
        <v>143</v>
      </c>
    </row>
    <row r="17" spans="1:9" x14ac:dyDescent="0.2">
      <c r="A17" s="10" t="s">
        <v>11</v>
      </c>
      <c r="D17" s="10" t="s">
        <v>49</v>
      </c>
    </row>
    <row r="18" spans="1:9" x14ac:dyDescent="0.2">
      <c r="A18" s="10" t="s">
        <v>12</v>
      </c>
    </row>
    <row r="20" spans="1:9" x14ac:dyDescent="0.2">
      <c r="A20" s="52" t="s">
        <v>13</v>
      </c>
      <c r="B20" s="53"/>
      <c r="C20" s="53"/>
      <c r="D20" s="53"/>
      <c r="E20" s="53"/>
      <c r="F20" s="53"/>
      <c r="G20" s="53"/>
      <c r="H20" s="53"/>
      <c r="I20" s="54"/>
    </row>
    <row r="21" spans="1:9" x14ac:dyDescent="0.2">
      <c r="A21" s="55"/>
      <c r="B21" s="56"/>
      <c r="C21" s="57" t="s">
        <v>14</v>
      </c>
      <c r="D21" s="57" t="s">
        <v>15</v>
      </c>
      <c r="E21" s="57" t="s">
        <v>16</v>
      </c>
      <c r="F21" s="57" t="s">
        <v>17</v>
      </c>
      <c r="G21" s="57" t="s">
        <v>18</v>
      </c>
      <c r="H21" s="57" t="s">
        <v>19</v>
      </c>
      <c r="I21" s="57" t="s">
        <v>20</v>
      </c>
    </row>
    <row r="22" spans="1:9" x14ac:dyDescent="0.2">
      <c r="A22" s="55"/>
      <c r="B22" s="56"/>
      <c r="C22" s="58" t="s">
        <v>21</v>
      </c>
      <c r="D22" s="59" t="s">
        <v>21</v>
      </c>
      <c r="E22" s="58" t="s">
        <v>21</v>
      </c>
      <c r="F22" s="58" t="s">
        <v>21</v>
      </c>
      <c r="G22" s="58" t="s">
        <v>21</v>
      </c>
      <c r="H22" s="58" t="s">
        <v>22</v>
      </c>
      <c r="I22" s="58" t="s">
        <v>22</v>
      </c>
    </row>
    <row r="23" spans="1:9" x14ac:dyDescent="0.2">
      <c r="A23" s="55" t="s">
        <v>23</v>
      </c>
      <c r="B23" s="56"/>
      <c r="C23" s="60">
        <v>200000</v>
      </c>
      <c r="D23" s="61">
        <v>200000</v>
      </c>
      <c r="E23" s="61">
        <v>230000</v>
      </c>
      <c r="F23" s="61">
        <v>230000</v>
      </c>
      <c r="G23" s="61">
        <v>230000</v>
      </c>
      <c r="H23" s="61">
        <v>230000</v>
      </c>
      <c r="I23" s="61">
        <v>230000</v>
      </c>
    </row>
    <row r="24" spans="1:9" x14ac:dyDescent="0.2">
      <c r="A24" s="55" t="s">
        <v>24</v>
      </c>
      <c r="B24" s="56"/>
      <c r="C24" s="60">
        <v>43</v>
      </c>
      <c r="D24" s="61">
        <f t="shared" ref="D24:I24" si="0">C35</f>
        <v>1.5100000000093132</v>
      </c>
      <c r="E24" s="61">
        <f t="shared" si="0"/>
        <v>15.510000000009313</v>
      </c>
      <c r="F24" s="61">
        <f t="shared" si="0"/>
        <v>12.510000000009313</v>
      </c>
      <c r="G24" s="61">
        <f t="shared" si="0"/>
        <v>1.470000000030268</v>
      </c>
      <c r="H24" s="61">
        <f t="shared" si="0"/>
        <v>11.470000000030268</v>
      </c>
      <c r="I24" s="61">
        <f t="shared" si="0"/>
        <v>11.470000000030268</v>
      </c>
    </row>
    <row r="25" spans="1:9" x14ac:dyDescent="0.2">
      <c r="A25" s="55" t="s">
        <v>25</v>
      </c>
      <c r="B25" s="56"/>
      <c r="C25" s="60">
        <v>171830</v>
      </c>
      <c r="D25" s="61">
        <v>243664</v>
      </c>
      <c r="E25" s="61">
        <v>213453</v>
      </c>
      <c r="F25" s="61">
        <v>228840.45</v>
      </c>
      <c r="G25" s="61">
        <v>231155</v>
      </c>
      <c r="H25" s="61">
        <v>223410</v>
      </c>
      <c r="I25" s="61">
        <v>223410</v>
      </c>
    </row>
    <row r="26" spans="1:9" x14ac:dyDescent="0.2">
      <c r="A26" s="55" t="s">
        <v>26</v>
      </c>
      <c r="B26" s="56"/>
      <c r="C26" s="60">
        <v>171871.49</v>
      </c>
      <c r="D26" s="61">
        <v>243650</v>
      </c>
      <c r="E26" s="61">
        <v>213456</v>
      </c>
      <c r="F26" s="60">
        <v>228851.49</v>
      </c>
      <c r="G26" s="61">
        <v>231145</v>
      </c>
      <c r="H26" s="61">
        <v>223410</v>
      </c>
      <c r="I26" s="61">
        <v>223410</v>
      </c>
    </row>
    <row r="27" spans="1:9" x14ac:dyDescent="0.2">
      <c r="A27" s="55"/>
      <c r="B27" s="56"/>
      <c r="C27" s="60"/>
      <c r="D27" s="61"/>
      <c r="E27" s="61"/>
      <c r="F27" s="61"/>
      <c r="G27" s="61"/>
      <c r="H27" s="61"/>
      <c r="I27" s="61"/>
    </row>
    <row r="28" spans="1:9" x14ac:dyDescent="0.2">
      <c r="A28" s="55" t="s">
        <v>27</v>
      </c>
      <c r="B28" s="48"/>
      <c r="C28" s="62"/>
      <c r="D28" s="62"/>
      <c r="E28" s="62"/>
      <c r="F28" s="62"/>
      <c r="G28" s="62"/>
      <c r="H28" s="62"/>
      <c r="I28" s="60"/>
    </row>
    <row r="29" spans="1:9" x14ac:dyDescent="0.2">
      <c r="A29" s="55" t="s">
        <v>28</v>
      </c>
      <c r="B29" s="56"/>
      <c r="C29" s="60"/>
      <c r="D29" s="63"/>
      <c r="E29" s="62"/>
      <c r="F29" s="62"/>
      <c r="G29" s="62"/>
      <c r="H29" s="62"/>
      <c r="I29" s="60"/>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64"/>
      <c r="B32" s="65"/>
      <c r="C32" s="60"/>
      <c r="D32" s="61"/>
      <c r="E32" s="61"/>
      <c r="F32" s="61"/>
      <c r="G32" s="61"/>
      <c r="H32" s="61"/>
      <c r="I32" s="61"/>
    </row>
    <row r="33" spans="1:9" x14ac:dyDescent="0.2">
      <c r="A33" s="55" t="s">
        <v>29</v>
      </c>
      <c r="B33" s="56"/>
      <c r="C33" s="60">
        <f t="shared" ref="C33:I33" si="1">SUM(C30:C32)</f>
        <v>0</v>
      </c>
      <c r="D33" s="60">
        <f t="shared" si="1"/>
        <v>0</v>
      </c>
      <c r="E33" s="60">
        <f t="shared" si="1"/>
        <v>0</v>
      </c>
      <c r="F33" s="60">
        <f>SUM(F30:F32)</f>
        <v>0</v>
      </c>
      <c r="G33" s="60">
        <f t="shared" si="1"/>
        <v>0</v>
      </c>
      <c r="H33" s="60">
        <f t="shared" si="1"/>
        <v>0</v>
      </c>
      <c r="I33" s="60">
        <f t="shared" si="1"/>
        <v>0</v>
      </c>
    </row>
    <row r="34" spans="1:9" x14ac:dyDescent="0.2">
      <c r="A34" s="55"/>
      <c r="B34" s="56"/>
      <c r="C34" s="60"/>
      <c r="D34" s="61"/>
      <c r="E34" s="61"/>
      <c r="F34" s="61"/>
      <c r="G34" s="61"/>
      <c r="H34" s="61"/>
      <c r="I34" s="61"/>
    </row>
    <row r="35" spans="1:9" x14ac:dyDescent="0.2">
      <c r="A35" s="55" t="s">
        <v>30</v>
      </c>
      <c r="B35" s="56"/>
      <c r="C35" s="60">
        <f>+C24+C25-C26+C33</f>
        <v>1.5100000000093132</v>
      </c>
      <c r="D35" s="60">
        <f t="shared" ref="D35:I35" si="2">+D24+D25-D26+D33</f>
        <v>15.510000000009313</v>
      </c>
      <c r="E35" s="60">
        <f>+E24+E25-E26+E33</f>
        <v>12.510000000009313</v>
      </c>
      <c r="F35" s="60">
        <f t="shared" si="2"/>
        <v>1.470000000030268</v>
      </c>
      <c r="G35" s="60">
        <f>+G24+G25-G26+G33</f>
        <v>11.470000000030268</v>
      </c>
      <c r="H35" s="60">
        <f>+H24+H25-H26+H33</f>
        <v>11.470000000030268</v>
      </c>
      <c r="I35" s="60">
        <f t="shared" si="2"/>
        <v>11.470000000030268</v>
      </c>
    </row>
    <row r="36" spans="1:9" x14ac:dyDescent="0.2">
      <c r="A36" s="64"/>
      <c r="B36" s="65"/>
      <c r="C36" s="66"/>
      <c r="D36" s="67"/>
      <c r="E36" s="67"/>
      <c r="F36" s="61"/>
      <c r="G36" s="61"/>
      <c r="H36" s="61"/>
      <c r="I36" s="61"/>
    </row>
    <row r="37" spans="1:9" x14ac:dyDescent="0.2">
      <c r="A37" s="55" t="s">
        <v>31</v>
      </c>
      <c r="B37" s="56"/>
      <c r="C37" s="66">
        <v>5000</v>
      </c>
      <c r="D37" s="67">
        <v>0</v>
      </c>
      <c r="E37" s="67">
        <v>15000</v>
      </c>
      <c r="F37" s="61">
        <v>4999</v>
      </c>
      <c r="G37" s="61">
        <v>0</v>
      </c>
      <c r="H37" s="61"/>
      <c r="I37" s="61"/>
    </row>
    <row r="38" spans="1:9" x14ac:dyDescent="0.2">
      <c r="A38" s="64"/>
      <c r="B38" s="65"/>
      <c r="C38" s="66"/>
      <c r="D38" s="67"/>
      <c r="E38" s="67"/>
      <c r="F38" s="61"/>
      <c r="G38" s="61"/>
      <c r="H38" s="61"/>
      <c r="I38" s="61"/>
    </row>
    <row r="39" spans="1:9" x14ac:dyDescent="0.2">
      <c r="A39" s="55" t="s">
        <v>32</v>
      </c>
      <c r="B39" s="68"/>
      <c r="C39" s="69">
        <f>C35-C37</f>
        <v>-4998.4899999999907</v>
      </c>
      <c r="D39" s="69">
        <f t="shared" ref="D39:I39" si="3">D35-D37</f>
        <v>15.510000000009313</v>
      </c>
      <c r="E39" s="69">
        <f t="shared" si="3"/>
        <v>-14987.489999999991</v>
      </c>
      <c r="F39" s="70">
        <f t="shared" si="3"/>
        <v>-4997.5299999999697</v>
      </c>
      <c r="G39" s="70">
        <f t="shared" si="3"/>
        <v>11.470000000030268</v>
      </c>
      <c r="H39" s="70">
        <f t="shared" si="3"/>
        <v>11.470000000030268</v>
      </c>
      <c r="I39" s="70">
        <f t="shared" si="3"/>
        <v>11.470000000030268</v>
      </c>
    </row>
    <row r="40" spans="1:9" x14ac:dyDescent="0.2">
      <c r="A40" s="71"/>
      <c r="B40" s="71"/>
      <c r="C40" s="72"/>
      <c r="D40" s="72"/>
      <c r="E40" s="72"/>
      <c r="F40" s="72"/>
      <c r="G40" s="72"/>
      <c r="H40" s="72"/>
      <c r="I40" s="72"/>
    </row>
    <row r="41" spans="1:9" x14ac:dyDescent="0.2">
      <c r="A41" s="73" t="s">
        <v>33</v>
      </c>
      <c r="B41" s="46"/>
      <c r="C41" s="74"/>
      <c r="D41" s="74"/>
      <c r="E41" s="74"/>
      <c r="F41" s="74"/>
      <c r="G41" s="74"/>
      <c r="H41" s="74"/>
      <c r="I41" s="74"/>
    </row>
    <row r="42" spans="1:9" ht="26.45" customHeight="1" x14ac:dyDescent="0.2">
      <c r="A42" s="75" t="s">
        <v>34</v>
      </c>
      <c r="B42" s="76"/>
      <c r="C42" s="67"/>
      <c r="D42" s="67"/>
      <c r="E42" s="67"/>
      <c r="F42" s="67"/>
      <c r="G42" s="67"/>
      <c r="H42" s="67"/>
      <c r="I42" s="67"/>
    </row>
    <row r="43" spans="1:9" x14ac:dyDescent="0.2">
      <c r="A43" s="55"/>
      <c r="B43" s="56"/>
      <c r="C43" s="61"/>
      <c r="D43" s="61"/>
      <c r="E43" s="61"/>
      <c r="F43" s="61"/>
      <c r="G43" s="61"/>
      <c r="H43" s="61"/>
      <c r="I43" s="61"/>
    </row>
    <row r="44" spans="1:9" x14ac:dyDescent="0.2">
      <c r="A44" s="55" t="s">
        <v>35</v>
      </c>
      <c r="B44" s="56"/>
      <c r="C44" s="61"/>
      <c r="D44" s="61"/>
      <c r="E44" s="61"/>
      <c r="F44" s="61"/>
      <c r="G44" s="61"/>
      <c r="H44" s="61"/>
      <c r="I44" s="61"/>
    </row>
    <row r="45" spans="1:9" x14ac:dyDescent="0.2">
      <c r="A45" s="55"/>
      <c r="B45" s="56"/>
      <c r="C45" s="61"/>
      <c r="D45" s="61"/>
      <c r="E45" s="61"/>
      <c r="F45" s="61"/>
      <c r="G45" s="61"/>
      <c r="H45" s="61"/>
      <c r="I45" s="61"/>
    </row>
    <row r="46" spans="1:9" x14ac:dyDescent="0.2">
      <c r="A46" s="77" t="s">
        <v>36</v>
      </c>
      <c r="B46" s="68"/>
      <c r="C46" s="61"/>
      <c r="D46" s="61"/>
      <c r="E46" s="61"/>
      <c r="F46" s="61"/>
      <c r="G46" s="61"/>
      <c r="H46" s="61"/>
      <c r="I46" s="61"/>
    </row>
    <row r="47" spans="1:9" x14ac:dyDescent="0.2">
      <c r="A47" s="78" t="s">
        <v>37</v>
      </c>
      <c r="B47" s="79"/>
      <c r="C47" s="61"/>
      <c r="D47" s="61"/>
      <c r="E47" s="61"/>
      <c r="F47" s="61"/>
      <c r="G47" s="61"/>
      <c r="H47" s="61"/>
      <c r="I47" s="61"/>
    </row>
  </sheetData>
  <sheetProtection selectLockedCells="1"/>
  <mergeCells count="2">
    <mergeCell ref="A20:I20"/>
    <mergeCell ref="A42:B42"/>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2050A-A8AE-42CB-8E36-762FAA387BBF}">
  <sheetPr>
    <tabColor theme="6" tint="0.39997558519241921"/>
    <pageSetUpPr fitToPage="1"/>
  </sheetPr>
  <dimension ref="A2:L46"/>
  <sheetViews>
    <sheetView topLeftCell="A12"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118</v>
      </c>
      <c r="C2" s="44"/>
      <c r="D2" s="44"/>
      <c r="G2" s="45" t="s">
        <v>1</v>
      </c>
      <c r="H2" s="46" t="s">
        <v>39</v>
      </c>
      <c r="I2" s="46"/>
    </row>
    <row r="3" spans="1:9" x14ac:dyDescent="0.2">
      <c r="A3" s="10" t="s">
        <v>2</v>
      </c>
      <c r="B3" s="44" t="s">
        <v>40</v>
      </c>
      <c r="C3" s="44"/>
      <c r="D3" s="44"/>
      <c r="G3" s="45" t="s">
        <v>3</v>
      </c>
      <c r="H3" s="48" t="s">
        <v>41</v>
      </c>
      <c r="I3" s="48"/>
    </row>
    <row r="4" spans="1:9" x14ac:dyDescent="0.2">
      <c r="A4" s="10" t="s">
        <v>4</v>
      </c>
      <c r="B4" s="44" t="s">
        <v>144</v>
      </c>
      <c r="C4" s="44"/>
      <c r="D4" s="44"/>
      <c r="G4" s="45" t="s">
        <v>5</v>
      </c>
      <c r="H4" s="46" t="s">
        <v>122</v>
      </c>
      <c r="I4" s="46"/>
    </row>
    <row r="5" spans="1:9" x14ac:dyDescent="0.2">
      <c r="A5" s="10" t="s">
        <v>6</v>
      </c>
      <c r="B5" s="47" t="s">
        <v>145</v>
      </c>
      <c r="C5" s="47"/>
      <c r="D5" s="47"/>
      <c r="G5" s="45" t="s">
        <v>7</v>
      </c>
      <c r="H5" s="48" t="s">
        <v>146</v>
      </c>
      <c r="I5" s="48"/>
    </row>
    <row r="8" spans="1:9" ht="51.75" customHeight="1" x14ac:dyDescent="0.2">
      <c r="A8" s="8" t="s">
        <v>147</v>
      </c>
      <c r="B8" s="8"/>
      <c r="C8" s="8"/>
      <c r="D8" s="8"/>
      <c r="E8" s="8"/>
      <c r="F8" s="8"/>
      <c r="G8" s="8"/>
      <c r="H8" s="8"/>
      <c r="I8" s="8"/>
    </row>
    <row r="10" spans="1:9" x14ac:dyDescent="0.2">
      <c r="A10" s="8" t="s">
        <v>148</v>
      </c>
      <c r="B10" s="8"/>
      <c r="C10" s="8"/>
      <c r="D10" s="8"/>
      <c r="E10" s="8"/>
      <c r="F10" s="8"/>
      <c r="G10" s="8"/>
      <c r="H10" s="8"/>
      <c r="I10" s="8"/>
    </row>
    <row r="12" spans="1:9" ht="173.25" customHeight="1" x14ac:dyDescent="0.2">
      <c r="A12" s="86" t="s">
        <v>149</v>
      </c>
      <c r="B12" s="86"/>
      <c r="C12" s="86"/>
      <c r="D12" s="86"/>
      <c r="E12" s="86"/>
      <c r="F12" s="86"/>
      <c r="G12" s="86"/>
      <c r="H12" s="86"/>
      <c r="I12" s="86"/>
    </row>
    <row r="14" spans="1:9" ht="38.25" customHeight="1" x14ac:dyDescent="0.2">
      <c r="A14" s="8" t="s">
        <v>150</v>
      </c>
      <c r="B14" s="8"/>
      <c r="C14" s="8"/>
      <c r="D14" s="8"/>
      <c r="E14" s="8"/>
      <c r="F14" s="8"/>
      <c r="G14" s="8"/>
      <c r="H14" s="8"/>
      <c r="I14" s="8"/>
    </row>
    <row r="16" spans="1:9" x14ac:dyDescent="0.2">
      <c r="A16" s="10" t="s">
        <v>11</v>
      </c>
      <c r="D16" s="10" t="s">
        <v>49</v>
      </c>
    </row>
    <row r="17" spans="1:12" x14ac:dyDescent="0.2">
      <c r="A17" s="10" t="s">
        <v>12</v>
      </c>
    </row>
    <row r="19" spans="1:12" x14ac:dyDescent="0.2">
      <c r="A19" s="52" t="s">
        <v>13</v>
      </c>
      <c r="B19" s="53"/>
      <c r="C19" s="53"/>
      <c r="D19" s="53"/>
      <c r="E19" s="53"/>
      <c r="F19" s="53"/>
      <c r="G19" s="53"/>
      <c r="H19" s="53"/>
      <c r="I19" s="54"/>
    </row>
    <row r="20" spans="1:12" x14ac:dyDescent="0.2">
      <c r="A20" s="55"/>
      <c r="B20" s="56"/>
      <c r="C20" s="57" t="s">
        <v>14</v>
      </c>
      <c r="D20" s="57" t="s">
        <v>15</v>
      </c>
      <c r="E20" s="57" t="s">
        <v>16</v>
      </c>
      <c r="F20" s="57" t="s">
        <v>17</v>
      </c>
      <c r="G20" s="57" t="s">
        <v>18</v>
      </c>
      <c r="H20" s="57" t="s">
        <v>19</v>
      </c>
      <c r="I20" s="57" t="s">
        <v>20</v>
      </c>
    </row>
    <row r="21" spans="1:12" x14ac:dyDescent="0.2">
      <c r="A21" s="55"/>
      <c r="B21" s="56"/>
      <c r="C21" s="58" t="s">
        <v>21</v>
      </c>
      <c r="D21" s="59" t="s">
        <v>21</v>
      </c>
      <c r="E21" s="58" t="s">
        <v>21</v>
      </c>
      <c r="F21" s="58" t="s">
        <v>21</v>
      </c>
      <c r="G21" s="58" t="s">
        <v>21</v>
      </c>
      <c r="H21" s="58" t="s">
        <v>22</v>
      </c>
      <c r="I21" s="58" t="s">
        <v>22</v>
      </c>
    </row>
    <row r="22" spans="1:12" x14ac:dyDescent="0.2">
      <c r="A22" s="55" t="s">
        <v>23</v>
      </c>
      <c r="B22" s="56"/>
      <c r="C22" s="60">
        <v>2500000</v>
      </c>
      <c r="D22" s="61">
        <v>2500000</v>
      </c>
      <c r="E22" s="61">
        <v>2500000</v>
      </c>
      <c r="F22" s="61">
        <v>2500000</v>
      </c>
      <c r="G22" s="61">
        <v>2500000</v>
      </c>
      <c r="H22" s="61">
        <v>2500000</v>
      </c>
      <c r="I22" s="61">
        <v>2500000</v>
      </c>
    </row>
    <row r="23" spans="1:12" x14ac:dyDescent="0.2">
      <c r="A23" s="55" t="s">
        <v>24</v>
      </c>
      <c r="B23" s="56"/>
      <c r="C23" s="60">
        <v>5</v>
      </c>
      <c r="D23" s="61">
        <f t="shared" ref="D23:I23" si="0">C34</f>
        <v>2.0000000018626451E-2</v>
      </c>
      <c r="E23" s="61">
        <f t="shared" si="0"/>
        <v>2.0000000018626451E-2</v>
      </c>
      <c r="F23" s="61">
        <f t="shared" si="0"/>
        <v>2.0000000018626451E-2</v>
      </c>
      <c r="G23" s="61">
        <f t="shared" si="0"/>
        <v>37.189999999944121</v>
      </c>
      <c r="H23" s="61">
        <f t="shared" si="0"/>
        <v>755.31000000005588</v>
      </c>
      <c r="I23" s="61">
        <f t="shared" si="0"/>
        <v>755.31000000005588</v>
      </c>
    </row>
    <row r="24" spans="1:12" x14ac:dyDescent="0.2">
      <c r="A24" s="55" t="s">
        <v>25</v>
      </c>
      <c r="B24" s="56"/>
      <c r="C24" s="60">
        <v>1931189.36</v>
      </c>
      <c r="D24" s="61">
        <v>2039232.57</v>
      </c>
      <c r="E24" s="61">
        <v>1562582.52</v>
      </c>
      <c r="F24" s="61">
        <v>2100189.85</v>
      </c>
      <c r="G24" s="61">
        <v>2411334.7000000002</v>
      </c>
      <c r="H24" s="61">
        <v>2249007</v>
      </c>
      <c r="I24" s="61">
        <v>2249007</v>
      </c>
    </row>
    <row r="25" spans="1:12" x14ac:dyDescent="0.2">
      <c r="A25" s="55" t="s">
        <v>26</v>
      </c>
      <c r="B25" s="56"/>
      <c r="C25" s="60">
        <v>1931194.34</v>
      </c>
      <c r="D25" s="61">
        <v>2039232.57</v>
      </c>
      <c r="E25" s="61">
        <v>1562582.52</v>
      </c>
      <c r="F25" s="60">
        <v>2100152.6800000002</v>
      </c>
      <c r="G25" s="61">
        <v>2410616.58</v>
      </c>
      <c r="H25" s="61">
        <v>2249007</v>
      </c>
      <c r="I25" s="61">
        <v>2249007</v>
      </c>
    </row>
    <row r="26" spans="1:12" x14ac:dyDescent="0.2">
      <c r="A26" s="55"/>
      <c r="B26" s="56"/>
      <c r="C26" s="60"/>
      <c r="D26" s="61"/>
      <c r="E26" s="61"/>
      <c r="F26" s="61"/>
      <c r="G26" s="61"/>
      <c r="H26" s="61"/>
      <c r="I26" s="61"/>
    </row>
    <row r="27" spans="1:12" x14ac:dyDescent="0.2">
      <c r="A27" s="55" t="s">
        <v>27</v>
      </c>
      <c r="B27" s="48"/>
      <c r="C27" s="62"/>
      <c r="D27" s="62"/>
      <c r="E27" s="62"/>
      <c r="F27" s="62"/>
      <c r="G27" s="62"/>
      <c r="H27" s="62"/>
      <c r="I27" s="60"/>
      <c r="L27" s="91"/>
    </row>
    <row r="28" spans="1:12" x14ac:dyDescent="0.2">
      <c r="A28" s="55" t="s">
        <v>28</v>
      </c>
      <c r="B28" s="56"/>
      <c r="C28" s="60"/>
      <c r="D28" s="63"/>
      <c r="E28" s="62"/>
      <c r="F28" s="62"/>
      <c r="G28" s="62"/>
      <c r="H28" s="62"/>
      <c r="I28" s="60"/>
    </row>
    <row r="29" spans="1:12" x14ac:dyDescent="0.2">
      <c r="A29" s="64"/>
      <c r="B29" s="65"/>
      <c r="C29" s="60"/>
      <c r="D29" s="61"/>
      <c r="E29" s="61"/>
      <c r="F29" s="61"/>
      <c r="G29" s="61"/>
      <c r="H29" s="61"/>
      <c r="I29" s="61"/>
    </row>
    <row r="30" spans="1:12" x14ac:dyDescent="0.2">
      <c r="A30" s="64"/>
      <c r="B30" s="65"/>
      <c r="C30" s="60"/>
      <c r="D30" s="61"/>
      <c r="E30" s="61"/>
      <c r="F30" s="61"/>
      <c r="G30" s="61"/>
      <c r="H30" s="61"/>
      <c r="I30" s="61"/>
    </row>
    <row r="31" spans="1:12" x14ac:dyDescent="0.2">
      <c r="A31" s="64"/>
      <c r="B31" s="65"/>
      <c r="C31" s="60"/>
      <c r="D31" s="61"/>
      <c r="E31" s="61"/>
      <c r="F31" s="61"/>
      <c r="G31" s="61"/>
      <c r="H31" s="61"/>
      <c r="I31" s="61"/>
    </row>
    <row r="32" spans="1:12"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2.0000000018626451E-2</v>
      </c>
      <c r="D34" s="60">
        <f t="shared" ref="D34:I34" si="2">+D23+D24-D25+D32</f>
        <v>2.0000000018626451E-2</v>
      </c>
      <c r="E34" s="60">
        <f>+E23+E24-E25+E32</f>
        <v>2.0000000018626451E-2</v>
      </c>
      <c r="F34" s="60">
        <f t="shared" si="2"/>
        <v>37.189999999944121</v>
      </c>
      <c r="G34" s="60">
        <f>+G23+G24-G25+G32</f>
        <v>755.31000000005588</v>
      </c>
      <c r="H34" s="60">
        <f>+H23+H24-H25+H32</f>
        <v>755.31000000005588</v>
      </c>
      <c r="I34" s="60">
        <f t="shared" si="2"/>
        <v>755.31000000005588</v>
      </c>
    </row>
    <row r="35" spans="1:9" x14ac:dyDescent="0.2">
      <c r="A35" s="64"/>
      <c r="B35" s="65"/>
      <c r="C35" s="66"/>
      <c r="D35" s="67"/>
      <c r="E35" s="67"/>
      <c r="F35" s="61"/>
      <c r="G35" s="61"/>
      <c r="H35" s="61"/>
      <c r="I35" s="61"/>
    </row>
    <row r="36" spans="1:9" x14ac:dyDescent="0.2">
      <c r="A36" s="55" t="s">
        <v>31</v>
      </c>
      <c r="B36" s="56"/>
      <c r="C36" s="66">
        <v>0</v>
      </c>
      <c r="D36" s="67">
        <v>0</v>
      </c>
      <c r="E36" s="67">
        <v>224793</v>
      </c>
      <c r="F36" s="61">
        <v>10263.34</v>
      </c>
      <c r="G36" s="61">
        <v>180</v>
      </c>
      <c r="H36" s="61"/>
      <c r="I36" s="61"/>
    </row>
    <row r="37" spans="1:9" x14ac:dyDescent="0.2">
      <c r="A37" s="64"/>
      <c r="B37" s="65"/>
      <c r="C37" s="66"/>
      <c r="D37" s="67"/>
      <c r="E37" s="67"/>
      <c r="F37" s="61"/>
      <c r="G37" s="61"/>
      <c r="H37" s="61"/>
      <c r="I37" s="61"/>
    </row>
    <row r="38" spans="1:9" x14ac:dyDescent="0.2">
      <c r="A38" s="55" t="s">
        <v>32</v>
      </c>
      <c r="B38" s="68"/>
      <c r="C38" s="69">
        <f>C34-C36</f>
        <v>2.0000000018626451E-2</v>
      </c>
      <c r="D38" s="69">
        <f t="shared" ref="D38:I38" si="3">D34-D36</f>
        <v>2.0000000018626451E-2</v>
      </c>
      <c r="E38" s="69">
        <f t="shared" si="3"/>
        <v>-224792.97999999998</v>
      </c>
      <c r="F38" s="70">
        <f t="shared" si="3"/>
        <v>-10226.150000000056</v>
      </c>
      <c r="G38" s="70">
        <f t="shared" si="3"/>
        <v>575.31000000005588</v>
      </c>
      <c r="H38" s="70">
        <f t="shared" si="3"/>
        <v>755.31000000005588</v>
      </c>
      <c r="I38" s="70">
        <f t="shared" si="3"/>
        <v>755.31000000005588</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6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E98793-80F1-4D55-AAFD-6BF636CC463F}">
  <sheetPr>
    <pageSetUpPr fitToPage="1"/>
  </sheetPr>
  <dimension ref="A1:I51"/>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1" spans="1:9" x14ac:dyDescent="0.2">
      <c r="A1" s="100" t="s">
        <v>151</v>
      </c>
    </row>
    <row r="2" spans="1:9" x14ac:dyDescent="0.2">
      <c r="A2" s="10" t="s">
        <v>0</v>
      </c>
      <c r="B2" s="46" t="s">
        <v>38</v>
      </c>
      <c r="C2" s="46"/>
      <c r="D2" s="46"/>
      <c r="G2" s="45" t="s">
        <v>1</v>
      </c>
      <c r="H2" s="46" t="s">
        <v>70</v>
      </c>
      <c r="I2" s="46"/>
    </row>
    <row r="3" spans="1:9" x14ac:dyDescent="0.2">
      <c r="A3" s="10" t="s">
        <v>2</v>
      </c>
      <c r="B3" s="46" t="s">
        <v>40</v>
      </c>
      <c r="C3" s="46"/>
      <c r="D3" s="46"/>
      <c r="G3" s="45" t="s">
        <v>3</v>
      </c>
      <c r="H3" s="48" t="s">
        <v>152</v>
      </c>
      <c r="I3" s="48"/>
    </row>
    <row r="4" spans="1:9" x14ac:dyDescent="0.2">
      <c r="A4" s="10" t="s">
        <v>4</v>
      </c>
      <c r="B4" s="46" t="s">
        <v>153</v>
      </c>
      <c r="C4" s="46"/>
      <c r="D4" s="46"/>
      <c r="G4" s="45" t="s">
        <v>5</v>
      </c>
      <c r="H4" s="46" t="s">
        <v>122</v>
      </c>
      <c r="I4" s="46"/>
    </row>
    <row r="5" spans="1:9" x14ac:dyDescent="0.2">
      <c r="A5" s="10" t="s">
        <v>6</v>
      </c>
      <c r="B5" s="46" t="s">
        <v>154</v>
      </c>
      <c r="C5" s="48"/>
      <c r="D5" s="48"/>
      <c r="G5" s="45" t="s">
        <v>7</v>
      </c>
      <c r="H5" s="48" t="s">
        <v>155</v>
      </c>
      <c r="I5" s="48"/>
    </row>
    <row r="8" spans="1:9" x14ac:dyDescent="0.2">
      <c r="A8" s="10" t="s">
        <v>156</v>
      </c>
      <c r="B8" s="101"/>
      <c r="C8" s="101"/>
      <c r="D8" s="101"/>
      <c r="E8" s="101"/>
      <c r="F8" s="101"/>
      <c r="G8" s="101"/>
      <c r="H8" s="101"/>
      <c r="I8" s="101"/>
    </row>
    <row r="9" spans="1:9" x14ac:dyDescent="0.2">
      <c r="B9" s="101"/>
      <c r="C9" s="101"/>
      <c r="D9" s="101"/>
      <c r="E9" s="101"/>
      <c r="F9" s="101"/>
      <c r="G9" s="101"/>
      <c r="H9" s="101"/>
      <c r="I9" s="101"/>
    </row>
    <row r="10" spans="1:9" x14ac:dyDescent="0.2">
      <c r="A10" s="10" t="s">
        <v>157</v>
      </c>
    </row>
    <row r="12" spans="1:9" x14ac:dyDescent="0.2">
      <c r="A12" s="8" t="s">
        <v>158</v>
      </c>
      <c r="B12" s="8"/>
      <c r="C12" s="8"/>
      <c r="D12" s="8"/>
      <c r="E12" s="8"/>
      <c r="F12" s="8"/>
      <c r="G12" s="8"/>
      <c r="H12" s="8"/>
      <c r="I12" s="8"/>
    </row>
    <row r="13" spans="1:9" x14ac:dyDescent="0.2">
      <c r="A13" s="8"/>
      <c r="B13" s="8"/>
      <c r="C13" s="8"/>
      <c r="D13" s="8"/>
      <c r="E13" s="8"/>
      <c r="F13" s="8"/>
      <c r="G13" s="8"/>
      <c r="H13" s="8"/>
      <c r="I13" s="8"/>
    </row>
    <row r="14" spans="1:9" x14ac:dyDescent="0.2">
      <c r="A14" s="88"/>
      <c r="B14" s="88"/>
      <c r="C14" s="88"/>
      <c r="D14" s="88"/>
      <c r="E14" s="88"/>
      <c r="F14" s="88"/>
      <c r="G14" s="88"/>
      <c r="H14" s="88"/>
      <c r="I14" s="88"/>
    </row>
    <row r="15" spans="1:9" x14ac:dyDescent="0.2">
      <c r="A15" s="8" t="s">
        <v>159</v>
      </c>
      <c r="B15" s="8"/>
      <c r="C15" s="8"/>
      <c r="D15" s="8"/>
      <c r="E15" s="8"/>
      <c r="F15" s="8"/>
      <c r="G15" s="8"/>
      <c r="H15" s="8"/>
      <c r="I15" s="8"/>
    </row>
    <row r="16" spans="1:9" x14ac:dyDescent="0.2">
      <c r="A16" s="8"/>
      <c r="B16" s="8"/>
      <c r="C16" s="8"/>
      <c r="D16" s="8"/>
      <c r="E16" s="8"/>
      <c r="F16" s="8"/>
      <c r="G16" s="8"/>
      <c r="H16" s="8"/>
      <c r="I16" s="8"/>
    </row>
    <row r="17" spans="1:9" x14ac:dyDescent="0.2">
      <c r="A17" s="8"/>
      <c r="B17" s="8"/>
      <c r="C17" s="8"/>
      <c r="D17" s="8"/>
      <c r="E17" s="8"/>
      <c r="F17" s="8"/>
      <c r="G17" s="8"/>
      <c r="H17" s="8"/>
      <c r="I17" s="8"/>
    </row>
    <row r="18" spans="1:9" x14ac:dyDescent="0.2">
      <c r="A18" s="8"/>
      <c r="B18" s="8"/>
      <c r="C18" s="8"/>
      <c r="D18" s="8"/>
      <c r="E18" s="8"/>
      <c r="F18" s="8"/>
      <c r="G18" s="8"/>
      <c r="H18" s="8"/>
      <c r="I18" s="8"/>
    </row>
    <row r="19" spans="1:9" x14ac:dyDescent="0.2">
      <c r="A19" s="8"/>
      <c r="B19" s="8"/>
      <c r="C19" s="8"/>
      <c r="D19" s="8"/>
      <c r="E19" s="8"/>
      <c r="F19" s="8"/>
      <c r="G19" s="8"/>
      <c r="H19" s="8"/>
      <c r="I19" s="8"/>
    </row>
    <row r="21" spans="1:9" x14ac:dyDescent="0.2">
      <c r="A21" s="10" t="s">
        <v>77</v>
      </c>
    </row>
    <row r="22" spans="1:9" x14ac:dyDescent="0.2">
      <c r="A22" s="10" t="s">
        <v>160</v>
      </c>
    </row>
    <row r="24" spans="1:9" x14ac:dyDescent="0.2">
      <c r="A24" s="52" t="s">
        <v>13</v>
      </c>
      <c r="B24" s="53"/>
      <c r="C24" s="53"/>
      <c r="D24" s="53"/>
      <c r="E24" s="53"/>
      <c r="F24" s="53"/>
      <c r="G24" s="53"/>
      <c r="H24" s="53"/>
      <c r="I24" s="54"/>
    </row>
    <row r="25" spans="1:9" x14ac:dyDescent="0.2">
      <c r="A25" s="55"/>
      <c r="B25" s="56"/>
      <c r="C25" s="57" t="s">
        <v>14</v>
      </c>
      <c r="D25" s="57" t="s">
        <v>15</v>
      </c>
      <c r="E25" s="57" t="s">
        <v>16</v>
      </c>
      <c r="F25" s="57" t="s">
        <v>17</v>
      </c>
      <c r="G25" s="57" t="s">
        <v>18</v>
      </c>
      <c r="H25" s="57" t="s">
        <v>19</v>
      </c>
      <c r="I25" s="57" t="s">
        <v>20</v>
      </c>
    </row>
    <row r="26" spans="1:9" x14ac:dyDescent="0.2">
      <c r="A26" s="55"/>
      <c r="B26" s="56"/>
      <c r="C26" s="58" t="s">
        <v>21</v>
      </c>
      <c r="D26" s="59" t="s">
        <v>21</v>
      </c>
      <c r="E26" s="58" t="s">
        <v>21</v>
      </c>
      <c r="F26" s="58" t="s">
        <v>21</v>
      </c>
      <c r="G26" s="58" t="s">
        <v>21</v>
      </c>
      <c r="H26" s="58" t="s">
        <v>22</v>
      </c>
      <c r="I26" s="58" t="s">
        <v>22</v>
      </c>
    </row>
    <row r="27" spans="1:9" x14ac:dyDescent="0.2">
      <c r="A27" s="55" t="s">
        <v>23</v>
      </c>
      <c r="B27" s="56"/>
      <c r="C27" s="60"/>
      <c r="D27" s="61"/>
      <c r="E27" s="61">
        <v>1218273</v>
      </c>
      <c r="F27" s="61">
        <v>1218273</v>
      </c>
      <c r="G27" s="61">
        <v>1218273</v>
      </c>
      <c r="H27" s="61">
        <v>1218273</v>
      </c>
      <c r="I27" s="61">
        <v>0</v>
      </c>
    </row>
    <row r="28" spans="1:9" x14ac:dyDescent="0.2">
      <c r="A28" s="55" t="s">
        <v>24</v>
      </c>
      <c r="B28" s="56"/>
      <c r="C28" s="60"/>
      <c r="D28" s="61">
        <v>0</v>
      </c>
      <c r="E28" s="61">
        <v>0</v>
      </c>
      <c r="F28" s="61">
        <v>0</v>
      </c>
      <c r="G28" s="61">
        <v>0</v>
      </c>
      <c r="H28" s="61">
        <v>0</v>
      </c>
      <c r="I28" s="61">
        <v>0</v>
      </c>
    </row>
    <row r="29" spans="1:9" x14ac:dyDescent="0.2">
      <c r="A29" s="55" t="s">
        <v>25</v>
      </c>
      <c r="B29" s="56"/>
      <c r="C29" s="60"/>
      <c r="D29" s="61"/>
      <c r="E29" s="61">
        <v>19539</v>
      </c>
      <c r="F29" s="61">
        <v>641589.13</v>
      </c>
      <c r="G29" s="61">
        <v>688633</v>
      </c>
      <c r="H29" s="61">
        <v>0</v>
      </c>
      <c r="I29" s="61">
        <v>0</v>
      </c>
    </row>
    <row r="30" spans="1:9" x14ac:dyDescent="0.2">
      <c r="A30" s="55" t="s">
        <v>26</v>
      </c>
      <c r="B30" s="56"/>
      <c r="C30" s="60"/>
      <c r="D30" s="61"/>
      <c r="E30" s="61">
        <v>19539</v>
      </c>
      <c r="F30" s="60">
        <v>641589.13</v>
      </c>
      <c r="G30" s="61">
        <v>688633</v>
      </c>
      <c r="H30" s="61">
        <v>0</v>
      </c>
      <c r="I30" s="61">
        <v>0</v>
      </c>
    </row>
    <row r="31" spans="1:9" x14ac:dyDescent="0.2">
      <c r="A31" s="55"/>
      <c r="B31" s="56"/>
      <c r="C31" s="60"/>
      <c r="D31" s="61"/>
      <c r="E31" s="61"/>
      <c r="F31" s="61"/>
      <c r="G31" s="61"/>
      <c r="H31" s="61"/>
      <c r="I31" s="61"/>
    </row>
    <row r="32" spans="1:9" x14ac:dyDescent="0.2">
      <c r="A32" s="55" t="s">
        <v>27</v>
      </c>
      <c r="B32" s="48"/>
      <c r="C32" s="62"/>
      <c r="D32" s="62"/>
      <c r="E32" s="62"/>
      <c r="F32" s="62"/>
      <c r="G32" s="62"/>
      <c r="H32" s="62"/>
      <c r="I32" s="60"/>
    </row>
    <row r="33" spans="1:9" x14ac:dyDescent="0.2">
      <c r="A33" s="55" t="s">
        <v>28</v>
      </c>
      <c r="B33" s="56"/>
      <c r="C33" s="60"/>
      <c r="D33" s="63"/>
      <c r="E33" s="62"/>
      <c r="F33" s="62"/>
      <c r="G33" s="62"/>
      <c r="H33" s="62"/>
      <c r="I33" s="60"/>
    </row>
    <row r="34" spans="1:9" x14ac:dyDescent="0.2">
      <c r="A34" s="64"/>
      <c r="B34" s="65"/>
      <c r="C34" s="60"/>
      <c r="D34" s="61"/>
      <c r="E34" s="61"/>
      <c r="F34" s="61"/>
      <c r="G34" s="61"/>
      <c r="H34" s="61"/>
      <c r="I34" s="61"/>
    </row>
    <row r="35" spans="1:9" x14ac:dyDescent="0.2">
      <c r="A35" s="64"/>
      <c r="B35" s="65"/>
      <c r="C35" s="60"/>
      <c r="D35" s="61"/>
      <c r="E35" s="61"/>
      <c r="F35" s="61"/>
      <c r="G35" s="61"/>
      <c r="H35" s="61"/>
      <c r="I35" s="61"/>
    </row>
    <row r="36" spans="1:9" x14ac:dyDescent="0.2">
      <c r="A36" s="64"/>
      <c r="B36" s="65"/>
      <c r="C36" s="60"/>
      <c r="D36" s="61"/>
      <c r="E36" s="61"/>
      <c r="F36" s="61"/>
      <c r="G36" s="61"/>
      <c r="H36" s="61"/>
      <c r="I36" s="61"/>
    </row>
    <row r="37" spans="1:9" x14ac:dyDescent="0.2">
      <c r="A37" s="55" t="s">
        <v>29</v>
      </c>
      <c r="B37" s="56"/>
      <c r="C37" s="60">
        <v>0</v>
      </c>
      <c r="D37" s="60">
        <v>0</v>
      </c>
      <c r="E37" s="60">
        <v>0</v>
      </c>
      <c r="F37" s="60">
        <v>0</v>
      </c>
      <c r="G37" s="60">
        <v>0</v>
      </c>
      <c r="H37" s="60">
        <v>0</v>
      </c>
      <c r="I37" s="60">
        <v>0</v>
      </c>
    </row>
    <row r="38" spans="1:9" x14ac:dyDescent="0.2">
      <c r="A38" s="55"/>
      <c r="B38" s="56"/>
      <c r="C38" s="60"/>
      <c r="D38" s="61"/>
      <c r="E38" s="61"/>
      <c r="F38" s="61"/>
      <c r="G38" s="61"/>
      <c r="H38" s="61"/>
      <c r="I38" s="61"/>
    </row>
    <row r="39" spans="1:9" x14ac:dyDescent="0.2">
      <c r="A39" s="55" t="s">
        <v>30</v>
      </c>
      <c r="B39" s="56"/>
      <c r="C39" s="60">
        <v>0</v>
      </c>
      <c r="D39" s="60">
        <v>0</v>
      </c>
      <c r="E39" s="60">
        <v>0</v>
      </c>
      <c r="F39" s="60">
        <v>0</v>
      </c>
      <c r="G39" s="60">
        <v>0</v>
      </c>
      <c r="H39" s="60">
        <v>0</v>
      </c>
      <c r="I39" s="60">
        <v>0</v>
      </c>
    </row>
    <row r="40" spans="1:9" x14ac:dyDescent="0.2">
      <c r="A40" s="64"/>
      <c r="B40" s="65"/>
      <c r="C40" s="66"/>
      <c r="D40" s="67"/>
      <c r="E40" s="67"/>
      <c r="F40" s="61"/>
      <c r="G40" s="61"/>
      <c r="H40" s="61"/>
      <c r="I40" s="61"/>
    </row>
    <row r="41" spans="1:9" x14ac:dyDescent="0.2">
      <c r="A41" s="55" t="s">
        <v>31</v>
      </c>
      <c r="B41" s="56"/>
      <c r="C41" s="66"/>
      <c r="D41" s="67">
        <v>0</v>
      </c>
      <c r="E41" s="67">
        <v>61418</v>
      </c>
      <c r="F41" s="61">
        <v>61418</v>
      </c>
      <c r="G41" s="61">
        <v>61418</v>
      </c>
      <c r="H41" s="61">
        <v>61418</v>
      </c>
      <c r="I41" s="61">
        <v>0</v>
      </c>
    </row>
    <row r="42" spans="1:9" x14ac:dyDescent="0.2">
      <c r="A42" s="64"/>
      <c r="B42" s="65"/>
      <c r="C42" s="66"/>
      <c r="D42" s="67"/>
      <c r="E42" s="67"/>
      <c r="F42" s="61"/>
      <c r="G42" s="61"/>
      <c r="H42" s="61"/>
      <c r="I42" s="61"/>
    </row>
    <row r="43" spans="1:9" x14ac:dyDescent="0.2">
      <c r="A43" s="55" t="s">
        <v>32</v>
      </c>
      <c r="B43" s="68"/>
      <c r="C43" s="69">
        <f>C39-C41</f>
        <v>0</v>
      </c>
      <c r="D43" s="69">
        <f t="shared" ref="D43:I43" si="0">D39-D41</f>
        <v>0</v>
      </c>
      <c r="E43" s="69">
        <f t="shared" si="0"/>
        <v>-61418</v>
      </c>
      <c r="F43" s="70">
        <f t="shared" si="0"/>
        <v>-61418</v>
      </c>
      <c r="G43" s="70">
        <f t="shared" si="0"/>
        <v>-61418</v>
      </c>
      <c r="H43" s="70">
        <f t="shared" si="0"/>
        <v>-61418</v>
      </c>
      <c r="I43" s="70">
        <f t="shared" si="0"/>
        <v>0</v>
      </c>
    </row>
    <row r="44" spans="1:9" x14ac:dyDescent="0.2">
      <c r="A44" s="71"/>
      <c r="B44" s="71"/>
      <c r="C44" s="72"/>
      <c r="D44" s="72"/>
      <c r="E44" s="72"/>
      <c r="F44" s="72"/>
      <c r="G44" s="72"/>
      <c r="H44" s="72"/>
      <c r="I44" s="72"/>
    </row>
    <row r="45" spans="1:9" x14ac:dyDescent="0.2">
      <c r="A45" s="73" t="s">
        <v>33</v>
      </c>
      <c r="B45" s="46"/>
      <c r="C45" s="74"/>
      <c r="D45" s="74"/>
      <c r="E45" s="74"/>
      <c r="F45" s="74"/>
      <c r="G45" s="74"/>
      <c r="H45" s="74"/>
      <c r="I45" s="74"/>
    </row>
    <row r="46" spans="1:9" x14ac:dyDescent="0.2">
      <c r="A46" s="75" t="s">
        <v>34</v>
      </c>
      <c r="B46" s="76"/>
      <c r="C46" s="67"/>
      <c r="D46" s="67"/>
      <c r="E46" s="67"/>
      <c r="F46" s="67"/>
      <c r="G46" s="67"/>
      <c r="H46" s="67"/>
      <c r="I46" s="67"/>
    </row>
    <row r="47" spans="1:9" x14ac:dyDescent="0.2">
      <c r="A47" s="55"/>
      <c r="B47" s="56"/>
      <c r="C47" s="61"/>
      <c r="D47" s="61"/>
      <c r="E47" s="61"/>
      <c r="F47" s="61"/>
      <c r="G47" s="61"/>
      <c r="H47" s="61"/>
      <c r="I47" s="61"/>
    </row>
    <row r="48" spans="1:9" x14ac:dyDescent="0.2">
      <c r="A48" s="55" t="s">
        <v>35</v>
      </c>
      <c r="B48" s="56"/>
      <c r="C48" s="61"/>
      <c r="D48" s="61"/>
      <c r="E48" s="61"/>
      <c r="F48" s="61"/>
      <c r="G48" s="61"/>
      <c r="H48" s="61"/>
      <c r="I48" s="61"/>
    </row>
    <row r="49" spans="1:9" x14ac:dyDescent="0.2">
      <c r="A49" s="55"/>
      <c r="B49" s="56"/>
      <c r="C49" s="61"/>
      <c r="D49" s="61"/>
      <c r="E49" s="61"/>
      <c r="F49" s="61"/>
      <c r="G49" s="61"/>
      <c r="H49" s="61"/>
      <c r="I49" s="61"/>
    </row>
    <row r="50" spans="1:9" x14ac:dyDescent="0.2">
      <c r="A50" s="77" t="s">
        <v>36</v>
      </c>
      <c r="B50" s="68"/>
      <c r="C50" s="61"/>
      <c r="D50" s="61"/>
      <c r="E50" s="61"/>
      <c r="F50" s="61"/>
      <c r="G50" s="61"/>
      <c r="H50" s="61"/>
      <c r="I50" s="61"/>
    </row>
    <row r="51" spans="1:9" ht="26.45" customHeight="1" x14ac:dyDescent="0.2">
      <c r="A51" s="78" t="s">
        <v>37</v>
      </c>
      <c r="B51" s="79"/>
      <c r="C51" s="61"/>
      <c r="D51" s="61"/>
      <c r="E51" s="61"/>
      <c r="F51" s="61"/>
      <c r="G51" s="61"/>
      <c r="H51" s="61"/>
      <c r="I51" s="61"/>
    </row>
  </sheetData>
  <sheetProtection selectLockedCells="1"/>
  <mergeCells count="4">
    <mergeCell ref="A12:I13"/>
    <mergeCell ref="A15:I19"/>
    <mergeCell ref="A24:I24"/>
    <mergeCell ref="A46:B4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3EA58F-1B89-4E05-871C-E1D9F9892C0E}">
  <sheetPr>
    <pageSetUpPr fitToPage="1"/>
  </sheetPr>
  <dimension ref="A2:I46"/>
  <sheetViews>
    <sheetView showWhiteSpace="0"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119</v>
      </c>
      <c r="I2" s="46"/>
    </row>
    <row r="3" spans="1:9" x14ac:dyDescent="0.2">
      <c r="A3" s="10" t="s">
        <v>2</v>
      </c>
      <c r="B3" s="46" t="s">
        <v>40</v>
      </c>
      <c r="C3" s="46"/>
      <c r="D3" s="46"/>
      <c r="G3" s="45" t="s">
        <v>3</v>
      </c>
      <c r="H3" s="48" t="s">
        <v>120</v>
      </c>
      <c r="I3" s="48"/>
    </row>
    <row r="4" spans="1:9" x14ac:dyDescent="0.2">
      <c r="A4" s="10" t="s">
        <v>4</v>
      </c>
      <c r="B4" s="10" t="s">
        <v>161</v>
      </c>
      <c r="G4" s="45" t="s">
        <v>5</v>
      </c>
      <c r="H4" s="46" t="s">
        <v>122</v>
      </c>
      <c r="I4" s="46"/>
    </row>
    <row r="5" spans="1:9" x14ac:dyDescent="0.2">
      <c r="A5" s="10" t="s">
        <v>6</v>
      </c>
      <c r="B5" s="10" t="s">
        <v>123</v>
      </c>
      <c r="G5" s="45" t="s">
        <v>7</v>
      </c>
      <c r="H5" s="48" t="s">
        <v>162</v>
      </c>
      <c r="I5" s="48"/>
    </row>
    <row r="6" spans="1:9" x14ac:dyDescent="0.2">
      <c r="B6" s="46" t="s">
        <v>125</v>
      </c>
      <c r="C6" s="46"/>
      <c r="D6" s="46"/>
      <c r="E6" s="46"/>
      <c r="F6" s="46"/>
    </row>
    <row r="8" spans="1:9" x14ac:dyDescent="0.2">
      <c r="A8" s="10" t="s">
        <v>163</v>
      </c>
    </row>
    <row r="10" spans="1:9" x14ac:dyDescent="0.2">
      <c r="A10" s="10" t="s">
        <v>134</v>
      </c>
    </row>
    <row r="12" spans="1:9" x14ac:dyDescent="0.2">
      <c r="A12" s="10" t="s">
        <v>164</v>
      </c>
    </row>
    <row r="14" spans="1:9" x14ac:dyDescent="0.2">
      <c r="A14" s="10" t="s">
        <v>165</v>
      </c>
    </row>
    <row r="16" spans="1:9" x14ac:dyDescent="0.2">
      <c r="A16" s="10" t="s">
        <v>166</v>
      </c>
      <c r="C16" s="10" t="s">
        <v>49</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c r="D22" s="61"/>
      <c r="E22" s="61"/>
      <c r="F22" s="61">
        <v>350000</v>
      </c>
      <c r="G22" s="61">
        <v>350000</v>
      </c>
      <c r="H22" s="61">
        <v>350000</v>
      </c>
      <c r="I22" s="61">
        <v>350000</v>
      </c>
    </row>
    <row r="23" spans="1:9" x14ac:dyDescent="0.2">
      <c r="A23" s="55" t="s">
        <v>24</v>
      </c>
      <c r="B23" s="56"/>
      <c r="C23" s="60"/>
      <c r="D23" s="61">
        <f t="shared" ref="D23:E23" si="0">C34</f>
        <v>0</v>
      </c>
      <c r="E23" s="61">
        <f t="shared" si="0"/>
        <v>0</v>
      </c>
      <c r="F23" s="61"/>
      <c r="G23" s="61"/>
      <c r="H23" s="61"/>
      <c r="I23" s="61"/>
    </row>
    <row r="24" spans="1:9" x14ac:dyDescent="0.2">
      <c r="A24" s="55" t="s">
        <v>25</v>
      </c>
      <c r="B24" s="56"/>
      <c r="C24" s="60"/>
      <c r="D24" s="61"/>
      <c r="E24" s="61"/>
      <c r="F24" s="61"/>
      <c r="G24" s="61"/>
      <c r="H24" s="61">
        <v>198691</v>
      </c>
      <c r="I24" s="61">
        <v>151309</v>
      </c>
    </row>
    <row r="25" spans="1:9" x14ac:dyDescent="0.2">
      <c r="A25" s="55" t="s">
        <v>26</v>
      </c>
      <c r="B25" s="56"/>
      <c r="C25" s="60"/>
      <c r="D25" s="61"/>
      <c r="E25" s="61"/>
      <c r="F25" s="61">
        <v>0</v>
      </c>
      <c r="G25" s="61">
        <v>0</v>
      </c>
      <c r="H25" s="61">
        <v>198691</v>
      </c>
      <c r="I25" s="61">
        <v>151309</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0</v>
      </c>
      <c r="D34" s="60">
        <f t="shared" ref="D34:I34" si="2">+D23+D24-D25+D32</f>
        <v>0</v>
      </c>
      <c r="E34" s="60">
        <f>+E23+E24-E25+E32</f>
        <v>0</v>
      </c>
      <c r="F34" s="60">
        <f t="shared" si="2"/>
        <v>0</v>
      </c>
      <c r="G34" s="60">
        <f>+G23+G24-G25+G32</f>
        <v>0</v>
      </c>
      <c r="H34" s="60">
        <f>+H23+H24-H25+H32</f>
        <v>0</v>
      </c>
      <c r="I34" s="60">
        <f t="shared" si="2"/>
        <v>0</v>
      </c>
    </row>
    <row r="35" spans="1:9" x14ac:dyDescent="0.2">
      <c r="A35" s="64"/>
      <c r="B35" s="65"/>
      <c r="C35" s="66"/>
      <c r="D35" s="67"/>
      <c r="E35" s="67"/>
      <c r="F35" s="61"/>
      <c r="G35" s="61"/>
      <c r="H35" s="61"/>
      <c r="I35" s="61"/>
    </row>
    <row r="36" spans="1:9" x14ac:dyDescent="0.2">
      <c r="A36" s="55" t="s">
        <v>31</v>
      </c>
      <c r="B36" s="56"/>
      <c r="C36" s="66"/>
      <c r="D36" s="67"/>
      <c r="E36" s="67"/>
      <c r="F36" s="61"/>
      <c r="G36" s="61"/>
      <c r="H36" s="61"/>
      <c r="I36" s="61"/>
    </row>
    <row r="37" spans="1:9" x14ac:dyDescent="0.2">
      <c r="A37" s="64"/>
      <c r="B37" s="65"/>
      <c r="C37" s="66"/>
      <c r="D37" s="67"/>
      <c r="E37" s="67"/>
      <c r="F37" s="61"/>
      <c r="G37" s="61"/>
      <c r="H37" s="61"/>
      <c r="I37" s="61"/>
    </row>
    <row r="38" spans="1:9" x14ac:dyDescent="0.2">
      <c r="A38" s="55" t="s">
        <v>32</v>
      </c>
      <c r="B38" s="68"/>
      <c r="C38" s="69">
        <f>C34-C36</f>
        <v>0</v>
      </c>
      <c r="D38" s="69">
        <f t="shared" ref="D38:I38" si="3">D34-D36</f>
        <v>0</v>
      </c>
      <c r="E38" s="69">
        <f t="shared" si="3"/>
        <v>0</v>
      </c>
      <c r="F38" s="70">
        <f t="shared" si="3"/>
        <v>0</v>
      </c>
      <c r="G38" s="70">
        <f t="shared" si="3"/>
        <v>0</v>
      </c>
      <c r="H38" s="70">
        <f t="shared" si="3"/>
        <v>0</v>
      </c>
      <c r="I38" s="70">
        <f t="shared" si="3"/>
        <v>0</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2">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9A8CAE-0CEC-4E06-A044-B3422CDEC3D8}">
  <sheetPr>
    <pageSetUpPr fitToPage="1"/>
  </sheetPr>
  <dimension ref="A2:I46"/>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119</v>
      </c>
      <c r="I2" s="46"/>
    </row>
    <row r="3" spans="1:9" x14ac:dyDescent="0.2">
      <c r="A3" s="10" t="s">
        <v>2</v>
      </c>
      <c r="B3" s="46" t="s">
        <v>40</v>
      </c>
      <c r="C3" s="46"/>
      <c r="D3" s="46"/>
      <c r="G3" s="45" t="s">
        <v>3</v>
      </c>
      <c r="H3" s="48" t="s">
        <v>120</v>
      </c>
      <c r="I3" s="48"/>
    </row>
    <row r="4" spans="1:9" x14ac:dyDescent="0.2">
      <c r="A4" s="10" t="s">
        <v>4</v>
      </c>
      <c r="B4" s="10" t="s">
        <v>167</v>
      </c>
      <c r="G4" s="45" t="s">
        <v>5</v>
      </c>
      <c r="H4" s="46" t="s">
        <v>122</v>
      </c>
      <c r="I4" s="46"/>
    </row>
    <row r="5" spans="1:9" x14ac:dyDescent="0.2">
      <c r="A5" s="10" t="s">
        <v>6</v>
      </c>
      <c r="B5" s="99" t="s">
        <v>123</v>
      </c>
      <c r="G5" s="45" t="s">
        <v>7</v>
      </c>
      <c r="H5" s="48" t="s">
        <v>168</v>
      </c>
      <c r="I5" s="48"/>
    </row>
    <row r="6" spans="1:9" x14ac:dyDescent="0.2">
      <c r="B6" s="46" t="s">
        <v>125</v>
      </c>
      <c r="C6" s="46"/>
      <c r="D6" s="46"/>
      <c r="E6" s="46"/>
      <c r="F6" s="46"/>
    </row>
    <row r="8" spans="1:9" x14ac:dyDescent="0.2">
      <c r="A8" s="10" t="s">
        <v>169</v>
      </c>
    </row>
    <row r="10" spans="1:9" x14ac:dyDescent="0.2">
      <c r="A10" s="10" t="s">
        <v>170</v>
      </c>
    </row>
    <row r="12" spans="1:9" x14ac:dyDescent="0.2">
      <c r="A12" s="10" t="s">
        <v>171</v>
      </c>
    </row>
    <row r="14" spans="1:9" x14ac:dyDescent="0.2">
      <c r="A14" s="10" t="s">
        <v>165</v>
      </c>
    </row>
    <row r="16" spans="1:9" x14ac:dyDescent="0.2">
      <c r="A16" s="10" t="s">
        <v>172</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c r="D22" s="61"/>
      <c r="E22" s="61"/>
      <c r="F22" s="61">
        <v>887323</v>
      </c>
      <c r="G22" s="61">
        <v>887323</v>
      </c>
      <c r="H22" s="61">
        <v>887323</v>
      </c>
      <c r="I22" s="61">
        <v>887323</v>
      </c>
    </row>
    <row r="23" spans="1:9" x14ac:dyDescent="0.2">
      <c r="A23" s="55" t="s">
        <v>24</v>
      </c>
      <c r="B23" s="56"/>
      <c r="C23" s="60"/>
      <c r="D23" s="61">
        <f t="shared" ref="D23:I23" si="0">C34</f>
        <v>0</v>
      </c>
      <c r="E23" s="61">
        <f t="shared" si="0"/>
        <v>0</v>
      </c>
      <c r="F23" s="61">
        <f t="shared" si="0"/>
        <v>0</v>
      </c>
      <c r="G23" s="61">
        <f t="shared" si="0"/>
        <v>0</v>
      </c>
      <c r="H23" s="61">
        <f t="shared" si="0"/>
        <v>0</v>
      </c>
      <c r="I23" s="61">
        <f t="shared" si="0"/>
        <v>0</v>
      </c>
    </row>
    <row r="24" spans="1:9" x14ac:dyDescent="0.2">
      <c r="A24" s="55" t="s">
        <v>25</v>
      </c>
      <c r="B24" s="56"/>
      <c r="C24" s="60"/>
      <c r="D24" s="61"/>
      <c r="E24" s="61"/>
      <c r="F24" s="61"/>
      <c r="G24" s="61"/>
      <c r="H24" s="61">
        <v>574543</v>
      </c>
      <c r="I24" s="61">
        <v>312780</v>
      </c>
    </row>
    <row r="25" spans="1:9" x14ac:dyDescent="0.2">
      <c r="A25" s="55" t="s">
        <v>26</v>
      </c>
      <c r="B25" s="56"/>
      <c r="C25" s="60"/>
      <c r="D25" s="61"/>
      <c r="E25" s="61"/>
      <c r="F25" s="60"/>
      <c r="G25" s="61"/>
      <c r="H25" s="61">
        <v>574543</v>
      </c>
      <c r="I25" s="61">
        <v>312780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0</v>
      </c>
      <c r="D34" s="60">
        <f t="shared" ref="D34:I34" si="2">+D23+D24-D25+D32</f>
        <v>0</v>
      </c>
      <c r="E34" s="60">
        <f>+E23+E24-E25+E32</f>
        <v>0</v>
      </c>
      <c r="F34" s="60">
        <f t="shared" si="2"/>
        <v>0</v>
      </c>
      <c r="G34" s="60">
        <f>+G23+G24-G25+G32</f>
        <v>0</v>
      </c>
      <c r="H34" s="60">
        <f>+H23+H24-H25+H32</f>
        <v>0</v>
      </c>
      <c r="I34" s="60">
        <f t="shared" si="2"/>
        <v>0</v>
      </c>
    </row>
    <row r="35" spans="1:9" x14ac:dyDescent="0.2">
      <c r="A35" s="64"/>
      <c r="B35" s="65"/>
      <c r="C35" s="66"/>
      <c r="D35" s="67"/>
      <c r="E35" s="67"/>
      <c r="F35" s="61"/>
      <c r="G35" s="61"/>
      <c r="H35" s="61"/>
      <c r="I35" s="61"/>
    </row>
    <row r="36" spans="1:9" x14ac:dyDescent="0.2">
      <c r="A36" s="55" t="s">
        <v>31</v>
      </c>
      <c r="B36" s="56"/>
      <c r="C36" s="66"/>
      <c r="D36" s="67"/>
      <c r="E36" s="67"/>
      <c r="F36" s="61"/>
      <c r="G36" s="61"/>
      <c r="H36" s="61"/>
      <c r="I36" s="61"/>
    </row>
    <row r="37" spans="1:9" x14ac:dyDescent="0.2">
      <c r="A37" s="64"/>
      <c r="B37" s="65"/>
      <c r="C37" s="66"/>
      <c r="D37" s="67"/>
      <c r="E37" s="67"/>
      <c r="F37" s="61"/>
      <c r="G37" s="61"/>
      <c r="H37" s="61"/>
      <c r="I37" s="61"/>
    </row>
    <row r="38" spans="1:9" x14ac:dyDescent="0.2">
      <c r="A38" s="55" t="s">
        <v>32</v>
      </c>
      <c r="B38" s="68"/>
      <c r="C38" s="69">
        <f>C34-C36</f>
        <v>0</v>
      </c>
      <c r="D38" s="69">
        <f t="shared" ref="D38:I38" si="3">D34-D36</f>
        <v>0</v>
      </c>
      <c r="E38" s="69">
        <f t="shared" si="3"/>
        <v>0</v>
      </c>
      <c r="F38" s="70">
        <f t="shared" si="3"/>
        <v>0</v>
      </c>
      <c r="G38" s="70">
        <f t="shared" si="3"/>
        <v>0</v>
      </c>
      <c r="H38" s="70">
        <f t="shared" si="3"/>
        <v>0</v>
      </c>
      <c r="I38" s="70">
        <f t="shared" si="3"/>
        <v>0</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2">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D613F1-690B-46D7-8490-0CBE19E93EBA}">
  <sheetPr>
    <pageSetUpPr fitToPage="1"/>
  </sheetPr>
  <dimension ref="A2:I46"/>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173</v>
      </c>
      <c r="I2" s="46"/>
    </row>
    <row r="3" spans="1:9" x14ac:dyDescent="0.2">
      <c r="A3" s="10" t="s">
        <v>2</v>
      </c>
      <c r="B3" s="46" t="s">
        <v>40</v>
      </c>
      <c r="C3" s="46"/>
      <c r="D3" s="46"/>
      <c r="G3" s="45" t="s">
        <v>3</v>
      </c>
      <c r="H3" s="48" t="s">
        <v>174</v>
      </c>
      <c r="I3" s="48"/>
    </row>
    <row r="4" spans="1:9" x14ac:dyDescent="0.2">
      <c r="A4" s="10" t="s">
        <v>4</v>
      </c>
      <c r="B4" s="46" t="s">
        <v>175</v>
      </c>
      <c r="C4" s="46"/>
      <c r="D4" s="46"/>
      <c r="G4" s="45" t="s">
        <v>5</v>
      </c>
      <c r="H4" s="46" t="s">
        <v>122</v>
      </c>
      <c r="I4" s="46"/>
    </row>
    <row r="5" spans="1:9" x14ac:dyDescent="0.2">
      <c r="A5" s="10" t="s">
        <v>176</v>
      </c>
      <c r="B5" s="46" t="s">
        <v>177</v>
      </c>
      <c r="C5" s="48"/>
      <c r="D5" s="48"/>
      <c r="G5" s="45" t="s">
        <v>7</v>
      </c>
      <c r="H5" s="48" t="s">
        <v>178</v>
      </c>
      <c r="I5" s="48"/>
    </row>
    <row r="8" spans="1:9" x14ac:dyDescent="0.2">
      <c r="A8" s="93" t="s">
        <v>179</v>
      </c>
      <c r="B8" s="93"/>
      <c r="C8" s="93"/>
      <c r="D8" s="93"/>
      <c r="E8" s="93"/>
      <c r="F8" s="93"/>
      <c r="G8" s="93"/>
      <c r="H8" s="93"/>
      <c r="I8" s="93"/>
    </row>
    <row r="9" spans="1:9" x14ac:dyDescent="0.2">
      <c r="A9" s="93"/>
      <c r="B9" s="93"/>
      <c r="C9" s="93"/>
      <c r="D9" s="93"/>
      <c r="E9" s="93"/>
      <c r="F9" s="93"/>
      <c r="G9" s="93"/>
      <c r="H9" s="93"/>
      <c r="I9" s="93"/>
    </row>
    <row r="10" spans="1:9" x14ac:dyDescent="0.2">
      <c r="A10" s="10" t="s">
        <v>180</v>
      </c>
    </row>
    <row r="12" spans="1:9" x14ac:dyDescent="0.2">
      <c r="A12" s="10" t="s">
        <v>181</v>
      </c>
    </row>
    <row r="14" spans="1:9" x14ac:dyDescent="0.2">
      <c r="A14" s="10" t="s">
        <v>182</v>
      </c>
    </row>
    <row r="16" spans="1:9" x14ac:dyDescent="0.2">
      <c r="A16" s="10" t="s">
        <v>103</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c r="D22" s="61"/>
      <c r="E22" s="61">
        <v>200000</v>
      </c>
      <c r="F22" s="61">
        <v>200000</v>
      </c>
      <c r="G22" s="61">
        <v>845400.69</v>
      </c>
      <c r="H22" s="61">
        <v>200000</v>
      </c>
      <c r="I22" s="61">
        <v>0</v>
      </c>
    </row>
    <row r="23" spans="1:9" x14ac:dyDescent="0.2">
      <c r="A23" s="55" t="s">
        <v>24</v>
      </c>
      <c r="B23" s="56"/>
      <c r="C23" s="60"/>
      <c r="D23" s="61">
        <f t="shared" ref="D23:I23" si="0">C34</f>
        <v>0</v>
      </c>
      <c r="E23" s="61">
        <f t="shared" si="0"/>
        <v>0</v>
      </c>
      <c r="F23" s="61">
        <f t="shared" si="0"/>
        <v>0</v>
      </c>
      <c r="G23" s="61">
        <f t="shared" si="0"/>
        <v>0</v>
      </c>
      <c r="H23" s="61">
        <f t="shared" si="0"/>
        <v>0</v>
      </c>
      <c r="I23" s="61">
        <f t="shared" si="0"/>
        <v>0</v>
      </c>
    </row>
    <row r="24" spans="1:9" x14ac:dyDescent="0.2">
      <c r="A24" s="55" t="s">
        <v>25</v>
      </c>
      <c r="B24" s="56"/>
      <c r="C24" s="60"/>
      <c r="D24" s="61"/>
      <c r="E24" s="61">
        <v>0</v>
      </c>
      <c r="F24" s="61">
        <v>154778</v>
      </c>
      <c r="G24" s="61">
        <v>411828.86</v>
      </c>
      <c r="H24" s="61">
        <v>200000</v>
      </c>
      <c r="I24" s="61"/>
    </row>
    <row r="25" spans="1:9" x14ac:dyDescent="0.2">
      <c r="A25" s="55" t="s">
        <v>26</v>
      </c>
      <c r="B25" s="56"/>
      <c r="C25" s="60"/>
      <c r="D25" s="61"/>
      <c r="E25" s="61">
        <v>0</v>
      </c>
      <c r="F25" s="60">
        <v>154778</v>
      </c>
      <c r="G25" s="61">
        <v>411828.86</v>
      </c>
      <c r="H25" s="61">
        <v>200000</v>
      </c>
      <c r="I25" s="61"/>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0</v>
      </c>
      <c r="D34" s="60">
        <f t="shared" ref="D34:I34" si="2">+D23+D24-D25+D32</f>
        <v>0</v>
      </c>
      <c r="E34" s="60">
        <f>+E23+E24-E25+E32</f>
        <v>0</v>
      </c>
      <c r="F34" s="60">
        <f t="shared" si="2"/>
        <v>0</v>
      </c>
      <c r="G34" s="60">
        <f>+G23+G24-G25+G32</f>
        <v>0</v>
      </c>
      <c r="H34" s="60">
        <f>+H23+H24-H25+H32</f>
        <v>0</v>
      </c>
      <c r="I34" s="60">
        <f t="shared" si="2"/>
        <v>0</v>
      </c>
    </row>
    <row r="35" spans="1:9" x14ac:dyDescent="0.2">
      <c r="A35" s="64"/>
      <c r="B35" s="65"/>
      <c r="C35" s="66"/>
      <c r="D35" s="67"/>
      <c r="E35" s="67"/>
      <c r="F35" s="61"/>
      <c r="G35" s="61"/>
      <c r="H35" s="61"/>
      <c r="I35" s="61"/>
    </row>
    <row r="36" spans="1:9" x14ac:dyDescent="0.2">
      <c r="A36" s="55" t="s">
        <v>31</v>
      </c>
      <c r="B36" s="56"/>
      <c r="C36" s="66"/>
      <c r="D36" s="67"/>
      <c r="E36" s="67"/>
      <c r="F36" s="61">
        <v>330044</v>
      </c>
      <c r="G36" s="61">
        <v>211332.78</v>
      </c>
      <c r="H36" s="61"/>
      <c r="I36" s="61"/>
    </row>
    <row r="37" spans="1:9" x14ac:dyDescent="0.2">
      <c r="A37" s="64"/>
      <c r="B37" s="65"/>
      <c r="C37" s="66"/>
      <c r="D37" s="67"/>
      <c r="E37" s="67"/>
      <c r="F37" s="61"/>
      <c r="G37" s="61"/>
      <c r="H37" s="61"/>
      <c r="I37" s="61"/>
    </row>
    <row r="38" spans="1:9" x14ac:dyDescent="0.2">
      <c r="A38" s="55" t="s">
        <v>32</v>
      </c>
      <c r="B38" s="68"/>
      <c r="C38" s="69">
        <f>C34-C36</f>
        <v>0</v>
      </c>
      <c r="D38" s="69">
        <f t="shared" ref="D38:I38" si="3">D34-D36</f>
        <v>0</v>
      </c>
      <c r="E38" s="69">
        <f t="shared" si="3"/>
        <v>0</v>
      </c>
      <c r="F38" s="70">
        <f t="shared" si="3"/>
        <v>-330044</v>
      </c>
      <c r="G38" s="70">
        <f t="shared" si="3"/>
        <v>-211332.78</v>
      </c>
      <c r="H38" s="70">
        <f t="shared" si="3"/>
        <v>0</v>
      </c>
      <c r="I38" s="70">
        <f t="shared" si="3"/>
        <v>0</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3">
    <mergeCell ref="A8:I9"/>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86D1D8-B7F6-4614-8E6E-341D592D1837}">
  <sheetPr>
    <pageSetUpPr fitToPage="1"/>
  </sheetPr>
  <dimension ref="A2:I50"/>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70</v>
      </c>
      <c r="I2" s="46"/>
    </row>
    <row r="3" spans="1:9" x14ac:dyDescent="0.2">
      <c r="A3" s="10" t="s">
        <v>2</v>
      </c>
      <c r="B3" s="46" t="s">
        <v>40</v>
      </c>
      <c r="C3" s="46"/>
      <c r="D3" s="46"/>
      <c r="G3" s="45" t="s">
        <v>3</v>
      </c>
      <c r="H3" s="48" t="s">
        <v>183</v>
      </c>
      <c r="I3" s="48"/>
    </row>
    <row r="4" spans="1:9" x14ac:dyDescent="0.2">
      <c r="A4" s="10" t="s">
        <v>4</v>
      </c>
      <c r="B4" s="46" t="s">
        <v>184</v>
      </c>
      <c r="C4" s="46"/>
      <c r="D4" s="46"/>
      <c r="G4" s="45" t="s">
        <v>5</v>
      </c>
      <c r="H4" s="46" t="s">
        <v>122</v>
      </c>
      <c r="I4" s="46"/>
    </row>
    <row r="5" spans="1:9" x14ac:dyDescent="0.2">
      <c r="A5" s="10" t="s">
        <v>6</v>
      </c>
      <c r="B5" s="46" t="s">
        <v>185</v>
      </c>
      <c r="C5" s="48"/>
      <c r="D5" s="48"/>
      <c r="G5" s="45" t="s">
        <v>7</v>
      </c>
      <c r="H5" s="98" t="s">
        <v>186</v>
      </c>
      <c r="I5" s="48"/>
    </row>
    <row r="8" spans="1:9" x14ac:dyDescent="0.2">
      <c r="A8" s="8" t="s">
        <v>187</v>
      </c>
      <c r="B8" s="8"/>
      <c r="C8" s="8"/>
      <c r="D8" s="8"/>
      <c r="E8" s="8"/>
      <c r="F8" s="8"/>
      <c r="G8" s="8"/>
      <c r="H8" s="8"/>
      <c r="I8" s="8"/>
    </row>
    <row r="9" spans="1:9" x14ac:dyDescent="0.2">
      <c r="A9" s="8"/>
      <c r="B9" s="8"/>
      <c r="C9" s="8"/>
      <c r="D9" s="8"/>
      <c r="E9" s="8"/>
      <c r="F9" s="8"/>
      <c r="G9" s="8"/>
      <c r="H9" s="8"/>
      <c r="I9" s="8"/>
    </row>
    <row r="10" spans="1:9" x14ac:dyDescent="0.2">
      <c r="A10" s="88"/>
      <c r="B10" s="88"/>
      <c r="C10" s="88"/>
      <c r="D10" s="88"/>
      <c r="E10" s="88"/>
      <c r="F10" s="88"/>
      <c r="G10" s="88"/>
      <c r="H10" s="88"/>
      <c r="I10" s="88"/>
    </row>
    <row r="11" spans="1:9" x14ac:dyDescent="0.2">
      <c r="A11" s="10" t="s">
        <v>188</v>
      </c>
    </row>
    <row r="13" spans="1:9" x14ac:dyDescent="0.2">
      <c r="A13" s="8" t="s">
        <v>158</v>
      </c>
      <c r="B13" s="8"/>
      <c r="C13" s="8"/>
      <c r="D13" s="8"/>
      <c r="E13" s="8"/>
      <c r="F13" s="8"/>
      <c r="G13" s="8"/>
      <c r="H13" s="8"/>
      <c r="I13" s="8"/>
    </row>
    <row r="14" spans="1:9" x14ac:dyDescent="0.2">
      <c r="A14" s="8"/>
      <c r="B14" s="8"/>
      <c r="C14" s="8"/>
      <c r="D14" s="8"/>
      <c r="E14" s="8"/>
      <c r="F14" s="8"/>
      <c r="G14" s="8"/>
      <c r="H14" s="8"/>
      <c r="I14" s="8"/>
    </row>
    <row r="15" spans="1:9" x14ac:dyDescent="0.2">
      <c r="A15" s="88"/>
      <c r="B15" s="88"/>
      <c r="C15" s="88"/>
      <c r="D15" s="88"/>
      <c r="E15" s="88"/>
      <c r="F15" s="88"/>
      <c r="G15" s="88"/>
      <c r="H15" s="88"/>
      <c r="I15" s="88"/>
    </row>
    <row r="16" spans="1:9" x14ac:dyDescent="0.2">
      <c r="A16" s="8" t="s">
        <v>189</v>
      </c>
      <c r="B16" s="8"/>
      <c r="C16" s="8"/>
      <c r="D16" s="8"/>
      <c r="E16" s="8"/>
      <c r="F16" s="8"/>
      <c r="G16" s="8"/>
      <c r="H16" s="8"/>
      <c r="I16" s="8"/>
    </row>
    <row r="17" spans="1:9" x14ac:dyDescent="0.2">
      <c r="A17" s="8"/>
      <c r="B17" s="8"/>
      <c r="C17" s="8"/>
      <c r="D17" s="8"/>
      <c r="E17" s="8"/>
      <c r="F17" s="8"/>
      <c r="G17" s="8"/>
      <c r="H17" s="8"/>
      <c r="I17" s="8"/>
    </row>
    <row r="18" spans="1:9" x14ac:dyDescent="0.2">
      <c r="A18" s="88"/>
      <c r="B18" s="88"/>
      <c r="C18" s="88"/>
      <c r="D18" s="88"/>
      <c r="E18" s="88"/>
      <c r="F18" s="88"/>
      <c r="G18" s="88"/>
      <c r="H18" s="88"/>
      <c r="I18" s="88"/>
    </row>
    <row r="19" spans="1:9" x14ac:dyDescent="0.2">
      <c r="A19" s="10" t="s">
        <v>77</v>
      </c>
    </row>
    <row r="21" spans="1:9" x14ac:dyDescent="0.2">
      <c r="A21" s="10" t="s">
        <v>160</v>
      </c>
    </row>
    <row r="23" spans="1:9" x14ac:dyDescent="0.2">
      <c r="A23" s="52" t="s">
        <v>13</v>
      </c>
      <c r="B23" s="53"/>
      <c r="C23" s="53"/>
      <c r="D23" s="53"/>
      <c r="E23" s="53"/>
      <c r="F23" s="53"/>
      <c r="G23" s="53"/>
      <c r="H23" s="53"/>
      <c r="I23" s="54"/>
    </row>
    <row r="24" spans="1:9" x14ac:dyDescent="0.2">
      <c r="A24" s="55"/>
      <c r="B24" s="56"/>
      <c r="C24" s="57" t="s">
        <v>14</v>
      </c>
      <c r="D24" s="57" t="s">
        <v>15</v>
      </c>
      <c r="E24" s="57" t="s">
        <v>16</v>
      </c>
      <c r="F24" s="57" t="s">
        <v>17</v>
      </c>
      <c r="G24" s="57" t="s">
        <v>18</v>
      </c>
      <c r="H24" s="57" t="s">
        <v>19</v>
      </c>
      <c r="I24" s="57" t="s">
        <v>20</v>
      </c>
    </row>
    <row r="25" spans="1:9" x14ac:dyDescent="0.2">
      <c r="A25" s="55"/>
      <c r="B25" s="56"/>
      <c r="C25" s="58" t="s">
        <v>21</v>
      </c>
      <c r="D25" s="59" t="s">
        <v>21</v>
      </c>
      <c r="E25" s="58" t="s">
        <v>21</v>
      </c>
      <c r="F25" s="58" t="s">
        <v>21</v>
      </c>
      <c r="G25" s="58" t="s">
        <v>21</v>
      </c>
      <c r="H25" s="58" t="s">
        <v>22</v>
      </c>
      <c r="I25" s="58" t="s">
        <v>22</v>
      </c>
    </row>
    <row r="26" spans="1:9" x14ac:dyDescent="0.2">
      <c r="A26" s="55" t="s">
        <v>23</v>
      </c>
      <c r="B26" s="56"/>
      <c r="C26" s="60">
        <v>2600000</v>
      </c>
      <c r="D26" s="61">
        <v>2600000</v>
      </c>
      <c r="E26" s="61">
        <v>2643378</v>
      </c>
      <c r="F26" s="61">
        <v>2643378</v>
      </c>
      <c r="G26" s="61">
        <v>1555677.68</v>
      </c>
      <c r="H26" s="61">
        <v>2587723</v>
      </c>
      <c r="I26" s="61">
        <v>2587723</v>
      </c>
    </row>
    <row r="27" spans="1:9" x14ac:dyDescent="0.2">
      <c r="A27" s="55" t="s">
        <v>24</v>
      </c>
      <c r="B27" s="56"/>
      <c r="C27" s="60"/>
      <c r="D27" s="61">
        <v>3.4399999999441206</v>
      </c>
      <c r="E27" s="61">
        <v>35.430000000167638</v>
      </c>
      <c r="F27" s="61">
        <v>126.79000000050291</v>
      </c>
      <c r="G27" s="61">
        <v>250.79000000050291</v>
      </c>
      <c r="H27" s="61">
        <v>139.870000000461</v>
      </c>
      <c r="I27" s="61">
        <v>139.87000000057742</v>
      </c>
    </row>
    <row r="28" spans="1:9" x14ac:dyDescent="0.2">
      <c r="A28" s="55" t="s">
        <v>25</v>
      </c>
      <c r="B28" s="56"/>
      <c r="C28" s="60">
        <v>2207070.75</v>
      </c>
      <c r="D28" s="61">
        <v>2470282</v>
      </c>
      <c r="E28" s="61">
        <v>2104938.2200000002</v>
      </c>
      <c r="F28" s="61">
        <v>1964843</v>
      </c>
      <c r="G28" s="61">
        <v>785279.75</v>
      </c>
      <c r="H28" s="61">
        <v>785279.75</v>
      </c>
      <c r="I28" s="61">
        <v>785279.75</v>
      </c>
    </row>
    <row r="29" spans="1:9" x14ac:dyDescent="0.2">
      <c r="A29" s="55" t="s">
        <v>26</v>
      </c>
      <c r="B29" s="56"/>
      <c r="C29" s="60">
        <v>2207067.31</v>
      </c>
      <c r="D29" s="61">
        <v>2470250.0099999998</v>
      </c>
      <c r="E29" s="61">
        <v>2104846.86</v>
      </c>
      <c r="F29" s="60">
        <v>1964719</v>
      </c>
      <c r="G29" s="61">
        <v>785279.75</v>
      </c>
      <c r="H29" s="61">
        <v>785279.75</v>
      </c>
      <c r="I29" s="61">
        <v>785279.75</v>
      </c>
    </row>
    <row r="30" spans="1:9" x14ac:dyDescent="0.2">
      <c r="A30" s="55"/>
      <c r="B30" s="56"/>
      <c r="C30" s="60"/>
      <c r="D30" s="61"/>
      <c r="E30" s="61"/>
      <c r="F30" s="61"/>
      <c r="G30" s="61"/>
      <c r="H30" s="61"/>
      <c r="I30" s="61"/>
    </row>
    <row r="31" spans="1:9" x14ac:dyDescent="0.2">
      <c r="A31" s="55" t="s">
        <v>27</v>
      </c>
      <c r="B31" s="48"/>
      <c r="C31" s="62"/>
      <c r="D31" s="62"/>
      <c r="E31" s="62"/>
      <c r="F31" s="62"/>
      <c r="G31" s="62"/>
      <c r="H31" s="62"/>
      <c r="I31" s="60"/>
    </row>
    <row r="32" spans="1:9" x14ac:dyDescent="0.2">
      <c r="A32" s="55" t="s">
        <v>28</v>
      </c>
      <c r="B32" s="56"/>
      <c r="C32" s="60"/>
      <c r="D32" s="63"/>
      <c r="E32" s="62"/>
      <c r="F32" s="62"/>
      <c r="G32" s="62"/>
      <c r="H32" s="62"/>
      <c r="I32" s="60"/>
    </row>
    <row r="33" spans="1:9" x14ac:dyDescent="0.2">
      <c r="A33" s="64"/>
      <c r="B33" s="65"/>
      <c r="C33" s="60"/>
      <c r="D33" s="61"/>
      <c r="E33" s="61"/>
      <c r="F33" s="61"/>
      <c r="G33" s="61"/>
      <c r="H33" s="61"/>
      <c r="I33" s="61"/>
    </row>
    <row r="34" spans="1:9" x14ac:dyDescent="0.2">
      <c r="A34" s="64"/>
      <c r="B34" s="65"/>
      <c r="C34" s="60"/>
      <c r="D34" s="61"/>
      <c r="E34" s="61"/>
      <c r="F34" s="61"/>
      <c r="G34" s="61"/>
      <c r="H34" s="61"/>
      <c r="I34" s="61"/>
    </row>
    <row r="35" spans="1:9" x14ac:dyDescent="0.2">
      <c r="A35" s="64"/>
      <c r="B35" s="65"/>
      <c r="C35" s="60"/>
      <c r="D35" s="61"/>
      <c r="E35" s="61"/>
      <c r="F35" s="61"/>
      <c r="G35" s="61"/>
      <c r="H35" s="61"/>
      <c r="I35" s="61"/>
    </row>
    <row r="36" spans="1:9" x14ac:dyDescent="0.2">
      <c r="A36" s="55" t="s">
        <v>29</v>
      </c>
      <c r="B36" s="56"/>
      <c r="C36" s="60">
        <v>0</v>
      </c>
      <c r="D36" s="60">
        <v>0</v>
      </c>
      <c r="E36" s="60">
        <v>0</v>
      </c>
      <c r="F36" s="60">
        <v>0</v>
      </c>
      <c r="G36" s="60">
        <v>0</v>
      </c>
      <c r="H36" s="60">
        <v>0</v>
      </c>
      <c r="I36" s="60">
        <v>0</v>
      </c>
    </row>
    <row r="37" spans="1:9" x14ac:dyDescent="0.2">
      <c r="A37" s="55"/>
      <c r="B37" s="56"/>
      <c r="C37" s="60"/>
      <c r="D37" s="61"/>
      <c r="E37" s="61"/>
      <c r="F37" s="61"/>
      <c r="G37" s="61"/>
      <c r="H37" s="61"/>
      <c r="I37" s="61"/>
    </row>
    <row r="38" spans="1:9" x14ac:dyDescent="0.2">
      <c r="A38" s="55" t="s">
        <v>30</v>
      </c>
      <c r="B38" s="56"/>
      <c r="C38" s="60">
        <v>3.4399999999441206</v>
      </c>
      <c r="D38" s="60">
        <v>35.430000000167638</v>
      </c>
      <c r="E38" s="60">
        <v>126.79000000050291</v>
      </c>
      <c r="F38" s="60">
        <v>250.79000000050291</v>
      </c>
      <c r="G38" s="60">
        <v>139.870000000461</v>
      </c>
      <c r="H38" s="60">
        <v>139.87000000057742</v>
      </c>
      <c r="I38" s="60">
        <v>139.87000000057742</v>
      </c>
    </row>
    <row r="39" spans="1:9" x14ac:dyDescent="0.2">
      <c r="A39" s="64"/>
      <c r="B39" s="65"/>
      <c r="C39" s="66"/>
      <c r="D39" s="67"/>
      <c r="E39" s="67"/>
      <c r="F39" s="61"/>
      <c r="G39" s="61"/>
      <c r="H39" s="61"/>
      <c r="I39" s="61"/>
    </row>
    <row r="40" spans="1:9" x14ac:dyDescent="0.2">
      <c r="A40" s="55" t="s">
        <v>31</v>
      </c>
      <c r="B40" s="56"/>
      <c r="C40" s="66">
        <v>63811</v>
      </c>
      <c r="D40" s="67">
        <v>6907</v>
      </c>
      <c r="E40" s="67">
        <v>1939</v>
      </c>
      <c r="F40" s="61"/>
      <c r="G40" s="61"/>
      <c r="H40" s="61"/>
      <c r="I40" s="61"/>
    </row>
    <row r="41" spans="1:9" x14ac:dyDescent="0.2">
      <c r="A41" s="64"/>
      <c r="B41" s="65"/>
      <c r="C41" s="66"/>
      <c r="D41" s="67"/>
      <c r="E41" s="67"/>
      <c r="F41" s="61"/>
      <c r="G41" s="61"/>
      <c r="H41" s="61"/>
      <c r="I41" s="61"/>
    </row>
    <row r="42" spans="1:9" x14ac:dyDescent="0.2">
      <c r="A42" s="55" t="s">
        <v>32</v>
      </c>
      <c r="B42" s="68"/>
      <c r="C42" s="69">
        <f>C38-C40</f>
        <v>-63807.560000000056</v>
      </c>
      <c r="D42" s="69">
        <f t="shared" ref="D42:I42" si="0">D38-D40</f>
        <v>-6871.5699999998324</v>
      </c>
      <c r="E42" s="69">
        <f t="shared" si="0"/>
        <v>-1812.2099999994971</v>
      </c>
      <c r="F42" s="70">
        <f t="shared" si="0"/>
        <v>250.79000000050291</v>
      </c>
      <c r="G42" s="70">
        <f t="shared" si="0"/>
        <v>139.870000000461</v>
      </c>
      <c r="H42" s="70">
        <f t="shared" si="0"/>
        <v>139.87000000057742</v>
      </c>
      <c r="I42" s="70">
        <f t="shared" si="0"/>
        <v>139.87000000057742</v>
      </c>
    </row>
    <row r="43" spans="1:9" x14ac:dyDescent="0.2">
      <c r="A43" s="71"/>
      <c r="B43" s="71"/>
      <c r="C43" s="72"/>
      <c r="D43" s="72"/>
      <c r="E43" s="72"/>
      <c r="F43" s="72"/>
      <c r="G43" s="72"/>
      <c r="H43" s="72"/>
      <c r="I43" s="72"/>
    </row>
    <row r="44" spans="1:9" x14ac:dyDescent="0.2">
      <c r="A44" s="73" t="s">
        <v>33</v>
      </c>
      <c r="B44" s="46"/>
      <c r="C44" s="74"/>
      <c r="D44" s="74"/>
      <c r="E44" s="74"/>
      <c r="F44" s="74"/>
      <c r="G44" s="74"/>
      <c r="H44" s="74"/>
      <c r="I44" s="74"/>
    </row>
    <row r="45" spans="1:9" ht="26.45" customHeight="1" x14ac:dyDescent="0.2">
      <c r="A45" s="75" t="s">
        <v>34</v>
      </c>
      <c r="B45" s="76"/>
      <c r="C45" s="67"/>
      <c r="D45" s="67"/>
      <c r="E45" s="67"/>
      <c r="F45" s="67"/>
      <c r="G45" s="67"/>
      <c r="H45" s="67"/>
      <c r="I45" s="67"/>
    </row>
    <row r="46" spans="1:9" x14ac:dyDescent="0.2">
      <c r="A46" s="55"/>
      <c r="B46" s="56"/>
      <c r="C46" s="61"/>
      <c r="D46" s="61"/>
      <c r="E46" s="61"/>
      <c r="F46" s="61"/>
      <c r="G46" s="61"/>
      <c r="H46" s="61"/>
      <c r="I46" s="61"/>
    </row>
    <row r="47" spans="1:9" x14ac:dyDescent="0.2">
      <c r="A47" s="55" t="s">
        <v>35</v>
      </c>
      <c r="B47" s="56"/>
      <c r="C47" s="61"/>
      <c r="D47" s="61"/>
      <c r="E47" s="61"/>
      <c r="F47" s="61"/>
      <c r="G47" s="61"/>
      <c r="H47" s="61"/>
      <c r="I47" s="61"/>
    </row>
    <row r="48" spans="1:9" x14ac:dyDescent="0.2">
      <c r="A48" s="55"/>
      <c r="B48" s="56"/>
      <c r="C48" s="61"/>
      <c r="D48" s="61"/>
      <c r="E48" s="61"/>
      <c r="F48" s="61"/>
      <c r="G48" s="61"/>
      <c r="H48" s="61"/>
      <c r="I48" s="61"/>
    </row>
    <row r="49" spans="1:9" x14ac:dyDescent="0.2">
      <c r="A49" s="77" t="s">
        <v>36</v>
      </c>
      <c r="B49" s="68"/>
      <c r="C49" s="61"/>
      <c r="D49" s="61"/>
      <c r="E49" s="61"/>
      <c r="F49" s="61"/>
      <c r="G49" s="61"/>
      <c r="H49" s="61"/>
      <c r="I49" s="61"/>
    </row>
    <row r="50" spans="1:9" x14ac:dyDescent="0.2">
      <c r="A50" s="78" t="s">
        <v>37</v>
      </c>
      <c r="B50" s="79"/>
      <c r="C50" s="61"/>
      <c r="D50" s="61"/>
      <c r="E50" s="61"/>
      <c r="F50" s="61"/>
      <c r="G50" s="61"/>
      <c r="H50" s="61"/>
      <c r="I50" s="61"/>
    </row>
  </sheetData>
  <sheetProtection selectLockedCells="1"/>
  <mergeCells count="5">
    <mergeCell ref="A8:I9"/>
    <mergeCell ref="A13:I14"/>
    <mergeCell ref="A16:I17"/>
    <mergeCell ref="A23:I23"/>
    <mergeCell ref="A45:B45"/>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E01D8A-6E0D-4C92-9961-38D4F9A257D5}">
  <sheetPr>
    <pageSetUpPr fitToPage="1"/>
  </sheetPr>
  <dimension ref="A2:J46"/>
  <sheetViews>
    <sheetView view="pageLayout" topLeftCell="A2"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10" x14ac:dyDescent="0.2">
      <c r="A2" s="10" t="s">
        <v>0</v>
      </c>
      <c r="B2" s="46" t="s">
        <v>38</v>
      </c>
      <c r="C2" s="46"/>
      <c r="D2" s="46"/>
      <c r="G2" s="45" t="s">
        <v>1</v>
      </c>
      <c r="H2" s="46" t="s">
        <v>173</v>
      </c>
      <c r="I2" s="46"/>
    </row>
    <row r="3" spans="1:10" x14ac:dyDescent="0.2">
      <c r="A3" s="10" t="s">
        <v>2</v>
      </c>
      <c r="B3" s="46" t="s">
        <v>40</v>
      </c>
      <c r="C3" s="46"/>
      <c r="D3" s="46"/>
      <c r="G3" s="45" t="s">
        <v>3</v>
      </c>
      <c r="H3" s="48" t="s">
        <v>174</v>
      </c>
      <c r="I3" s="48"/>
    </row>
    <row r="4" spans="1:10" x14ac:dyDescent="0.2">
      <c r="A4" s="10" t="s">
        <v>4</v>
      </c>
      <c r="B4" s="46" t="s">
        <v>190</v>
      </c>
      <c r="C4" s="46"/>
      <c r="D4" s="46"/>
      <c r="G4" s="45" t="s">
        <v>5</v>
      </c>
      <c r="H4" s="46" t="s">
        <v>122</v>
      </c>
      <c r="I4" s="46"/>
    </row>
    <row r="5" spans="1:10" x14ac:dyDescent="0.2">
      <c r="A5" s="10" t="s">
        <v>6</v>
      </c>
      <c r="B5" s="46" t="s">
        <v>191</v>
      </c>
      <c r="C5" s="48"/>
      <c r="D5" s="48"/>
      <c r="G5" s="45" t="s">
        <v>7</v>
      </c>
      <c r="H5" s="48" t="s">
        <v>192</v>
      </c>
      <c r="I5" s="48"/>
    </row>
    <row r="6" spans="1:10" x14ac:dyDescent="0.2">
      <c r="B6" s="10" t="s">
        <v>193</v>
      </c>
    </row>
    <row r="8" spans="1:10" x14ac:dyDescent="0.2">
      <c r="A8" s="82" t="s">
        <v>194</v>
      </c>
      <c r="B8" s="82"/>
      <c r="C8" s="82"/>
      <c r="D8" s="82"/>
      <c r="E8" s="82"/>
      <c r="F8" s="82"/>
      <c r="G8" s="82"/>
      <c r="H8" s="82"/>
      <c r="I8" s="82"/>
    </row>
    <row r="10" spans="1:10" x14ac:dyDescent="0.2">
      <c r="A10" s="10" t="s">
        <v>180</v>
      </c>
    </row>
    <row r="12" spans="1:10" x14ac:dyDescent="0.2">
      <c r="A12" s="82" t="s">
        <v>195</v>
      </c>
      <c r="B12" s="82"/>
      <c r="C12" s="82"/>
      <c r="D12" s="82"/>
      <c r="E12" s="82"/>
      <c r="F12" s="82"/>
      <c r="G12" s="82"/>
      <c r="H12" s="82"/>
      <c r="I12" s="82"/>
      <c r="J12" s="82"/>
    </row>
    <row r="14" spans="1:10" x14ac:dyDescent="0.2">
      <c r="A14" s="10" t="s">
        <v>196</v>
      </c>
    </row>
    <row r="16" spans="1:10" x14ac:dyDescent="0.2">
      <c r="A16" s="10" t="s">
        <v>103</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v>500000</v>
      </c>
      <c r="D22" s="60">
        <v>500000</v>
      </c>
      <c r="E22" s="60">
        <v>500000</v>
      </c>
      <c r="F22" s="60">
        <v>500000</v>
      </c>
      <c r="G22" s="61">
        <v>500000</v>
      </c>
      <c r="H22" s="61">
        <v>500000</v>
      </c>
      <c r="I22" s="61">
        <v>500000</v>
      </c>
    </row>
    <row r="23" spans="1:9" x14ac:dyDescent="0.2">
      <c r="A23" s="55" t="s">
        <v>24</v>
      </c>
      <c r="B23" s="56"/>
      <c r="C23" s="60">
        <v>0</v>
      </c>
      <c r="D23" s="61">
        <f t="shared" ref="D23:I23" si="0">C34</f>
        <v>17.769999999960419</v>
      </c>
      <c r="E23" s="61">
        <f t="shared" si="0"/>
        <v>1.5100000000093132</v>
      </c>
      <c r="F23" s="61">
        <f t="shared" si="0"/>
        <v>11.349999999976717</v>
      </c>
      <c r="G23" s="61">
        <f t="shared" si="0"/>
        <v>17.069999999948777</v>
      </c>
      <c r="H23" s="61">
        <f t="shared" si="0"/>
        <v>17.069999999948777</v>
      </c>
      <c r="I23" s="61">
        <f t="shared" si="0"/>
        <v>17.069999999948777</v>
      </c>
    </row>
    <row r="24" spans="1:9" x14ac:dyDescent="0.2">
      <c r="A24" s="55" t="s">
        <v>25</v>
      </c>
      <c r="B24" s="56"/>
      <c r="C24" s="61">
        <v>515313.35</v>
      </c>
      <c r="D24" s="61">
        <v>272256.34000000003</v>
      </c>
      <c r="E24" s="61">
        <v>358344.1</v>
      </c>
      <c r="F24" s="61">
        <v>395115.47</v>
      </c>
      <c r="G24" s="61">
        <v>316943.11</v>
      </c>
      <c r="H24" s="61">
        <v>330000</v>
      </c>
      <c r="I24" s="61">
        <v>330000</v>
      </c>
    </row>
    <row r="25" spans="1:9" x14ac:dyDescent="0.2">
      <c r="A25" s="55" t="s">
        <v>26</v>
      </c>
      <c r="B25" s="56"/>
      <c r="C25" s="60">
        <v>515295.58</v>
      </c>
      <c r="D25" s="61">
        <v>272272.59999999998</v>
      </c>
      <c r="E25" s="61">
        <v>358334.26</v>
      </c>
      <c r="F25" s="61">
        <v>395109.75</v>
      </c>
      <c r="G25" s="61">
        <v>316943.11</v>
      </c>
      <c r="H25" s="61">
        <v>330000</v>
      </c>
      <c r="I25" s="61">
        <v>330000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17.769999999960419</v>
      </c>
      <c r="D34" s="60">
        <f t="shared" ref="D34:I34" si="2">+D23+D24-D25+D32</f>
        <v>1.5100000000093132</v>
      </c>
      <c r="E34" s="60">
        <f>+E23+E24-E25+E32</f>
        <v>11.349999999976717</v>
      </c>
      <c r="F34" s="60">
        <f t="shared" si="2"/>
        <v>17.069999999948777</v>
      </c>
      <c r="G34" s="60">
        <f>+G23+G24-G25+G32</f>
        <v>17.069999999948777</v>
      </c>
      <c r="H34" s="60">
        <f>+H23+H24-H25+H32</f>
        <v>17.069999999948777</v>
      </c>
      <c r="I34" s="60">
        <f t="shared" si="2"/>
        <v>17.069999999948777</v>
      </c>
    </row>
    <row r="35" spans="1:9" x14ac:dyDescent="0.2">
      <c r="A35" s="64"/>
      <c r="B35" s="65"/>
      <c r="C35" s="66"/>
      <c r="D35" s="67"/>
      <c r="E35" s="67"/>
      <c r="F35" s="61"/>
      <c r="G35" s="61"/>
      <c r="H35" s="61"/>
      <c r="I35" s="61"/>
    </row>
    <row r="36" spans="1:9" x14ac:dyDescent="0.2">
      <c r="A36" s="55" t="s">
        <v>31</v>
      </c>
      <c r="B36" s="56"/>
      <c r="C36" s="60">
        <v>46551.62</v>
      </c>
      <c r="D36" s="61">
        <v>169061.6</v>
      </c>
      <c r="E36" s="61">
        <v>49271.5</v>
      </c>
      <c r="F36" s="61">
        <v>335629.24</v>
      </c>
      <c r="G36" s="61">
        <v>158633.53</v>
      </c>
      <c r="H36" s="61"/>
      <c r="I36" s="61"/>
    </row>
    <row r="37" spans="1:9" x14ac:dyDescent="0.2">
      <c r="A37" s="64"/>
      <c r="B37" s="65"/>
      <c r="C37" s="66"/>
      <c r="D37" s="67"/>
      <c r="E37" s="67"/>
      <c r="F37" s="61"/>
      <c r="G37" s="61"/>
      <c r="H37" s="61"/>
      <c r="I37" s="61"/>
    </row>
    <row r="38" spans="1:9" x14ac:dyDescent="0.2">
      <c r="A38" s="55" t="s">
        <v>32</v>
      </c>
      <c r="B38" s="68"/>
      <c r="C38" s="69">
        <f>C34-C36</f>
        <v>-46533.850000000042</v>
      </c>
      <c r="D38" s="69">
        <f t="shared" ref="D38:I38" si="3">D34-D36</f>
        <v>-169060.09</v>
      </c>
      <c r="E38" s="69">
        <f t="shared" si="3"/>
        <v>-49260.150000000023</v>
      </c>
      <c r="F38" s="70">
        <f t="shared" si="3"/>
        <v>-335612.17000000004</v>
      </c>
      <c r="G38" s="70">
        <f t="shared" si="3"/>
        <v>-158616.46000000005</v>
      </c>
      <c r="H38" s="70">
        <f t="shared" si="3"/>
        <v>17.069999999948777</v>
      </c>
      <c r="I38" s="70">
        <f t="shared" si="3"/>
        <v>17.069999999948777</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4">
    <mergeCell ref="A8:I8"/>
    <mergeCell ref="A12:J12"/>
    <mergeCell ref="A19:I19"/>
    <mergeCell ref="A41:B41"/>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DF668-E5BE-4ADB-A66C-72795D4643CB}">
  <sheetPr>
    <pageSetUpPr fitToPage="1"/>
  </sheetPr>
  <dimension ref="A2:I51"/>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70</v>
      </c>
      <c r="I2" s="46"/>
    </row>
    <row r="3" spans="1:9" x14ac:dyDescent="0.2">
      <c r="A3" s="10" t="s">
        <v>2</v>
      </c>
      <c r="B3" s="46" t="s">
        <v>40</v>
      </c>
      <c r="C3" s="46"/>
      <c r="D3" s="46"/>
      <c r="G3" s="45" t="s">
        <v>3</v>
      </c>
      <c r="H3" s="48" t="s">
        <v>71</v>
      </c>
      <c r="I3" s="48"/>
    </row>
    <row r="4" spans="1:9" x14ac:dyDescent="0.2">
      <c r="A4" s="10" t="s">
        <v>4</v>
      </c>
      <c r="B4" s="46" t="s">
        <v>197</v>
      </c>
      <c r="C4" s="46"/>
      <c r="D4" s="46"/>
      <c r="G4" s="45" t="s">
        <v>5</v>
      </c>
      <c r="H4" s="46" t="s">
        <v>198</v>
      </c>
      <c r="I4" s="46"/>
    </row>
    <row r="5" spans="1:9" x14ac:dyDescent="0.2">
      <c r="A5" s="10" t="s">
        <v>6</v>
      </c>
      <c r="B5" s="97" t="s">
        <v>199</v>
      </c>
      <c r="C5" s="48"/>
      <c r="D5" s="48"/>
      <c r="G5" s="45" t="s">
        <v>7</v>
      </c>
      <c r="H5" s="48" t="s">
        <v>200</v>
      </c>
      <c r="I5" s="48"/>
    </row>
    <row r="8" spans="1:9" x14ac:dyDescent="0.2">
      <c r="A8" s="8" t="s">
        <v>201</v>
      </c>
      <c r="B8" s="8"/>
      <c r="C8" s="8"/>
      <c r="D8" s="8"/>
      <c r="E8" s="8"/>
      <c r="F8" s="8"/>
      <c r="G8" s="8"/>
      <c r="H8" s="8"/>
      <c r="I8" s="8"/>
    </row>
    <row r="9" spans="1:9" x14ac:dyDescent="0.2">
      <c r="A9" s="8"/>
      <c r="B9" s="8"/>
      <c r="C9" s="8"/>
      <c r="D9" s="8"/>
      <c r="E9" s="8"/>
      <c r="F9" s="8"/>
      <c r="G9" s="8"/>
      <c r="H9" s="8"/>
      <c r="I9" s="8"/>
    </row>
    <row r="10" spans="1:9" x14ac:dyDescent="0.2">
      <c r="A10" s="88"/>
      <c r="B10" s="88"/>
      <c r="C10" s="88"/>
      <c r="D10" s="88"/>
      <c r="E10" s="88"/>
      <c r="F10" s="88"/>
      <c r="G10" s="88"/>
      <c r="H10" s="88"/>
      <c r="I10" s="88"/>
    </row>
    <row r="11" spans="1:9" x14ac:dyDescent="0.2">
      <c r="A11" s="8" t="s">
        <v>202</v>
      </c>
      <c r="B11" s="8"/>
      <c r="C11" s="8"/>
      <c r="D11" s="8"/>
      <c r="E11" s="8"/>
      <c r="F11" s="8"/>
      <c r="G11" s="8"/>
      <c r="H11" s="8"/>
      <c r="I11" s="8"/>
    </row>
    <row r="12" spans="1:9" x14ac:dyDescent="0.2">
      <c r="A12" s="8"/>
      <c r="B12" s="8"/>
      <c r="C12" s="8"/>
      <c r="D12" s="8"/>
      <c r="E12" s="8"/>
      <c r="F12" s="8"/>
      <c r="G12" s="8"/>
      <c r="H12" s="8"/>
      <c r="I12" s="8"/>
    </row>
    <row r="14" spans="1:9" x14ac:dyDescent="0.2">
      <c r="A14" s="8" t="s">
        <v>203</v>
      </c>
      <c r="B14" s="8"/>
      <c r="C14" s="8"/>
      <c r="D14" s="8"/>
      <c r="E14" s="8"/>
      <c r="F14" s="8"/>
      <c r="G14" s="8"/>
      <c r="H14" s="8"/>
      <c r="I14" s="8"/>
    </row>
    <row r="15" spans="1:9" x14ac:dyDescent="0.2">
      <c r="A15" s="8"/>
      <c r="B15" s="8"/>
      <c r="C15" s="8"/>
      <c r="D15" s="8"/>
      <c r="E15" s="8"/>
      <c r="F15" s="8"/>
      <c r="G15" s="8"/>
      <c r="H15" s="8"/>
      <c r="I15" s="8"/>
    </row>
    <row r="16" spans="1:9" x14ac:dyDescent="0.2">
      <c r="A16" s="8"/>
      <c r="B16" s="8"/>
      <c r="C16" s="8"/>
      <c r="D16" s="8"/>
      <c r="E16" s="8"/>
      <c r="F16" s="8"/>
      <c r="G16" s="8"/>
      <c r="H16" s="8"/>
      <c r="I16" s="8"/>
    </row>
    <row r="17" spans="1:9" x14ac:dyDescent="0.2">
      <c r="A17" s="8"/>
      <c r="B17" s="8"/>
      <c r="C17" s="8"/>
      <c r="D17" s="8"/>
      <c r="E17" s="8"/>
      <c r="F17" s="8"/>
      <c r="G17" s="8"/>
      <c r="H17" s="8"/>
      <c r="I17" s="8"/>
    </row>
    <row r="19" spans="1:9" x14ac:dyDescent="0.2">
      <c r="A19" s="8" t="s">
        <v>204</v>
      </c>
      <c r="B19" s="8"/>
      <c r="C19" s="8"/>
      <c r="D19" s="8"/>
      <c r="E19" s="8"/>
      <c r="F19" s="8"/>
      <c r="G19" s="8"/>
      <c r="H19" s="8"/>
      <c r="I19" s="8"/>
    </row>
    <row r="21" spans="1:9" x14ac:dyDescent="0.2">
      <c r="A21" s="10" t="s">
        <v>77</v>
      </c>
    </row>
    <row r="22" spans="1:9" x14ac:dyDescent="0.2">
      <c r="A22" s="10" t="s">
        <v>12</v>
      </c>
    </row>
    <row r="24" spans="1:9" x14ac:dyDescent="0.2">
      <c r="A24" s="52" t="s">
        <v>13</v>
      </c>
      <c r="B24" s="53"/>
      <c r="C24" s="53"/>
      <c r="D24" s="53"/>
      <c r="E24" s="53"/>
      <c r="F24" s="53"/>
      <c r="G24" s="53"/>
      <c r="H24" s="53"/>
      <c r="I24" s="54"/>
    </row>
    <row r="25" spans="1:9" x14ac:dyDescent="0.2">
      <c r="A25" s="55"/>
      <c r="B25" s="56"/>
      <c r="C25" s="57" t="s">
        <v>14</v>
      </c>
      <c r="D25" s="57" t="s">
        <v>15</v>
      </c>
      <c r="E25" s="57" t="s">
        <v>16</v>
      </c>
      <c r="F25" s="57" t="s">
        <v>17</v>
      </c>
      <c r="G25" s="57" t="s">
        <v>18</v>
      </c>
      <c r="H25" s="57" t="s">
        <v>19</v>
      </c>
      <c r="I25" s="57" t="s">
        <v>20</v>
      </c>
    </row>
    <row r="26" spans="1:9" x14ac:dyDescent="0.2">
      <c r="A26" s="55"/>
      <c r="B26" s="56"/>
      <c r="C26" s="58" t="s">
        <v>21</v>
      </c>
      <c r="D26" s="59" t="s">
        <v>21</v>
      </c>
      <c r="E26" s="58" t="s">
        <v>21</v>
      </c>
      <c r="F26" s="58" t="s">
        <v>21</v>
      </c>
      <c r="G26" s="58" t="s">
        <v>21</v>
      </c>
      <c r="H26" s="58" t="s">
        <v>22</v>
      </c>
      <c r="I26" s="58" t="s">
        <v>22</v>
      </c>
    </row>
    <row r="27" spans="1:9" x14ac:dyDescent="0.2">
      <c r="A27" s="55" t="s">
        <v>23</v>
      </c>
      <c r="B27" s="56"/>
      <c r="C27" s="60">
        <v>1484569</v>
      </c>
      <c r="D27" s="61">
        <v>1484569</v>
      </c>
      <c r="E27" s="61">
        <v>1484569</v>
      </c>
      <c r="F27" s="61">
        <v>1484569</v>
      </c>
      <c r="G27" s="61">
        <v>1484569</v>
      </c>
      <c r="H27" s="61">
        <v>1484569</v>
      </c>
      <c r="I27" s="61">
        <v>1484569</v>
      </c>
    </row>
    <row r="28" spans="1:9" x14ac:dyDescent="0.2">
      <c r="A28" s="55" t="s">
        <v>24</v>
      </c>
      <c r="B28" s="56"/>
      <c r="C28" s="60">
        <v>2115924.09</v>
      </c>
      <c r="D28" s="61">
        <v>1647841.7799999998</v>
      </c>
      <c r="E28" s="61">
        <v>1884103.4099999997</v>
      </c>
      <c r="F28" s="61">
        <v>2777033.5799999996</v>
      </c>
      <c r="G28" s="61">
        <f>F39</f>
        <v>2138483.4399999995</v>
      </c>
      <c r="H28" s="61">
        <f>G39</f>
        <v>1782698.0799999996</v>
      </c>
      <c r="I28" s="61">
        <f>H39</f>
        <v>1426912.7199999997</v>
      </c>
    </row>
    <row r="29" spans="1:9" x14ac:dyDescent="0.2">
      <c r="A29" s="55" t="s">
        <v>25</v>
      </c>
      <c r="B29" s="56"/>
      <c r="C29" s="60">
        <v>1567105.46</v>
      </c>
      <c r="D29" s="61">
        <v>1671456.42</v>
      </c>
      <c r="E29" s="61">
        <v>1811075.02</v>
      </c>
      <c r="F29" s="61">
        <v>1347386.07</v>
      </c>
      <c r="G29" s="61">
        <v>1553543.6</v>
      </c>
      <c r="H29" s="61">
        <v>1553543.6</v>
      </c>
      <c r="I29" s="61">
        <v>1553543.6</v>
      </c>
    </row>
    <row r="30" spans="1:9" x14ac:dyDescent="0.2">
      <c r="A30" s="55" t="s">
        <v>26</v>
      </c>
      <c r="B30" s="56"/>
      <c r="C30" s="60">
        <v>2035187.77</v>
      </c>
      <c r="D30" s="61">
        <v>1435194.79</v>
      </c>
      <c r="E30" s="61">
        <v>918144.85</v>
      </c>
      <c r="F30" s="60">
        <v>1985936.21</v>
      </c>
      <c r="G30" s="61">
        <v>1909328.96</v>
      </c>
      <c r="H30" s="61">
        <v>1909328.96</v>
      </c>
      <c r="I30" s="61">
        <v>1909328.96</v>
      </c>
    </row>
    <row r="31" spans="1:9" x14ac:dyDescent="0.2">
      <c r="A31" s="55"/>
      <c r="B31" s="56"/>
      <c r="C31" s="60"/>
      <c r="D31" s="61"/>
      <c r="E31" s="61"/>
      <c r="F31" s="61"/>
      <c r="G31" s="61"/>
      <c r="H31" s="61"/>
      <c r="I31" s="61"/>
    </row>
    <row r="32" spans="1:9" x14ac:dyDescent="0.2">
      <c r="A32" s="55" t="s">
        <v>27</v>
      </c>
      <c r="B32" s="48"/>
      <c r="C32" s="62"/>
      <c r="D32" s="62"/>
      <c r="E32" s="62"/>
      <c r="F32" s="62"/>
      <c r="G32" s="62"/>
      <c r="H32" s="62"/>
      <c r="I32" s="60"/>
    </row>
    <row r="33" spans="1:9" x14ac:dyDescent="0.2">
      <c r="A33" s="55" t="s">
        <v>28</v>
      </c>
      <c r="B33" s="56"/>
      <c r="C33" s="60"/>
      <c r="D33" s="63"/>
      <c r="E33" s="62"/>
      <c r="F33" s="62"/>
      <c r="G33" s="62"/>
      <c r="H33" s="62"/>
      <c r="I33" s="60"/>
    </row>
    <row r="34" spans="1:9" x14ac:dyDescent="0.2">
      <c r="A34" s="64"/>
      <c r="B34" s="65"/>
      <c r="C34" s="60"/>
      <c r="D34" s="61"/>
      <c r="E34" s="61"/>
      <c r="F34" s="61"/>
      <c r="G34" s="61"/>
      <c r="H34" s="61"/>
      <c r="I34" s="61"/>
    </row>
    <row r="35" spans="1:9" x14ac:dyDescent="0.2">
      <c r="A35" s="64"/>
      <c r="B35" s="65"/>
      <c r="C35" s="60"/>
      <c r="D35" s="61"/>
      <c r="E35" s="61"/>
      <c r="F35" s="61"/>
      <c r="G35" s="61"/>
      <c r="H35" s="61"/>
      <c r="I35" s="61"/>
    </row>
    <row r="36" spans="1:9" x14ac:dyDescent="0.2">
      <c r="A36" s="64"/>
      <c r="B36" s="65"/>
      <c r="C36" s="60"/>
      <c r="D36" s="61"/>
      <c r="E36" s="61"/>
      <c r="F36" s="61"/>
      <c r="G36" s="61"/>
      <c r="H36" s="61"/>
      <c r="I36" s="61"/>
    </row>
    <row r="37" spans="1:9" x14ac:dyDescent="0.2">
      <c r="A37" s="55" t="s">
        <v>29</v>
      </c>
      <c r="B37" s="56"/>
      <c r="C37" s="60">
        <f t="shared" ref="C37:I37" si="0">SUM(C34:C36)</f>
        <v>0</v>
      </c>
      <c r="D37" s="60">
        <f t="shared" si="0"/>
        <v>0</v>
      </c>
      <c r="E37" s="60">
        <f t="shared" si="0"/>
        <v>0</v>
      </c>
      <c r="F37" s="60">
        <f t="shared" si="0"/>
        <v>0</v>
      </c>
      <c r="G37" s="60">
        <f t="shared" si="0"/>
        <v>0</v>
      </c>
      <c r="H37" s="60">
        <f t="shared" si="0"/>
        <v>0</v>
      </c>
      <c r="I37" s="60">
        <f t="shared" si="0"/>
        <v>0</v>
      </c>
    </row>
    <row r="38" spans="1:9" x14ac:dyDescent="0.2">
      <c r="A38" s="55"/>
      <c r="B38" s="56"/>
      <c r="C38" s="60"/>
      <c r="D38" s="61"/>
      <c r="E38" s="61"/>
      <c r="F38" s="61"/>
      <c r="G38" s="61"/>
      <c r="H38" s="61"/>
      <c r="I38" s="61"/>
    </row>
    <row r="39" spans="1:9" x14ac:dyDescent="0.2">
      <c r="A39" s="55" t="s">
        <v>30</v>
      </c>
      <c r="B39" s="56"/>
      <c r="C39" s="60">
        <f t="shared" ref="C39:I39" si="1">+C28+C29-C30+C37</f>
        <v>1647841.7799999998</v>
      </c>
      <c r="D39" s="60">
        <f t="shared" si="1"/>
        <v>1884103.4099999997</v>
      </c>
      <c r="E39" s="60">
        <f t="shared" si="1"/>
        <v>2777033.5799999996</v>
      </c>
      <c r="F39" s="60">
        <f t="shared" si="1"/>
        <v>2138483.4399999995</v>
      </c>
      <c r="G39" s="60">
        <f t="shared" si="1"/>
        <v>1782698.0799999996</v>
      </c>
      <c r="H39" s="60">
        <f t="shared" si="1"/>
        <v>1426912.7199999997</v>
      </c>
      <c r="I39" s="60">
        <f t="shared" si="1"/>
        <v>1071127.3599999999</v>
      </c>
    </row>
    <row r="40" spans="1:9" x14ac:dyDescent="0.2">
      <c r="A40" s="64"/>
      <c r="B40" s="65"/>
      <c r="C40" s="66"/>
      <c r="D40" s="67"/>
      <c r="E40" s="67"/>
      <c r="F40" s="61"/>
      <c r="G40" s="61"/>
      <c r="H40" s="61"/>
      <c r="I40" s="61"/>
    </row>
    <row r="41" spans="1:9" x14ac:dyDescent="0.2">
      <c r="A41" s="55" t="s">
        <v>31</v>
      </c>
      <c r="B41" s="56"/>
      <c r="C41" s="66"/>
      <c r="D41" s="67"/>
      <c r="E41" s="67"/>
      <c r="F41" s="61"/>
      <c r="G41" s="61">
        <v>136947.54</v>
      </c>
      <c r="H41" s="61"/>
      <c r="I41" s="61"/>
    </row>
    <row r="42" spans="1:9" x14ac:dyDescent="0.2">
      <c r="A42" s="64"/>
      <c r="B42" s="65"/>
      <c r="C42" s="66"/>
      <c r="D42" s="67"/>
      <c r="E42" s="67"/>
      <c r="F42" s="61"/>
      <c r="G42" s="61"/>
      <c r="H42" s="61"/>
      <c r="I42" s="61"/>
    </row>
    <row r="43" spans="1:9" x14ac:dyDescent="0.2">
      <c r="A43" s="55" t="s">
        <v>32</v>
      </c>
      <c r="B43" s="68"/>
      <c r="C43" s="69">
        <f t="shared" ref="C43:I43" si="2">C39-C41</f>
        <v>1647841.7799999998</v>
      </c>
      <c r="D43" s="69">
        <f t="shared" si="2"/>
        <v>1884103.4099999997</v>
      </c>
      <c r="E43" s="69">
        <f t="shared" si="2"/>
        <v>2777033.5799999996</v>
      </c>
      <c r="F43" s="70">
        <f t="shared" si="2"/>
        <v>2138483.4399999995</v>
      </c>
      <c r="G43" s="70">
        <f t="shared" si="2"/>
        <v>1645750.5399999996</v>
      </c>
      <c r="H43" s="70">
        <f t="shared" si="2"/>
        <v>1426912.7199999997</v>
      </c>
      <c r="I43" s="70">
        <f t="shared" si="2"/>
        <v>1071127.3599999999</v>
      </c>
    </row>
    <row r="44" spans="1:9" x14ac:dyDescent="0.2">
      <c r="A44" s="71"/>
      <c r="B44" s="71"/>
      <c r="C44" s="72"/>
      <c r="D44" s="72"/>
      <c r="E44" s="72"/>
      <c r="F44" s="72"/>
      <c r="G44" s="72"/>
      <c r="H44" s="72"/>
      <c r="I44" s="72"/>
    </row>
    <row r="45" spans="1:9" x14ac:dyDescent="0.2">
      <c r="A45" s="73" t="s">
        <v>33</v>
      </c>
      <c r="B45" s="46"/>
      <c r="C45" s="74"/>
      <c r="D45" s="74"/>
      <c r="E45" s="74"/>
      <c r="F45" s="74"/>
      <c r="G45" s="74"/>
      <c r="H45" s="74"/>
      <c r="I45" s="74"/>
    </row>
    <row r="46" spans="1:9" ht="26.45" customHeight="1" x14ac:dyDescent="0.2">
      <c r="A46" s="75" t="s">
        <v>34</v>
      </c>
      <c r="B46" s="76"/>
      <c r="C46" s="67"/>
      <c r="D46" s="67"/>
      <c r="E46" s="67"/>
      <c r="F46" s="67"/>
      <c r="G46" s="67"/>
      <c r="H46" s="67"/>
      <c r="I46" s="67"/>
    </row>
    <row r="47" spans="1:9" x14ac:dyDescent="0.2">
      <c r="A47" s="55"/>
      <c r="B47" s="56"/>
      <c r="C47" s="61"/>
      <c r="D47" s="61"/>
      <c r="E47" s="61"/>
      <c r="F47" s="61"/>
      <c r="G47" s="61"/>
      <c r="H47" s="61"/>
      <c r="I47" s="61"/>
    </row>
    <row r="48" spans="1:9" x14ac:dyDescent="0.2">
      <c r="A48" s="55" t="s">
        <v>35</v>
      </c>
      <c r="B48" s="56"/>
      <c r="C48" s="61"/>
      <c r="D48" s="61"/>
      <c r="E48" s="61"/>
      <c r="F48" s="61"/>
      <c r="G48" s="61"/>
      <c r="H48" s="61"/>
      <c r="I48" s="61"/>
    </row>
    <row r="49" spans="1:9" x14ac:dyDescent="0.2">
      <c r="A49" s="55"/>
      <c r="B49" s="56"/>
      <c r="C49" s="61"/>
      <c r="D49" s="61"/>
      <c r="E49" s="61"/>
      <c r="F49" s="61"/>
      <c r="G49" s="61"/>
      <c r="H49" s="61"/>
      <c r="I49" s="61"/>
    </row>
    <row r="50" spans="1:9" x14ac:dyDescent="0.2">
      <c r="A50" s="77" t="s">
        <v>36</v>
      </c>
      <c r="B50" s="68"/>
      <c r="C50" s="61"/>
      <c r="D50" s="61"/>
      <c r="E50" s="61"/>
      <c r="F50" s="61"/>
      <c r="G50" s="61"/>
      <c r="H50" s="61"/>
      <c r="I50" s="61"/>
    </row>
    <row r="51" spans="1:9" x14ac:dyDescent="0.2">
      <c r="A51" s="78" t="s">
        <v>37</v>
      </c>
      <c r="B51" s="79"/>
      <c r="C51" s="61"/>
      <c r="D51" s="61"/>
      <c r="E51" s="61"/>
      <c r="F51" s="61"/>
      <c r="G51" s="61"/>
      <c r="H51" s="61"/>
      <c r="I51" s="61"/>
    </row>
  </sheetData>
  <sheetProtection selectLockedCells="1"/>
  <mergeCells count="6">
    <mergeCell ref="A46:B46"/>
    <mergeCell ref="A8:I9"/>
    <mergeCell ref="A11:I12"/>
    <mergeCell ref="A14:I17"/>
    <mergeCell ref="A19:I19"/>
    <mergeCell ref="A24:I24"/>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C45108-B04D-40D0-AE00-5C4F2BA341F5}">
  <sheetPr>
    <pageSetUpPr fitToPage="1"/>
  </sheetPr>
  <dimension ref="A2:I49"/>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70</v>
      </c>
      <c r="I2" s="46"/>
    </row>
    <row r="3" spans="1:9" x14ac:dyDescent="0.2">
      <c r="A3" s="10" t="s">
        <v>2</v>
      </c>
      <c r="B3" s="46" t="s">
        <v>40</v>
      </c>
      <c r="C3" s="46"/>
      <c r="D3" s="46"/>
      <c r="G3" s="45" t="s">
        <v>3</v>
      </c>
      <c r="H3" s="48" t="s">
        <v>71</v>
      </c>
      <c r="I3" s="48"/>
    </row>
    <row r="4" spans="1:9" x14ac:dyDescent="0.2">
      <c r="A4" s="10" t="s">
        <v>4</v>
      </c>
      <c r="B4" s="46" t="s">
        <v>205</v>
      </c>
      <c r="C4" s="46"/>
      <c r="D4" s="46"/>
      <c r="G4" s="45" t="s">
        <v>5</v>
      </c>
      <c r="H4" s="46" t="s">
        <v>198</v>
      </c>
      <c r="I4" s="46"/>
    </row>
    <row r="5" spans="1:9" x14ac:dyDescent="0.2">
      <c r="A5" s="10" t="s">
        <v>6</v>
      </c>
      <c r="B5" s="46" t="s">
        <v>206</v>
      </c>
      <c r="C5" s="48"/>
      <c r="D5" s="48"/>
      <c r="G5" s="45" t="s">
        <v>7</v>
      </c>
      <c r="H5" s="48" t="s">
        <v>207</v>
      </c>
      <c r="I5" s="48"/>
    </row>
    <row r="8" spans="1:9" x14ac:dyDescent="0.2">
      <c r="A8" s="96" t="s">
        <v>208</v>
      </c>
      <c r="B8" s="96"/>
      <c r="C8" s="96"/>
      <c r="D8" s="96"/>
      <c r="E8" s="96"/>
      <c r="F8" s="96"/>
      <c r="G8" s="96"/>
      <c r="H8" s="96"/>
      <c r="I8" s="96"/>
    </row>
    <row r="10" spans="1:9" x14ac:dyDescent="0.2">
      <c r="A10" s="10" t="s">
        <v>209</v>
      </c>
    </row>
    <row r="12" spans="1:9" x14ac:dyDescent="0.2">
      <c r="A12" s="8" t="s">
        <v>210</v>
      </c>
      <c r="B12" s="8"/>
      <c r="C12" s="8"/>
      <c r="D12" s="8"/>
      <c r="E12" s="8"/>
      <c r="F12" s="8"/>
      <c r="G12" s="8"/>
      <c r="H12" s="8"/>
      <c r="I12" s="8"/>
    </row>
    <row r="13" spans="1:9" x14ac:dyDescent="0.2">
      <c r="A13" s="8"/>
      <c r="B13" s="8"/>
      <c r="C13" s="8"/>
      <c r="D13" s="8"/>
      <c r="E13" s="8"/>
      <c r="F13" s="8"/>
      <c r="G13" s="8"/>
      <c r="H13" s="8"/>
      <c r="I13" s="8"/>
    </row>
    <row r="14" spans="1:9" x14ac:dyDescent="0.2">
      <c r="A14" s="8"/>
      <c r="B14" s="8"/>
      <c r="C14" s="8"/>
      <c r="D14" s="8"/>
      <c r="E14" s="8"/>
      <c r="F14" s="8"/>
      <c r="G14" s="8"/>
      <c r="H14" s="8"/>
      <c r="I14" s="8"/>
    </row>
    <row r="16" spans="1:9" x14ac:dyDescent="0.2">
      <c r="A16" s="8" t="s">
        <v>211</v>
      </c>
      <c r="B16" s="8"/>
      <c r="C16" s="8"/>
      <c r="D16" s="8"/>
      <c r="E16" s="8"/>
      <c r="F16" s="8"/>
      <c r="G16" s="8"/>
      <c r="H16" s="8"/>
      <c r="I16" s="8"/>
    </row>
    <row r="17" spans="1:9" x14ac:dyDescent="0.2">
      <c r="A17" s="8"/>
      <c r="B17" s="8"/>
      <c r="C17" s="8"/>
      <c r="D17" s="8"/>
      <c r="E17" s="8"/>
      <c r="F17" s="8"/>
      <c r="G17" s="8"/>
      <c r="H17" s="8"/>
      <c r="I17" s="8"/>
    </row>
    <row r="19" spans="1:9" x14ac:dyDescent="0.2">
      <c r="A19" s="10" t="s">
        <v>77</v>
      </c>
    </row>
    <row r="20" spans="1:9" x14ac:dyDescent="0.2">
      <c r="A20" s="10" t="s">
        <v>12</v>
      </c>
    </row>
    <row r="22" spans="1:9" x14ac:dyDescent="0.2">
      <c r="A22" s="52" t="s">
        <v>13</v>
      </c>
      <c r="B22" s="53"/>
      <c r="C22" s="53"/>
      <c r="D22" s="53"/>
      <c r="E22" s="53"/>
      <c r="F22" s="53"/>
      <c r="G22" s="53"/>
      <c r="H22" s="53"/>
      <c r="I22" s="54"/>
    </row>
    <row r="23" spans="1:9" x14ac:dyDescent="0.2">
      <c r="A23" s="55"/>
      <c r="B23" s="56"/>
      <c r="C23" s="57" t="s">
        <v>14</v>
      </c>
      <c r="D23" s="57" t="s">
        <v>15</v>
      </c>
      <c r="E23" s="57" t="s">
        <v>16</v>
      </c>
      <c r="F23" s="57" t="s">
        <v>17</v>
      </c>
      <c r="G23" s="57" t="s">
        <v>18</v>
      </c>
      <c r="H23" s="57" t="s">
        <v>19</v>
      </c>
      <c r="I23" s="57" t="s">
        <v>20</v>
      </c>
    </row>
    <row r="24" spans="1:9" x14ac:dyDescent="0.2">
      <c r="A24" s="55"/>
      <c r="B24" s="56"/>
      <c r="C24" s="58" t="s">
        <v>21</v>
      </c>
      <c r="D24" s="59" t="s">
        <v>21</v>
      </c>
      <c r="E24" s="58" t="s">
        <v>21</v>
      </c>
      <c r="F24" s="58" t="s">
        <v>21</v>
      </c>
      <c r="G24" s="58" t="s">
        <v>21</v>
      </c>
      <c r="H24" s="58" t="s">
        <v>22</v>
      </c>
      <c r="I24" s="58" t="s">
        <v>22</v>
      </c>
    </row>
    <row r="25" spans="1:9" x14ac:dyDescent="0.2">
      <c r="A25" s="55" t="s">
        <v>23</v>
      </c>
      <c r="B25" s="56"/>
      <c r="C25" s="60">
        <v>413853</v>
      </c>
      <c r="D25" s="61">
        <v>413853</v>
      </c>
      <c r="E25" s="61">
        <v>413853</v>
      </c>
      <c r="F25" s="61">
        <v>413853</v>
      </c>
      <c r="G25" s="61">
        <v>0</v>
      </c>
      <c r="H25" s="61">
        <v>245000</v>
      </c>
      <c r="I25" s="61">
        <v>245000</v>
      </c>
    </row>
    <row r="26" spans="1:9" x14ac:dyDescent="0.2">
      <c r="A26" s="55" t="s">
        <v>24</v>
      </c>
      <c r="B26" s="56"/>
      <c r="C26" s="60">
        <v>92878.199999999895</v>
      </c>
      <c r="D26" s="61">
        <v>7311</v>
      </c>
      <c r="E26" s="61">
        <v>57927.260000000009</v>
      </c>
      <c r="F26" s="61">
        <v>64576.130000000005</v>
      </c>
      <c r="G26" s="61">
        <f>F37</f>
        <v>135859.13</v>
      </c>
      <c r="H26" s="61">
        <f>G37</f>
        <v>158548.10999999999</v>
      </c>
      <c r="I26" s="61">
        <f>H37</f>
        <v>181237.08999999997</v>
      </c>
    </row>
    <row r="27" spans="1:9" x14ac:dyDescent="0.2">
      <c r="A27" s="55" t="s">
        <v>25</v>
      </c>
      <c r="B27" s="56"/>
      <c r="C27" s="60">
        <v>178995.52</v>
      </c>
      <c r="D27" s="61">
        <v>136802.41</v>
      </c>
      <c r="E27" s="61">
        <v>201624.63</v>
      </c>
      <c r="F27" s="61">
        <v>419622</v>
      </c>
      <c r="G27" s="61">
        <v>190096.48</v>
      </c>
      <c r="H27" s="61">
        <v>190096.48</v>
      </c>
      <c r="I27" s="61">
        <v>190096.48</v>
      </c>
    </row>
    <row r="28" spans="1:9" x14ac:dyDescent="0.2">
      <c r="A28" s="55" t="s">
        <v>26</v>
      </c>
      <c r="B28" s="56"/>
      <c r="C28" s="60">
        <v>264562.53000000003</v>
      </c>
      <c r="D28" s="61">
        <v>86186.15</v>
      </c>
      <c r="E28" s="61">
        <v>194975.76</v>
      </c>
      <c r="F28" s="60">
        <v>348339</v>
      </c>
      <c r="G28" s="61">
        <v>167407.5</v>
      </c>
      <c r="H28" s="61">
        <v>167407.5</v>
      </c>
      <c r="I28" s="61">
        <v>167407.5</v>
      </c>
    </row>
    <row r="29" spans="1:9" x14ac:dyDescent="0.2">
      <c r="A29" s="55"/>
      <c r="B29" s="56"/>
      <c r="C29" s="60"/>
      <c r="D29" s="61"/>
      <c r="E29" s="61"/>
      <c r="F29" s="61"/>
      <c r="G29" s="61"/>
      <c r="H29" s="61"/>
      <c r="I29" s="61"/>
    </row>
    <row r="30" spans="1:9" x14ac:dyDescent="0.2">
      <c r="A30" s="55" t="s">
        <v>27</v>
      </c>
      <c r="B30" s="48"/>
      <c r="C30" s="62"/>
      <c r="D30" s="62"/>
      <c r="E30" s="62"/>
      <c r="F30" s="62"/>
      <c r="G30" s="62"/>
      <c r="H30" s="62"/>
      <c r="I30" s="60"/>
    </row>
    <row r="31" spans="1:9" x14ac:dyDescent="0.2">
      <c r="A31" s="55" t="s">
        <v>28</v>
      </c>
      <c r="B31" s="56"/>
      <c r="C31" s="60"/>
      <c r="D31" s="63"/>
      <c r="E31" s="62"/>
      <c r="F31" s="62"/>
      <c r="G31" s="62"/>
      <c r="H31" s="62"/>
      <c r="I31" s="60"/>
    </row>
    <row r="32" spans="1:9" x14ac:dyDescent="0.2">
      <c r="A32" s="64"/>
      <c r="B32" s="65"/>
      <c r="C32" s="60"/>
      <c r="D32" s="61"/>
      <c r="E32" s="61"/>
      <c r="F32" s="61"/>
      <c r="G32" s="61"/>
      <c r="H32" s="61"/>
      <c r="I32" s="61"/>
    </row>
    <row r="33" spans="1:9" x14ac:dyDescent="0.2">
      <c r="A33" s="64"/>
      <c r="B33" s="65"/>
      <c r="C33" s="60"/>
      <c r="D33" s="61"/>
      <c r="E33" s="61"/>
      <c r="F33" s="61"/>
      <c r="G33" s="61"/>
      <c r="H33" s="61"/>
      <c r="I33" s="61"/>
    </row>
    <row r="34" spans="1:9" x14ac:dyDescent="0.2">
      <c r="A34" s="64"/>
      <c r="B34" s="65"/>
      <c r="C34" s="60"/>
      <c r="D34" s="61"/>
      <c r="E34" s="61"/>
      <c r="F34" s="61"/>
      <c r="G34" s="61"/>
      <c r="H34" s="61"/>
      <c r="I34" s="61"/>
    </row>
    <row r="35" spans="1:9" x14ac:dyDescent="0.2">
      <c r="A35" s="55" t="s">
        <v>29</v>
      </c>
      <c r="B35" s="56"/>
      <c r="C35" s="60">
        <v>0</v>
      </c>
      <c r="D35" s="60">
        <v>0</v>
      </c>
      <c r="E35" s="60">
        <v>0</v>
      </c>
      <c r="F35" s="60">
        <v>0</v>
      </c>
      <c r="G35" s="60">
        <f>SUM(G32:G34)</f>
        <v>0</v>
      </c>
      <c r="H35" s="60">
        <f>SUM(H32:H34)</f>
        <v>0</v>
      </c>
      <c r="I35" s="60">
        <f>SUM(I32:I34)</f>
        <v>0</v>
      </c>
    </row>
    <row r="36" spans="1:9" x14ac:dyDescent="0.2">
      <c r="A36" s="55"/>
      <c r="B36" s="56"/>
      <c r="C36" s="60"/>
      <c r="D36" s="61"/>
      <c r="E36" s="61"/>
      <c r="F36" s="61"/>
      <c r="G36" s="61"/>
      <c r="H36" s="61"/>
      <c r="I36" s="61"/>
    </row>
    <row r="37" spans="1:9" x14ac:dyDescent="0.2">
      <c r="A37" s="55" t="s">
        <v>30</v>
      </c>
      <c r="B37" s="56"/>
      <c r="C37" s="60">
        <v>7311</v>
      </c>
      <c r="D37" s="60">
        <v>57927.260000000009</v>
      </c>
      <c r="E37" s="60">
        <v>64576.130000000005</v>
      </c>
      <c r="F37" s="60">
        <v>135859.13</v>
      </c>
      <c r="G37" s="60">
        <f>+G26+G27-G28+G35</f>
        <v>158548.10999999999</v>
      </c>
      <c r="H37" s="60">
        <f>+H26+H27-H28+H35</f>
        <v>181237.08999999997</v>
      </c>
      <c r="I37" s="60">
        <f>+I26+I27-I28+I35</f>
        <v>203926.06999999995</v>
      </c>
    </row>
    <row r="38" spans="1:9" x14ac:dyDescent="0.2">
      <c r="A38" s="64"/>
      <c r="B38" s="65"/>
      <c r="C38" s="66"/>
      <c r="D38" s="67"/>
      <c r="E38" s="67"/>
      <c r="F38" s="61"/>
      <c r="G38" s="61"/>
      <c r="H38" s="61"/>
      <c r="I38" s="61"/>
    </row>
    <row r="39" spans="1:9" x14ac:dyDescent="0.2">
      <c r="A39" s="55" t="s">
        <v>31</v>
      </c>
      <c r="B39" s="56"/>
      <c r="C39" s="66">
        <v>301</v>
      </c>
      <c r="D39" s="67">
        <v>0</v>
      </c>
      <c r="E39" s="67"/>
      <c r="F39" s="61"/>
      <c r="G39" s="61"/>
      <c r="H39" s="61"/>
      <c r="I39" s="61"/>
    </row>
    <row r="40" spans="1:9" x14ac:dyDescent="0.2">
      <c r="A40" s="64"/>
      <c r="B40" s="65"/>
      <c r="C40" s="66"/>
      <c r="D40" s="67"/>
      <c r="E40" s="67"/>
      <c r="F40" s="61"/>
      <c r="G40" s="61"/>
      <c r="H40" s="61"/>
      <c r="I40" s="61"/>
    </row>
    <row r="41" spans="1:9" x14ac:dyDescent="0.2">
      <c r="A41" s="55" t="s">
        <v>32</v>
      </c>
      <c r="B41" s="68"/>
      <c r="C41" s="69">
        <v>7010</v>
      </c>
      <c r="D41" s="69">
        <v>57927.260000000009</v>
      </c>
      <c r="E41" s="69">
        <v>64576.130000000005</v>
      </c>
      <c r="F41" s="70">
        <v>135859.13</v>
      </c>
      <c r="G41" s="70">
        <f>G37-G39</f>
        <v>158548.10999999999</v>
      </c>
      <c r="H41" s="70">
        <f>H37-H39</f>
        <v>181237.08999999997</v>
      </c>
      <c r="I41" s="70">
        <f>I37-I39</f>
        <v>203926.06999999995</v>
      </c>
    </row>
    <row r="42" spans="1:9" x14ac:dyDescent="0.2">
      <c r="A42" s="71"/>
      <c r="B42" s="71"/>
      <c r="C42" s="72"/>
      <c r="D42" s="72"/>
      <c r="E42" s="72"/>
      <c r="F42" s="72"/>
      <c r="G42" s="72"/>
      <c r="H42" s="72"/>
      <c r="I42" s="72"/>
    </row>
    <row r="43" spans="1:9" x14ac:dyDescent="0.2">
      <c r="A43" s="73" t="s">
        <v>33</v>
      </c>
      <c r="B43" s="46"/>
      <c r="C43" s="74"/>
      <c r="D43" s="74"/>
      <c r="E43" s="74"/>
      <c r="F43" s="74"/>
      <c r="G43" s="74"/>
      <c r="H43" s="74"/>
      <c r="I43" s="74"/>
    </row>
    <row r="44" spans="1:9" ht="26.45" customHeight="1" x14ac:dyDescent="0.2">
      <c r="A44" s="75" t="s">
        <v>34</v>
      </c>
      <c r="B44" s="76"/>
      <c r="C44" s="67"/>
      <c r="D44" s="67"/>
      <c r="E44" s="67"/>
      <c r="F44" s="67"/>
      <c r="G44" s="67"/>
      <c r="H44" s="67"/>
      <c r="I44" s="67"/>
    </row>
    <row r="45" spans="1:9" x14ac:dyDescent="0.2">
      <c r="A45" s="55"/>
      <c r="B45" s="56"/>
      <c r="C45" s="61"/>
      <c r="D45" s="61"/>
      <c r="E45" s="61"/>
      <c r="F45" s="61"/>
      <c r="G45" s="61"/>
      <c r="H45" s="61"/>
      <c r="I45" s="61"/>
    </row>
    <row r="46" spans="1:9" x14ac:dyDescent="0.2">
      <c r="A46" s="55" t="s">
        <v>35</v>
      </c>
      <c r="B46" s="56"/>
      <c r="C46" s="61"/>
      <c r="D46" s="61"/>
      <c r="E46" s="61"/>
      <c r="F46" s="61"/>
      <c r="G46" s="61"/>
      <c r="H46" s="61"/>
      <c r="I46" s="61"/>
    </row>
    <row r="47" spans="1:9" x14ac:dyDescent="0.2">
      <c r="A47" s="55"/>
      <c r="B47" s="56"/>
      <c r="C47" s="61"/>
      <c r="D47" s="61"/>
      <c r="E47" s="61"/>
      <c r="F47" s="61"/>
      <c r="G47" s="61"/>
      <c r="H47" s="61"/>
      <c r="I47" s="61"/>
    </row>
    <row r="48" spans="1:9" x14ac:dyDescent="0.2">
      <c r="A48" s="77" t="s">
        <v>36</v>
      </c>
      <c r="B48" s="68"/>
      <c r="C48" s="61"/>
      <c r="D48" s="61"/>
      <c r="E48" s="61"/>
      <c r="F48" s="61"/>
      <c r="G48" s="61"/>
      <c r="H48" s="61"/>
      <c r="I48" s="61"/>
    </row>
    <row r="49" spans="1:9" x14ac:dyDescent="0.2">
      <c r="A49" s="78" t="s">
        <v>37</v>
      </c>
      <c r="B49" s="79"/>
      <c r="C49" s="61"/>
      <c r="D49" s="61"/>
      <c r="E49" s="61"/>
      <c r="F49" s="61"/>
      <c r="G49" s="61"/>
      <c r="H49" s="61"/>
      <c r="I49" s="61"/>
    </row>
  </sheetData>
  <sheetProtection selectLockedCells="1"/>
  <mergeCells count="5">
    <mergeCell ref="A8:I8"/>
    <mergeCell ref="A12:I14"/>
    <mergeCell ref="A16:I17"/>
    <mergeCell ref="A22:I22"/>
    <mergeCell ref="A44:B44"/>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10259-718B-45E2-8F34-84C6E565C578}">
  <sheetPr>
    <pageSetUpPr fitToPage="1"/>
  </sheetPr>
  <dimension ref="A2:L46"/>
  <sheetViews>
    <sheetView zoomScale="90" zoomScaleNormal="9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0" width="9.140625" style="10"/>
    <col min="11" max="11" width="21" style="10" customWidth="1"/>
    <col min="12" max="12" width="9.7109375" style="10" bestFit="1" customWidth="1"/>
    <col min="13" max="16384" width="9.140625" style="10"/>
  </cols>
  <sheetData>
    <row r="2" spans="1:9" x14ac:dyDescent="0.2">
      <c r="A2" s="10" t="s">
        <v>0</v>
      </c>
      <c r="B2" s="46" t="s">
        <v>38</v>
      </c>
      <c r="C2" s="46"/>
      <c r="D2" s="46"/>
      <c r="G2" s="45" t="s">
        <v>1</v>
      </c>
      <c r="H2" s="46" t="s">
        <v>212</v>
      </c>
      <c r="I2" s="46"/>
    </row>
    <row r="3" spans="1:9" x14ac:dyDescent="0.2">
      <c r="A3" s="10" t="s">
        <v>2</v>
      </c>
      <c r="B3" s="46" t="s">
        <v>40</v>
      </c>
      <c r="C3" s="46"/>
      <c r="D3" s="46"/>
      <c r="G3" s="45" t="s">
        <v>3</v>
      </c>
      <c r="H3" s="48" t="s">
        <v>213</v>
      </c>
      <c r="I3" s="48"/>
    </row>
    <row r="4" spans="1:9" x14ac:dyDescent="0.2">
      <c r="A4" s="10" t="s">
        <v>4</v>
      </c>
      <c r="B4" s="46" t="s">
        <v>214</v>
      </c>
      <c r="C4" s="46"/>
      <c r="D4" s="46"/>
      <c r="G4" s="45" t="s">
        <v>5</v>
      </c>
      <c r="H4" s="46" t="s">
        <v>198</v>
      </c>
      <c r="I4" s="46"/>
    </row>
    <row r="5" spans="1:9" x14ac:dyDescent="0.2">
      <c r="A5" s="10" t="s">
        <v>6</v>
      </c>
      <c r="B5" s="46" t="s">
        <v>215</v>
      </c>
      <c r="C5" s="48"/>
      <c r="D5" s="48"/>
      <c r="G5" s="45" t="s">
        <v>7</v>
      </c>
      <c r="H5" s="48" t="s">
        <v>216</v>
      </c>
      <c r="I5" s="48"/>
    </row>
    <row r="8" spans="1:9" ht="23.25" customHeight="1" x14ac:dyDescent="0.2">
      <c r="A8" s="87" t="s">
        <v>208</v>
      </c>
      <c r="B8" s="87"/>
      <c r="C8" s="87"/>
      <c r="D8" s="87"/>
      <c r="E8" s="87"/>
      <c r="F8" s="87"/>
      <c r="G8" s="87"/>
      <c r="H8" s="87"/>
      <c r="I8" s="87"/>
    </row>
    <row r="10" spans="1:9" ht="20.25" customHeight="1" x14ac:dyDescent="0.2">
      <c r="A10" s="89" t="s">
        <v>217</v>
      </c>
    </row>
    <row r="12" spans="1:9" ht="50.25" customHeight="1" x14ac:dyDescent="0.2">
      <c r="A12" s="82" t="s">
        <v>218</v>
      </c>
      <c r="B12" s="82"/>
      <c r="C12" s="82"/>
      <c r="D12" s="82"/>
      <c r="E12" s="82"/>
      <c r="F12" s="82"/>
      <c r="G12" s="82"/>
      <c r="H12" s="82"/>
      <c r="I12" s="82"/>
    </row>
    <row r="14" spans="1:9" ht="30.75" customHeight="1" x14ac:dyDescent="0.2">
      <c r="A14" s="82" t="s">
        <v>219</v>
      </c>
      <c r="B14" s="82"/>
      <c r="C14" s="82"/>
      <c r="D14" s="82"/>
      <c r="E14" s="82"/>
      <c r="F14" s="82"/>
      <c r="G14" s="82"/>
      <c r="H14" s="82"/>
      <c r="I14" s="82"/>
    </row>
    <row r="16" spans="1:9" ht="23.25" customHeight="1" x14ac:dyDescent="0.2">
      <c r="A16" s="10" t="s">
        <v>220</v>
      </c>
    </row>
    <row r="17" spans="1:12" ht="60" customHeight="1" x14ac:dyDescent="0.2">
      <c r="A17" s="93" t="s">
        <v>221</v>
      </c>
      <c r="B17" s="93"/>
      <c r="C17" s="93"/>
      <c r="D17" s="93"/>
      <c r="E17" s="93"/>
      <c r="F17" s="93"/>
      <c r="G17" s="93"/>
      <c r="H17" s="93"/>
      <c r="I17" s="93"/>
    </row>
    <row r="19" spans="1:12" x14ac:dyDescent="0.2">
      <c r="A19" s="52" t="s">
        <v>13</v>
      </c>
      <c r="B19" s="53"/>
      <c r="C19" s="53"/>
      <c r="D19" s="53"/>
      <c r="E19" s="53"/>
      <c r="F19" s="53"/>
      <c r="G19" s="53"/>
      <c r="H19" s="53"/>
      <c r="I19" s="54"/>
    </row>
    <row r="20" spans="1:12" x14ac:dyDescent="0.2">
      <c r="A20" s="55"/>
      <c r="B20" s="56"/>
      <c r="C20" s="57" t="s">
        <v>14</v>
      </c>
      <c r="D20" s="57" t="s">
        <v>15</v>
      </c>
      <c r="E20" s="57" t="s">
        <v>16</v>
      </c>
      <c r="F20" s="57" t="s">
        <v>17</v>
      </c>
      <c r="G20" s="57" t="s">
        <v>18</v>
      </c>
      <c r="H20" s="57" t="s">
        <v>19</v>
      </c>
      <c r="I20" s="57" t="s">
        <v>20</v>
      </c>
    </row>
    <row r="21" spans="1:12" x14ac:dyDescent="0.2">
      <c r="A21" s="55"/>
      <c r="B21" s="56"/>
      <c r="C21" s="58" t="s">
        <v>21</v>
      </c>
      <c r="D21" s="59" t="s">
        <v>21</v>
      </c>
      <c r="E21" s="58" t="s">
        <v>21</v>
      </c>
      <c r="F21" s="58" t="s">
        <v>21</v>
      </c>
      <c r="G21" s="58" t="s">
        <v>21</v>
      </c>
      <c r="H21" s="58" t="s">
        <v>22</v>
      </c>
      <c r="I21" s="58" t="s">
        <v>22</v>
      </c>
    </row>
    <row r="22" spans="1:12" x14ac:dyDescent="0.2">
      <c r="A22" s="55" t="s">
        <v>23</v>
      </c>
      <c r="B22" s="56"/>
      <c r="C22" s="60">
        <v>12341526</v>
      </c>
      <c r="D22" s="61">
        <v>12405763</v>
      </c>
      <c r="E22" s="61">
        <v>12405763</v>
      </c>
      <c r="F22" s="61">
        <v>12405763</v>
      </c>
      <c r="G22" s="61">
        <v>12405763</v>
      </c>
      <c r="H22" s="61">
        <v>12405763</v>
      </c>
      <c r="I22" s="61">
        <v>12405763</v>
      </c>
    </row>
    <row r="23" spans="1:12" x14ac:dyDescent="0.2">
      <c r="A23" s="55" t="s">
        <v>24</v>
      </c>
      <c r="B23" s="56"/>
      <c r="C23" s="60">
        <v>25116093</v>
      </c>
      <c r="D23" s="61">
        <f>C34</f>
        <v>28715601</v>
      </c>
      <c r="E23" s="61">
        <f t="shared" ref="E23:I23" si="0">D34</f>
        <v>19433453</v>
      </c>
      <c r="F23" s="61">
        <f t="shared" si="0"/>
        <v>20635410</v>
      </c>
      <c r="G23" s="61">
        <f t="shared" si="0"/>
        <v>22747164.740000002</v>
      </c>
      <c r="H23" s="61">
        <f t="shared" si="0"/>
        <v>24534497</v>
      </c>
      <c r="I23" s="61">
        <f t="shared" si="0"/>
        <v>22742971</v>
      </c>
    </row>
    <row r="24" spans="1:12" x14ac:dyDescent="0.2">
      <c r="A24" s="55" t="s">
        <v>25</v>
      </c>
      <c r="B24" s="56"/>
      <c r="C24" s="60">
        <v>8419885</v>
      </c>
      <c r="D24" s="61">
        <v>7741176</v>
      </c>
      <c r="E24" s="61">
        <v>6737546</v>
      </c>
      <c r="F24" s="94">
        <v>6395064.6399999997</v>
      </c>
      <c r="G24" s="61">
        <v>6212000.75</v>
      </c>
      <c r="H24" s="61">
        <v>8800000</v>
      </c>
      <c r="I24" s="61">
        <v>8800000</v>
      </c>
    </row>
    <row r="25" spans="1:12" x14ac:dyDescent="0.2">
      <c r="A25" s="55" t="s">
        <v>26</v>
      </c>
      <c r="B25" s="56"/>
      <c r="C25" s="60">
        <v>4820377</v>
      </c>
      <c r="D25" s="61">
        <v>7023324</v>
      </c>
      <c r="E25" s="61">
        <v>5535589</v>
      </c>
      <c r="F25" s="95">
        <v>4283309.9000000004</v>
      </c>
      <c r="G25" s="61">
        <v>4424668.49</v>
      </c>
      <c r="H25" s="61">
        <v>10591526</v>
      </c>
      <c r="I25" s="61">
        <v>10591526</v>
      </c>
      <c r="K25" s="91"/>
    </row>
    <row r="26" spans="1:12" x14ac:dyDescent="0.2">
      <c r="A26" s="55"/>
      <c r="B26" s="56"/>
      <c r="C26" s="60"/>
      <c r="D26" s="61"/>
      <c r="E26" s="61"/>
      <c r="F26" s="61"/>
      <c r="G26" s="61"/>
      <c r="H26" s="61"/>
      <c r="I26" s="61"/>
    </row>
    <row r="27" spans="1:12" x14ac:dyDescent="0.2">
      <c r="A27" s="55" t="s">
        <v>27</v>
      </c>
      <c r="B27" s="48"/>
      <c r="C27" s="62"/>
      <c r="D27" s="62"/>
      <c r="E27" s="62"/>
      <c r="F27" s="62"/>
      <c r="G27" s="62"/>
      <c r="H27" s="62"/>
      <c r="I27" s="60"/>
    </row>
    <row r="28" spans="1:12" x14ac:dyDescent="0.2">
      <c r="A28" s="55" t="s">
        <v>28</v>
      </c>
      <c r="B28" s="56"/>
      <c r="C28" s="60"/>
      <c r="D28" s="63"/>
      <c r="E28" s="62"/>
      <c r="F28" s="62"/>
      <c r="G28" s="62"/>
      <c r="H28" s="62"/>
      <c r="I28" s="60"/>
    </row>
    <row r="29" spans="1:12" x14ac:dyDescent="0.2">
      <c r="A29" s="64" t="s">
        <v>222</v>
      </c>
      <c r="B29" s="65"/>
      <c r="C29" s="60"/>
      <c r="D29" s="61">
        <v>-10000000</v>
      </c>
      <c r="E29" s="61"/>
      <c r="F29" s="61"/>
      <c r="G29" s="61"/>
      <c r="H29" s="61"/>
      <c r="I29" s="61"/>
    </row>
    <row r="30" spans="1:12" x14ac:dyDescent="0.2">
      <c r="A30" s="64"/>
      <c r="B30" s="65"/>
      <c r="C30" s="60"/>
      <c r="D30" s="61">
        <v>0</v>
      </c>
      <c r="E30" s="61"/>
      <c r="F30" s="61"/>
      <c r="G30" s="61"/>
      <c r="H30" s="61"/>
      <c r="I30" s="61"/>
    </row>
    <row r="31" spans="1:12" x14ac:dyDescent="0.2">
      <c r="A31" s="64"/>
      <c r="B31" s="65"/>
      <c r="C31" s="60"/>
      <c r="D31" s="61"/>
      <c r="E31" s="61"/>
      <c r="F31" s="61"/>
      <c r="G31" s="61"/>
      <c r="H31" s="61"/>
      <c r="I31" s="61"/>
      <c r="L31" s="91"/>
    </row>
    <row r="32" spans="1:12" x14ac:dyDescent="0.2">
      <c r="A32" s="55" t="s">
        <v>29</v>
      </c>
      <c r="B32" s="56"/>
      <c r="C32" s="60">
        <f t="shared" ref="C32:I32" si="1">SUM(C29:C31)</f>
        <v>0</v>
      </c>
      <c r="D32" s="60">
        <f>SUM(D29:D31)</f>
        <v>-10000000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28715601</v>
      </c>
      <c r="D34" s="60">
        <f>+D23+D24-D25+D32</f>
        <v>19433453</v>
      </c>
      <c r="E34" s="60">
        <f>+E23+E24-E25+E32</f>
        <v>20635410</v>
      </c>
      <c r="F34" s="60">
        <f t="shared" ref="F34:I34" si="2">+F23+F24-F25+F32</f>
        <v>22747164.740000002</v>
      </c>
      <c r="G34" s="60">
        <f>+G23+G24-G25+G32</f>
        <v>24534497</v>
      </c>
      <c r="H34" s="95">
        <f>+H23+H24-H25+H32</f>
        <v>22742971</v>
      </c>
      <c r="I34" s="60">
        <f t="shared" si="2"/>
        <v>20951445</v>
      </c>
    </row>
    <row r="35" spans="1:9" x14ac:dyDescent="0.2">
      <c r="A35" s="64"/>
      <c r="B35" s="65"/>
      <c r="C35" s="66"/>
      <c r="D35" s="67"/>
      <c r="E35" s="67"/>
      <c r="F35" s="61"/>
      <c r="G35" s="61"/>
      <c r="H35" s="61"/>
      <c r="I35" s="61"/>
    </row>
    <row r="36" spans="1:9" x14ac:dyDescent="0.2">
      <c r="A36" s="55" t="s">
        <v>31</v>
      </c>
      <c r="B36" s="56"/>
      <c r="C36" s="66">
        <v>3716674.31</v>
      </c>
      <c r="D36" s="67">
        <v>5346418.4800000004</v>
      </c>
      <c r="E36" s="67">
        <v>3946266.22</v>
      </c>
      <c r="F36" s="61">
        <v>3875208.73</v>
      </c>
      <c r="G36" s="61">
        <v>4748927.3600000003</v>
      </c>
      <c r="H36" s="61"/>
      <c r="I36" s="61"/>
    </row>
    <row r="37" spans="1:9" x14ac:dyDescent="0.2">
      <c r="A37" s="64"/>
      <c r="B37" s="65"/>
      <c r="C37" s="66"/>
      <c r="D37" s="67"/>
      <c r="E37" s="67"/>
      <c r="F37" s="61"/>
      <c r="G37" s="61"/>
      <c r="H37" s="61"/>
      <c r="I37" s="61"/>
    </row>
    <row r="38" spans="1:9" x14ac:dyDescent="0.2">
      <c r="A38" s="55" t="s">
        <v>32</v>
      </c>
      <c r="B38" s="68"/>
      <c r="C38" s="69">
        <f>C34-C36</f>
        <v>24998926.690000001</v>
      </c>
      <c r="D38" s="69">
        <f t="shared" ref="D38:I38" si="3">D34-D36</f>
        <v>14087034.52</v>
      </c>
      <c r="E38" s="69">
        <f t="shared" si="3"/>
        <v>16689143.779999999</v>
      </c>
      <c r="F38" s="70">
        <f t="shared" si="3"/>
        <v>18871956.010000002</v>
      </c>
      <c r="G38" s="70">
        <f t="shared" si="3"/>
        <v>19785569.640000001</v>
      </c>
      <c r="H38" s="70">
        <f t="shared" si="3"/>
        <v>22742971</v>
      </c>
      <c r="I38" s="70">
        <f t="shared" si="3"/>
        <v>20951445</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2:I12"/>
    <mergeCell ref="A14:I14"/>
    <mergeCell ref="A17:I17"/>
    <mergeCell ref="A19:I19"/>
  </mergeCells>
  <printOptions horizontalCentered="1"/>
  <pageMargins left="0.75" right="0.75" top="0.6" bottom="0.55000000000000004" header="0.28000000000000003" footer="0.16"/>
  <pageSetup scale="74"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E1382-4908-46F7-8A81-9453E45800C4}">
  <sheetPr>
    <pageSetUpPr fitToPage="1"/>
  </sheetPr>
  <dimension ref="A2:I46"/>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223</v>
      </c>
      <c r="I2" s="46"/>
    </row>
    <row r="3" spans="1:9" x14ac:dyDescent="0.2">
      <c r="A3" s="10" t="s">
        <v>2</v>
      </c>
      <c r="B3" s="46" t="s">
        <v>40</v>
      </c>
      <c r="C3" s="46"/>
      <c r="D3" s="46"/>
      <c r="G3" s="45" t="s">
        <v>3</v>
      </c>
      <c r="H3" s="48" t="s">
        <v>224</v>
      </c>
      <c r="I3" s="48"/>
    </row>
    <row r="4" spans="1:9" x14ac:dyDescent="0.2">
      <c r="A4" s="10" t="s">
        <v>4</v>
      </c>
      <c r="B4" s="46" t="s">
        <v>225</v>
      </c>
      <c r="C4" s="46"/>
      <c r="D4" s="46"/>
      <c r="G4" s="45" t="s">
        <v>5</v>
      </c>
      <c r="H4" s="46" t="s">
        <v>198</v>
      </c>
      <c r="I4" s="46"/>
    </row>
    <row r="5" spans="1:9" x14ac:dyDescent="0.2">
      <c r="A5" s="10" t="s">
        <v>6</v>
      </c>
      <c r="B5" s="46" t="s">
        <v>226</v>
      </c>
      <c r="C5" s="48"/>
      <c r="D5" s="48"/>
      <c r="G5" s="45" t="s">
        <v>7</v>
      </c>
      <c r="H5" s="48" t="s">
        <v>227</v>
      </c>
      <c r="I5" s="48"/>
    </row>
    <row r="8" spans="1:9" ht="12.75" customHeight="1" x14ac:dyDescent="0.2">
      <c r="A8" s="82" t="s">
        <v>228</v>
      </c>
      <c r="B8" s="82"/>
      <c r="C8" s="82"/>
      <c r="D8" s="82"/>
      <c r="E8" s="82"/>
      <c r="F8" s="82"/>
      <c r="G8" s="82"/>
      <c r="H8" s="82"/>
      <c r="I8" s="82"/>
    </row>
    <row r="10" spans="1:9" ht="12.75" customHeight="1" x14ac:dyDescent="0.2">
      <c r="A10" s="82" t="s">
        <v>229</v>
      </c>
      <c r="B10" s="82"/>
      <c r="C10" s="82"/>
      <c r="D10" s="82"/>
      <c r="E10" s="82"/>
      <c r="F10" s="82"/>
      <c r="G10" s="82"/>
      <c r="H10" s="82"/>
      <c r="I10" s="82"/>
    </row>
    <row r="12" spans="1:9" ht="12.75" customHeight="1" x14ac:dyDescent="0.2">
      <c r="A12" s="82" t="s">
        <v>230</v>
      </c>
      <c r="B12" s="82"/>
      <c r="C12" s="82"/>
      <c r="D12" s="82"/>
      <c r="E12" s="82"/>
      <c r="F12" s="82"/>
      <c r="G12" s="82"/>
      <c r="H12" s="82"/>
      <c r="I12" s="82"/>
    </row>
    <row r="14" spans="1:9" ht="12.75" customHeight="1" x14ac:dyDescent="0.2">
      <c r="A14" s="93" t="s">
        <v>231</v>
      </c>
      <c r="B14" s="93"/>
      <c r="C14" s="93"/>
      <c r="D14" s="93"/>
      <c r="E14" s="93"/>
      <c r="F14" s="93"/>
      <c r="G14" s="93"/>
      <c r="H14" s="93"/>
      <c r="I14" s="93"/>
    </row>
    <row r="16" spans="1:9" x14ac:dyDescent="0.2">
      <c r="A16" s="10" t="s">
        <v>232</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1">
        <v>634615</v>
      </c>
      <c r="D22" s="61">
        <v>634615</v>
      </c>
      <c r="E22" s="61">
        <v>634615</v>
      </c>
      <c r="F22" s="61">
        <v>634615</v>
      </c>
      <c r="G22" s="61">
        <v>472129</v>
      </c>
      <c r="H22" s="61">
        <v>475282</v>
      </c>
      <c r="I22" s="61"/>
    </row>
    <row r="23" spans="1:9" x14ac:dyDescent="0.2">
      <c r="A23" s="55" t="s">
        <v>24</v>
      </c>
      <c r="B23" s="56"/>
      <c r="C23" s="60">
        <v>259223</v>
      </c>
      <c r="D23" s="61">
        <f t="shared" ref="D23:I23" si="0">C34</f>
        <v>140712.15000000002</v>
      </c>
      <c r="E23" s="61">
        <f t="shared" si="0"/>
        <v>147117.70000000004</v>
      </c>
      <c r="F23" s="61">
        <f t="shared" si="0"/>
        <v>283931.94000000006</v>
      </c>
      <c r="G23" s="61">
        <f t="shared" si="0"/>
        <v>362226.24000000011</v>
      </c>
      <c r="H23" s="61">
        <f t="shared" si="0"/>
        <v>383710.28</v>
      </c>
      <c r="I23" s="61">
        <f t="shared" si="0"/>
        <v>383710.28</v>
      </c>
    </row>
    <row r="24" spans="1:9" x14ac:dyDescent="0.2">
      <c r="A24" s="55" t="s">
        <v>25</v>
      </c>
      <c r="B24" s="56"/>
      <c r="C24" s="61">
        <v>314597</v>
      </c>
      <c r="D24" s="61">
        <v>264000.21000000002</v>
      </c>
      <c r="E24" s="61">
        <v>314333.89</v>
      </c>
      <c r="F24" s="61">
        <v>371602.78</v>
      </c>
      <c r="G24" s="61">
        <v>272043.06</v>
      </c>
      <c r="H24" s="61">
        <v>300000</v>
      </c>
      <c r="I24" s="61">
        <v>300000</v>
      </c>
    </row>
    <row r="25" spans="1:9" x14ac:dyDescent="0.2">
      <c r="A25" s="55" t="s">
        <v>26</v>
      </c>
      <c r="B25" s="56"/>
      <c r="C25" s="60">
        <v>433107.85</v>
      </c>
      <c r="D25" s="61">
        <v>257594.66</v>
      </c>
      <c r="E25" s="61">
        <v>177519.65</v>
      </c>
      <c r="F25" s="61">
        <v>293308.48</v>
      </c>
      <c r="G25" s="61">
        <v>250559.02</v>
      </c>
      <c r="H25" s="61">
        <v>300000</v>
      </c>
      <c r="I25" s="61">
        <v>275000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140712.15000000002</v>
      </c>
      <c r="D34" s="60">
        <f t="shared" ref="D34:I34" si="2">+D23+D24-D25+D32</f>
        <v>147117.70000000004</v>
      </c>
      <c r="E34" s="60">
        <f>+E23+E24-E25+E32</f>
        <v>283931.94000000006</v>
      </c>
      <c r="F34" s="60">
        <f t="shared" si="2"/>
        <v>362226.24000000011</v>
      </c>
      <c r="G34" s="60">
        <f>+G23+G24-G25+G32</f>
        <v>383710.28</v>
      </c>
      <c r="H34" s="60">
        <f>+H23+H24-H25+H32</f>
        <v>383710.28</v>
      </c>
      <c r="I34" s="60">
        <f t="shared" si="2"/>
        <v>408710.28</v>
      </c>
    </row>
    <row r="35" spans="1:9" x14ac:dyDescent="0.2">
      <c r="A35" s="64"/>
      <c r="B35" s="65"/>
      <c r="C35" s="66"/>
      <c r="D35" s="67"/>
      <c r="E35" s="67"/>
      <c r="F35" s="61"/>
      <c r="G35" s="61"/>
      <c r="H35" s="61"/>
      <c r="I35" s="61"/>
    </row>
    <row r="36" spans="1:9" x14ac:dyDescent="0.2">
      <c r="A36" s="55" t="s">
        <v>31</v>
      </c>
      <c r="B36" s="56"/>
      <c r="C36" s="61">
        <v>92302.96</v>
      </c>
      <c r="D36" s="61">
        <v>55000</v>
      </c>
      <c r="E36" s="61">
        <v>86808.18</v>
      </c>
      <c r="F36" s="61">
        <v>5995</v>
      </c>
      <c r="G36" s="61">
        <v>0</v>
      </c>
      <c r="H36" s="61"/>
      <c r="I36" s="61"/>
    </row>
    <row r="37" spans="1:9" x14ac:dyDescent="0.2">
      <c r="A37" s="64"/>
      <c r="B37" s="65"/>
      <c r="C37" s="66"/>
      <c r="D37" s="67"/>
      <c r="E37" s="67"/>
      <c r="F37" s="61"/>
      <c r="G37" s="61"/>
      <c r="H37" s="61"/>
      <c r="I37" s="61"/>
    </row>
    <row r="38" spans="1:9" x14ac:dyDescent="0.2">
      <c r="A38" s="55" t="s">
        <v>32</v>
      </c>
      <c r="B38" s="68"/>
      <c r="C38" s="69">
        <f>C34-C36</f>
        <v>48409.190000000017</v>
      </c>
      <c r="D38" s="69">
        <f t="shared" ref="D38:I38" si="3">D34-D36</f>
        <v>92117.700000000041</v>
      </c>
      <c r="E38" s="69">
        <f t="shared" si="3"/>
        <v>197123.76000000007</v>
      </c>
      <c r="F38" s="70">
        <f t="shared" si="3"/>
        <v>356231.24000000011</v>
      </c>
      <c r="G38" s="70">
        <f t="shared" si="3"/>
        <v>383710.28</v>
      </c>
      <c r="H38" s="70">
        <f t="shared" si="3"/>
        <v>383710.28</v>
      </c>
      <c r="I38" s="70">
        <f t="shared" si="3"/>
        <v>408710.28</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AD093-B322-4378-8F7D-5A61DE9F1CFF}">
  <sheetPr>
    <pageSetUpPr fitToPage="1"/>
  </sheetPr>
  <dimension ref="A2:I48"/>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67</v>
      </c>
      <c r="C2" s="46"/>
      <c r="D2" s="46"/>
      <c r="G2" s="45" t="s">
        <v>1</v>
      </c>
      <c r="H2" s="46" t="s">
        <v>70</v>
      </c>
      <c r="I2" s="46"/>
    </row>
    <row r="3" spans="1:9" x14ac:dyDescent="0.2">
      <c r="A3" s="10" t="s">
        <v>2</v>
      </c>
      <c r="B3" s="46" t="s">
        <v>40</v>
      </c>
      <c r="C3" s="46"/>
      <c r="D3" s="46"/>
      <c r="G3" s="45" t="s">
        <v>3</v>
      </c>
      <c r="H3" s="48" t="s">
        <v>71</v>
      </c>
      <c r="I3" s="48"/>
    </row>
    <row r="4" spans="1:9" x14ac:dyDescent="0.2">
      <c r="A4" s="10" t="s">
        <v>4</v>
      </c>
      <c r="B4" s="46" t="s">
        <v>233</v>
      </c>
      <c r="C4" s="46"/>
      <c r="D4" s="46"/>
      <c r="G4" s="45" t="s">
        <v>5</v>
      </c>
      <c r="H4" s="46" t="s">
        <v>234</v>
      </c>
      <c r="I4" s="46"/>
    </row>
    <row r="5" spans="1:9" x14ac:dyDescent="0.2">
      <c r="A5" s="10" t="s">
        <v>6</v>
      </c>
      <c r="B5" s="8" t="s">
        <v>235</v>
      </c>
      <c r="C5" s="8"/>
      <c r="D5" s="8"/>
      <c r="E5" s="8"/>
      <c r="G5" s="45" t="s">
        <v>7</v>
      </c>
      <c r="H5" s="48" t="s">
        <v>236</v>
      </c>
      <c r="I5" s="48"/>
    </row>
    <row r="6" spans="1:9" x14ac:dyDescent="0.2">
      <c r="B6" s="8"/>
      <c r="C6" s="8"/>
      <c r="D6" s="8"/>
      <c r="E6" s="8"/>
    </row>
    <row r="8" spans="1:9" ht="12.75" customHeight="1" x14ac:dyDescent="0.2">
      <c r="A8" s="8" t="s">
        <v>237</v>
      </c>
      <c r="B8" s="8"/>
      <c r="C8" s="8"/>
      <c r="D8" s="8"/>
      <c r="E8" s="8"/>
      <c r="F8" s="8"/>
      <c r="G8" s="8"/>
      <c r="H8" s="8"/>
      <c r="I8" s="8"/>
    </row>
    <row r="9" spans="1:9" x14ac:dyDescent="0.2">
      <c r="A9" s="8"/>
      <c r="B9" s="8"/>
      <c r="C9" s="8"/>
      <c r="D9" s="8"/>
      <c r="E9" s="8"/>
      <c r="F9" s="8"/>
      <c r="G9" s="8"/>
      <c r="H9" s="8"/>
      <c r="I9" s="8"/>
    </row>
    <row r="10" spans="1:9" x14ac:dyDescent="0.2">
      <c r="A10" s="8"/>
      <c r="B10" s="8"/>
      <c r="C10" s="8"/>
      <c r="D10" s="8"/>
      <c r="E10" s="8"/>
      <c r="F10" s="8"/>
      <c r="G10" s="8"/>
      <c r="H10" s="8"/>
      <c r="I10" s="8"/>
    </row>
    <row r="11" spans="1:9" x14ac:dyDescent="0.2">
      <c r="A11" s="88"/>
      <c r="B11" s="88"/>
      <c r="C11" s="88"/>
      <c r="D11" s="88"/>
      <c r="E11" s="88"/>
      <c r="F11" s="88"/>
      <c r="G11" s="88"/>
      <c r="H11" s="88"/>
      <c r="I11" s="88"/>
    </row>
    <row r="12" spans="1:9" x14ac:dyDescent="0.2">
      <c r="A12" s="10" t="s">
        <v>238</v>
      </c>
    </row>
    <row r="14" spans="1:9" x14ac:dyDescent="0.2">
      <c r="A14" s="10" t="s">
        <v>239</v>
      </c>
    </row>
    <row r="16" spans="1:9" x14ac:dyDescent="0.2">
      <c r="A16" s="10" t="s">
        <v>240</v>
      </c>
    </row>
    <row r="18" spans="1:9" x14ac:dyDescent="0.2">
      <c r="A18" s="10" t="s">
        <v>77</v>
      </c>
    </row>
    <row r="19" spans="1:9" x14ac:dyDescent="0.2">
      <c r="A19" s="10" t="s">
        <v>12</v>
      </c>
    </row>
    <row r="21" spans="1:9" x14ac:dyDescent="0.2">
      <c r="A21" s="52" t="s">
        <v>13</v>
      </c>
      <c r="B21" s="53"/>
      <c r="C21" s="53"/>
      <c r="D21" s="53"/>
      <c r="E21" s="53"/>
      <c r="F21" s="53"/>
      <c r="G21" s="53"/>
      <c r="H21" s="53"/>
      <c r="I21" s="54"/>
    </row>
    <row r="22" spans="1:9" x14ac:dyDescent="0.2">
      <c r="A22" s="55"/>
      <c r="B22" s="56"/>
      <c r="C22" s="57" t="s">
        <v>14</v>
      </c>
      <c r="D22" s="57" t="s">
        <v>15</v>
      </c>
      <c r="E22" s="57" t="s">
        <v>16</v>
      </c>
      <c r="F22" s="57" t="s">
        <v>17</v>
      </c>
      <c r="G22" s="57" t="s">
        <v>18</v>
      </c>
      <c r="H22" s="57" t="s">
        <v>19</v>
      </c>
      <c r="I22" s="57" t="s">
        <v>20</v>
      </c>
    </row>
    <row r="23" spans="1:9" x14ac:dyDescent="0.2">
      <c r="A23" s="55"/>
      <c r="B23" s="56"/>
      <c r="C23" s="58" t="s">
        <v>21</v>
      </c>
      <c r="D23" s="59" t="s">
        <v>21</v>
      </c>
      <c r="E23" s="58" t="s">
        <v>21</v>
      </c>
      <c r="F23" s="58" t="s">
        <v>21</v>
      </c>
      <c r="G23" s="58" t="s">
        <v>21</v>
      </c>
      <c r="H23" s="58" t="s">
        <v>22</v>
      </c>
      <c r="I23" s="58" t="s">
        <v>22</v>
      </c>
    </row>
    <row r="24" spans="1:9" x14ac:dyDescent="0.2">
      <c r="A24" s="55" t="s">
        <v>23</v>
      </c>
      <c r="B24" s="56"/>
      <c r="C24" s="60"/>
      <c r="D24" s="61"/>
      <c r="E24" s="61"/>
      <c r="F24" s="61"/>
      <c r="G24" s="61"/>
      <c r="H24" s="61">
        <v>101558</v>
      </c>
      <c r="I24" s="61">
        <v>101558</v>
      </c>
    </row>
    <row r="25" spans="1:9" x14ac:dyDescent="0.2">
      <c r="A25" s="55" t="s">
        <v>24</v>
      </c>
      <c r="B25" s="56"/>
      <c r="C25" s="60"/>
      <c r="D25" s="61">
        <f t="shared" ref="D25:I25" si="0">C36</f>
        <v>0</v>
      </c>
      <c r="E25" s="61">
        <f t="shared" si="0"/>
        <v>0</v>
      </c>
      <c r="F25" s="61">
        <f t="shared" si="0"/>
        <v>0</v>
      </c>
      <c r="G25" s="61">
        <f t="shared" si="0"/>
        <v>0</v>
      </c>
      <c r="H25" s="61">
        <f t="shared" si="0"/>
        <v>0</v>
      </c>
      <c r="I25" s="61">
        <f t="shared" si="0"/>
        <v>5517.86</v>
      </c>
    </row>
    <row r="26" spans="1:9" x14ac:dyDescent="0.2">
      <c r="A26" s="55" t="s">
        <v>25</v>
      </c>
      <c r="B26" s="56"/>
      <c r="C26" s="60"/>
      <c r="D26" s="61"/>
      <c r="E26" s="61"/>
      <c r="F26" s="61"/>
      <c r="G26" s="61"/>
      <c r="H26" s="61"/>
      <c r="I26" s="61"/>
    </row>
    <row r="27" spans="1:9" x14ac:dyDescent="0.2">
      <c r="A27" s="55" t="s">
        <v>26</v>
      </c>
      <c r="B27" s="56"/>
      <c r="C27" s="60"/>
      <c r="D27" s="61"/>
      <c r="E27" s="61"/>
      <c r="F27" s="60"/>
      <c r="G27" s="61"/>
      <c r="H27" s="61"/>
      <c r="I27" s="61"/>
    </row>
    <row r="28" spans="1:9" x14ac:dyDescent="0.2">
      <c r="A28" s="55"/>
      <c r="B28" s="56"/>
      <c r="C28" s="60"/>
      <c r="D28" s="61"/>
      <c r="E28" s="61"/>
      <c r="F28" s="61"/>
      <c r="G28" s="61"/>
      <c r="H28" s="61"/>
      <c r="I28" s="61"/>
    </row>
    <row r="29" spans="1:9" x14ac:dyDescent="0.2">
      <c r="A29" s="55" t="s">
        <v>27</v>
      </c>
      <c r="B29" s="48"/>
      <c r="C29" s="62"/>
      <c r="D29" s="62"/>
      <c r="E29" s="62"/>
      <c r="F29" s="62"/>
      <c r="G29" s="62"/>
      <c r="H29" s="62"/>
      <c r="I29" s="60"/>
    </row>
    <row r="30" spans="1:9" x14ac:dyDescent="0.2">
      <c r="A30" s="55" t="s">
        <v>28</v>
      </c>
      <c r="B30" s="56"/>
      <c r="C30" s="60"/>
      <c r="D30" s="63"/>
      <c r="E30" s="62"/>
      <c r="F30" s="62"/>
      <c r="G30" s="62"/>
      <c r="H30" s="62"/>
      <c r="I30" s="60"/>
    </row>
    <row r="31" spans="1:9" x14ac:dyDescent="0.2">
      <c r="A31" s="64"/>
      <c r="B31" s="65"/>
      <c r="C31" s="60"/>
      <c r="D31" s="61"/>
      <c r="E31" s="61"/>
      <c r="F31" s="61"/>
      <c r="G31" s="61"/>
      <c r="H31" s="61">
        <v>5517.86</v>
      </c>
      <c r="I31" s="61"/>
    </row>
    <row r="32" spans="1:9" x14ac:dyDescent="0.2">
      <c r="A32" s="64"/>
      <c r="B32" s="65"/>
      <c r="C32" s="60"/>
      <c r="D32" s="61"/>
      <c r="E32" s="61"/>
      <c r="F32" s="61"/>
      <c r="G32" s="61"/>
      <c r="H32" s="61"/>
      <c r="I32" s="61"/>
    </row>
    <row r="33" spans="1:9" x14ac:dyDescent="0.2">
      <c r="A33" s="64"/>
      <c r="B33" s="65"/>
      <c r="C33" s="60"/>
      <c r="D33" s="61"/>
      <c r="E33" s="61"/>
      <c r="F33" s="61"/>
      <c r="G33" s="61"/>
      <c r="H33" s="61"/>
      <c r="I33" s="61"/>
    </row>
    <row r="34" spans="1:9" x14ac:dyDescent="0.2">
      <c r="A34" s="55" t="s">
        <v>29</v>
      </c>
      <c r="B34" s="56"/>
      <c r="C34" s="60">
        <f t="shared" ref="C34:I34" si="1">SUM(C31:C33)</f>
        <v>0</v>
      </c>
      <c r="D34" s="60">
        <f t="shared" si="1"/>
        <v>0</v>
      </c>
      <c r="E34" s="60">
        <f t="shared" si="1"/>
        <v>0</v>
      </c>
      <c r="F34" s="60">
        <f t="shared" si="1"/>
        <v>0</v>
      </c>
      <c r="G34" s="60">
        <f t="shared" si="1"/>
        <v>0</v>
      </c>
      <c r="H34" s="60">
        <f t="shared" si="1"/>
        <v>5517.86</v>
      </c>
      <c r="I34" s="60">
        <f t="shared" si="1"/>
        <v>0</v>
      </c>
    </row>
    <row r="35" spans="1:9" x14ac:dyDescent="0.2">
      <c r="A35" s="55"/>
      <c r="B35" s="56"/>
      <c r="C35" s="60"/>
      <c r="D35" s="61"/>
      <c r="E35" s="61"/>
      <c r="F35" s="61"/>
      <c r="G35" s="61"/>
      <c r="H35" s="61"/>
      <c r="I35" s="61"/>
    </row>
    <row r="36" spans="1:9" x14ac:dyDescent="0.2">
      <c r="A36" s="55" t="s">
        <v>30</v>
      </c>
      <c r="B36" s="56"/>
      <c r="C36" s="60">
        <f t="shared" ref="C36:I36" si="2">+C25+C26-C27+C34</f>
        <v>0</v>
      </c>
      <c r="D36" s="60">
        <f t="shared" si="2"/>
        <v>0</v>
      </c>
      <c r="E36" s="60">
        <f t="shared" si="2"/>
        <v>0</v>
      </c>
      <c r="F36" s="60">
        <f t="shared" si="2"/>
        <v>0</v>
      </c>
      <c r="G36" s="60">
        <f t="shared" si="2"/>
        <v>0</v>
      </c>
      <c r="H36" s="60">
        <f t="shared" si="2"/>
        <v>5517.86</v>
      </c>
      <c r="I36" s="60">
        <f t="shared" si="2"/>
        <v>5517.86</v>
      </c>
    </row>
    <row r="37" spans="1:9" x14ac:dyDescent="0.2">
      <c r="A37" s="64"/>
      <c r="B37" s="65"/>
      <c r="C37" s="66"/>
      <c r="D37" s="67"/>
      <c r="E37" s="67"/>
      <c r="F37" s="61"/>
      <c r="G37" s="61"/>
      <c r="H37" s="61"/>
      <c r="I37" s="61"/>
    </row>
    <row r="38" spans="1:9" x14ac:dyDescent="0.2">
      <c r="A38" s="55" t="s">
        <v>31</v>
      </c>
      <c r="B38" s="56"/>
      <c r="C38" s="66"/>
      <c r="D38" s="67"/>
      <c r="E38" s="67"/>
      <c r="F38" s="61"/>
      <c r="G38" s="61"/>
      <c r="H38" s="61"/>
      <c r="I38" s="61"/>
    </row>
    <row r="39" spans="1:9" x14ac:dyDescent="0.2">
      <c r="A39" s="64"/>
      <c r="B39" s="65"/>
      <c r="C39" s="66"/>
      <c r="D39" s="67"/>
      <c r="E39" s="67"/>
      <c r="F39" s="61"/>
      <c r="G39" s="61"/>
      <c r="H39" s="61"/>
      <c r="I39" s="61"/>
    </row>
    <row r="40" spans="1:9" x14ac:dyDescent="0.2">
      <c r="A40" s="55" t="s">
        <v>32</v>
      </c>
      <c r="B40" s="68"/>
      <c r="C40" s="69">
        <f t="shared" ref="C40:I40" si="3">C36-C38</f>
        <v>0</v>
      </c>
      <c r="D40" s="69">
        <f t="shared" si="3"/>
        <v>0</v>
      </c>
      <c r="E40" s="69">
        <f t="shared" si="3"/>
        <v>0</v>
      </c>
      <c r="F40" s="70">
        <f t="shared" si="3"/>
        <v>0</v>
      </c>
      <c r="G40" s="70">
        <f t="shared" si="3"/>
        <v>0</v>
      </c>
      <c r="H40" s="70">
        <f t="shared" si="3"/>
        <v>5517.86</v>
      </c>
      <c r="I40" s="70">
        <f t="shared" si="3"/>
        <v>5517.86</v>
      </c>
    </row>
    <row r="41" spans="1:9" x14ac:dyDescent="0.2">
      <c r="A41" s="71"/>
      <c r="B41" s="71"/>
      <c r="C41" s="72"/>
      <c r="D41" s="72"/>
      <c r="E41" s="72"/>
      <c r="F41" s="72"/>
      <c r="G41" s="72"/>
      <c r="H41" s="72"/>
      <c r="I41" s="72"/>
    </row>
    <row r="42" spans="1:9" x14ac:dyDescent="0.2">
      <c r="A42" s="73" t="s">
        <v>33</v>
      </c>
      <c r="B42" s="46"/>
      <c r="C42" s="74"/>
      <c r="D42" s="74"/>
      <c r="E42" s="74"/>
      <c r="F42" s="74"/>
      <c r="G42" s="74"/>
      <c r="H42" s="74"/>
      <c r="I42" s="74"/>
    </row>
    <row r="43" spans="1:9" ht="26.45" customHeight="1" x14ac:dyDescent="0.2">
      <c r="A43" s="75" t="s">
        <v>34</v>
      </c>
      <c r="B43" s="76"/>
      <c r="C43" s="67"/>
      <c r="D43" s="67"/>
      <c r="E43" s="67"/>
      <c r="F43" s="67"/>
      <c r="G43" s="67"/>
      <c r="H43" s="67"/>
      <c r="I43" s="67"/>
    </row>
    <row r="44" spans="1:9" x14ac:dyDescent="0.2">
      <c r="A44" s="55"/>
      <c r="B44" s="56"/>
      <c r="C44" s="61"/>
      <c r="D44" s="61"/>
      <c r="E44" s="61"/>
      <c r="F44" s="61"/>
      <c r="G44" s="61"/>
      <c r="H44" s="61"/>
      <c r="I44" s="61"/>
    </row>
    <row r="45" spans="1:9" x14ac:dyDescent="0.2">
      <c r="A45" s="55" t="s">
        <v>35</v>
      </c>
      <c r="B45" s="56"/>
      <c r="C45" s="61"/>
      <c r="D45" s="61"/>
      <c r="E45" s="61"/>
      <c r="F45" s="61"/>
      <c r="G45" s="61"/>
      <c r="H45" s="61"/>
      <c r="I45" s="61"/>
    </row>
    <row r="46" spans="1:9" x14ac:dyDescent="0.2">
      <c r="A46" s="55"/>
      <c r="B46" s="56"/>
      <c r="C46" s="61"/>
      <c r="D46" s="61"/>
      <c r="E46" s="61"/>
      <c r="F46" s="61"/>
      <c r="G46" s="61"/>
      <c r="H46" s="61"/>
      <c r="I46" s="61"/>
    </row>
    <row r="47" spans="1:9" x14ac:dyDescent="0.2">
      <c r="A47" s="77" t="s">
        <v>36</v>
      </c>
      <c r="B47" s="68"/>
      <c r="C47" s="61"/>
      <c r="D47" s="61"/>
      <c r="E47" s="61"/>
      <c r="F47" s="61"/>
      <c r="G47" s="61"/>
      <c r="H47" s="61"/>
      <c r="I47" s="61"/>
    </row>
    <row r="48" spans="1:9" x14ac:dyDescent="0.2">
      <c r="A48" s="78" t="s">
        <v>37</v>
      </c>
      <c r="B48" s="79"/>
      <c r="C48" s="61"/>
      <c r="D48" s="61"/>
      <c r="E48" s="61"/>
      <c r="F48" s="61"/>
      <c r="G48" s="61"/>
      <c r="H48" s="61"/>
      <c r="I48" s="61"/>
    </row>
  </sheetData>
  <sheetProtection selectLockedCells="1"/>
  <mergeCells count="4">
    <mergeCell ref="B5:E6"/>
    <mergeCell ref="A8:I10"/>
    <mergeCell ref="A21:I21"/>
    <mergeCell ref="A43:B43"/>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3416E-4C5E-48BD-999B-40BF40CC4448}">
  <sheetPr>
    <pageSetUpPr fitToPage="1"/>
  </sheetPr>
  <dimension ref="A2:I51"/>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70</v>
      </c>
      <c r="I2" s="46"/>
    </row>
    <row r="3" spans="1:9" x14ac:dyDescent="0.2">
      <c r="A3" s="10" t="s">
        <v>2</v>
      </c>
      <c r="B3" s="46" t="s">
        <v>40</v>
      </c>
      <c r="C3" s="46"/>
      <c r="D3" s="46"/>
      <c r="G3" s="45" t="s">
        <v>3</v>
      </c>
      <c r="H3" s="48" t="s">
        <v>183</v>
      </c>
      <c r="I3" s="48"/>
    </row>
    <row r="4" spans="1:9" x14ac:dyDescent="0.2">
      <c r="A4" s="10" t="s">
        <v>4</v>
      </c>
      <c r="B4" s="46" t="s">
        <v>241</v>
      </c>
      <c r="C4" s="46"/>
      <c r="D4" s="46"/>
      <c r="G4" s="45" t="s">
        <v>5</v>
      </c>
      <c r="H4" s="46" t="s">
        <v>198</v>
      </c>
      <c r="I4" s="46"/>
    </row>
    <row r="5" spans="1:9" x14ac:dyDescent="0.2">
      <c r="A5" s="10" t="s">
        <v>6</v>
      </c>
      <c r="B5" s="47" t="s">
        <v>242</v>
      </c>
      <c r="C5" s="48"/>
      <c r="D5" s="48"/>
      <c r="G5" s="45" t="s">
        <v>7</v>
      </c>
      <c r="H5" s="48" t="s">
        <v>243</v>
      </c>
      <c r="I5" s="48"/>
    </row>
    <row r="8" spans="1:9" x14ac:dyDescent="0.2">
      <c r="A8" s="8" t="s">
        <v>244</v>
      </c>
      <c r="B8" s="8"/>
      <c r="C8" s="8"/>
      <c r="D8" s="8"/>
      <c r="E8" s="8"/>
      <c r="F8" s="8"/>
      <c r="G8" s="8"/>
      <c r="H8" s="8"/>
      <c r="I8" s="8"/>
    </row>
    <row r="9" spans="1:9" x14ac:dyDescent="0.2">
      <c r="A9" s="8"/>
      <c r="B9" s="8"/>
      <c r="C9" s="8"/>
      <c r="D9" s="8"/>
      <c r="E9" s="8"/>
      <c r="F9" s="8"/>
      <c r="G9" s="8"/>
      <c r="H9" s="8"/>
      <c r="I9" s="8"/>
    </row>
    <row r="11" spans="1:9" x14ac:dyDescent="0.2">
      <c r="A11" s="10" t="s">
        <v>245</v>
      </c>
    </row>
    <row r="13" spans="1:9" ht="12.75" customHeight="1" x14ac:dyDescent="0.2">
      <c r="A13" s="8" t="s">
        <v>246</v>
      </c>
      <c r="B13" s="8"/>
      <c r="C13" s="8"/>
      <c r="D13" s="8"/>
      <c r="E13" s="8"/>
      <c r="F13" s="8"/>
      <c r="G13" s="8"/>
      <c r="H13" s="8"/>
      <c r="I13" s="8"/>
    </row>
    <row r="14" spans="1:9" x14ac:dyDescent="0.2">
      <c r="A14" s="8"/>
      <c r="B14" s="8"/>
      <c r="C14" s="8"/>
      <c r="D14" s="8"/>
      <c r="E14" s="8"/>
      <c r="F14" s="8"/>
      <c r="G14" s="8"/>
      <c r="H14" s="8"/>
      <c r="I14" s="8"/>
    </row>
    <row r="15" spans="1:9" x14ac:dyDescent="0.2">
      <c r="A15" s="8"/>
      <c r="B15" s="8"/>
      <c r="C15" s="8"/>
      <c r="D15" s="8"/>
      <c r="E15" s="8"/>
      <c r="F15" s="8"/>
      <c r="G15" s="8"/>
      <c r="H15" s="8"/>
      <c r="I15" s="8"/>
    </row>
    <row r="17" spans="1:9" ht="12.75" customHeight="1" x14ac:dyDescent="0.2">
      <c r="A17" s="8" t="s">
        <v>247</v>
      </c>
      <c r="B17" s="8"/>
      <c r="C17" s="8"/>
      <c r="D17" s="8"/>
      <c r="E17" s="8"/>
      <c r="F17" s="8"/>
      <c r="G17" s="8"/>
      <c r="H17" s="8"/>
      <c r="I17" s="8"/>
    </row>
    <row r="18" spans="1:9" x14ac:dyDescent="0.2">
      <c r="A18" s="8"/>
      <c r="B18" s="8"/>
      <c r="C18" s="8"/>
      <c r="D18" s="8"/>
      <c r="E18" s="8"/>
      <c r="F18" s="8"/>
      <c r="G18" s="8"/>
      <c r="H18" s="8"/>
      <c r="I18" s="8"/>
    </row>
    <row r="19" spans="1:9" x14ac:dyDescent="0.2">
      <c r="A19" s="8"/>
      <c r="B19" s="8"/>
      <c r="C19" s="8"/>
      <c r="D19" s="8"/>
      <c r="E19" s="8"/>
      <c r="F19" s="8"/>
      <c r="G19" s="8"/>
      <c r="H19" s="8"/>
      <c r="I19" s="8"/>
    </row>
    <row r="21" spans="1:9" x14ac:dyDescent="0.2">
      <c r="A21" s="10" t="s">
        <v>77</v>
      </c>
    </row>
    <row r="22" spans="1:9" x14ac:dyDescent="0.2">
      <c r="A22" s="10" t="s">
        <v>12</v>
      </c>
    </row>
    <row r="24" spans="1:9" x14ac:dyDescent="0.2">
      <c r="A24" s="52" t="s">
        <v>13</v>
      </c>
      <c r="B24" s="53"/>
      <c r="C24" s="53"/>
      <c r="D24" s="53"/>
      <c r="E24" s="53"/>
      <c r="F24" s="53"/>
      <c r="G24" s="53"/>
      <c r="H24" s="53"/>
      <c r="I24" s="54"/>
    </row>
    <row r="25" spans="1:9" x14ac:dyDescent="0.2">
      <c r="A25" s="55"/>
      <c r="B25" s="56"/>
      <c r="C25" s="57" t="s">
        <v>14</v>
      </c>
      <c r="D25" s="57" t="s">
        <v>15</v>
      </c>
      <c r="E25" s="57" t="s">
        <v>16</v>
      </c>
      <c r="F25" s="57" t="s">
        <v>17</v>
      </c>
      <c r="G25" s="57" t="s">
        <v>18</v>
      </c>
      <c r="H25" s="57" t="s">
        <v>19</v>
      </c>
      <c r="I25" s="57" t="s">
        <v>20</v>
      </c>
    </row>
    <row r="26" spans="1:9" x14ac:dyDescent="0.2">
      <c r="A26" s="55"/>
      <c r="B26" s="56"/>
      <c r="C26" s="58" t="s">
        <v>21</v>
      </c>
      <c r="D26" s="59" t="s">
        <v>21</v>
      </c>
      <c r="E26" s="58" t="s">
        <v>21</v>
      </c>
      <c r="F26" s="58" t="s">
        <v>21</v>
      </c>
      <c r="G26" s="58" t="s">
        <v>21</v>
      </c>
      <c r="H26" s="58" t="s">
        <v>22</v>
      </c>
      <c r="I26" s="58" t="s">
        <v>22</v>
      </c>
    </row>
    <row r="27" spans="1:9" x14ac:dyDescent="0.2">
      <c r="A27" s="55" t="s">
        <v>23</v>
      </c>
      <c r="B27" s="56"/>
      <c r="C27" s="60">
        <v>3095044</v>
      </c>
      <c r="D27" s="61">
        <v>3095044</v>
      </c>
      <c r="E27" s="61">
        <v>2983164</v>
      </c>
      <c r="F27" s="61">
        <v>2983164</v>
      </c>
      <c r="G27" s="61">
        <v>2983164</v>
      </c>
      <c r="H27" s="61">
        <v>2955304</v>
      </c>
      <c r="I27" s="61">
        <v>2955304</v>
      </c>
    </row>
    <row r="28" spans="1:9" x14ac:dyDescent="0.2">
      <c r="A28" s="55" t="s">
        <v>24</v>
      </c>
      <c r="B28" s="56"/>
      <c r="C28" s="60">
        <v>1636333.0000000002</v>
      </c>
      <c r="D28" s="61">
        <v>1739739.2600000005</v>
      </c>
      <c r="E28" s="61">
        <v>1652780.6600000006</v>
      </c>
      <c r="F28" s="61">
        <v>1535180.5800000005</v>
      </c>
      <c r="G28" s="61">
        <f>F39</f>
        <v>1606463.5800000005</v>
      </c>
      <c r="H28" s="61">
        <f>G39</f>
        <v>1687756.1300000006</v>
      </c>
      <c r="I28" s="61">
        <f>H39</f>
        <v>1769048.6800000004</v>
      </c>
    </row>
    <row r="29" spans="1:9" x14ac:dyDescent="0.2">
      <c r="A29" s="55" t="s">
        <v>25</v>
      </c>
      <c r="B29" s="56"/>
      <c r="C29" s="60">
        <v>495395.48</v>
      </c>
      <c r="D29" s="61">
        <v>384368.28</v>
      </c>
      <c r="E29" s="61">
        <v>241610.26</v>
      </c>
      <c r="F29" s="61">
        <v>419622</v>
      </c>
      <c r="G29" s="61">
        <v>474130.6</v>
      </c>
      <c r="H29" s="61">
        <v>474130.6</v>
      </c>
      <c r="I29" s="61">
        <v>474130.6</v>
      </c>
    </row>
    <row r="30" spans="1:9" x14ac:dyDescent="0.2">
      <c r="A30" s="55" t="s">
        <v>26</v>
      </c>
      <c r="B30" s="56"/>
      <c r="C30" s="60">
        <v>391989.22</v>
      </c>
      <c r="D30" s="61">
        <v>471326.88</v>
      </c>
      <c r="E30" s="61">
        <v>359210.34</v>
      </c>
      <c r="F30" s="60">
        <v>348339</v>
      </c>
      <c r="G30" s="61">
        <v>392838.05</v>
      </c>
      <c r="H30" s="61">
        <v>392838.05</v>
      </c>
      <c r="I30" s="61">
        <v>392838.05</v>
      </c>
    </row>
    <row r="31" spans="1:9" x14ac:dyDescent="0.2">
      <c r="A31" s="55"/>
      <c r="B31" s="56"/>
      <c r="C31" s="60"/>
      <c r="D31" s="61"/>
      <c r="E31" s="61"/>
      <c r="F31" s="61"/>
      <c r="G31" s="61"/>
      <c r="H31" s="61"/>
      <c r="I31" s="61"/>
    </row>
    <row r="32" spans="1:9" x14ac:dyDescent="0.2">
      <c r="A32" s="55" t="s">
        <v>27</v>
      </c>
      <c r="B32" s="48"/>
      <c r="C32" s="62"/>
      <c r="D32" s="62"/>
      <c r="E32" s="62"/>
      <c r="F32" s="62"/>
      <c r="G32" s="62"/>
      <c r="H32" s="62"/>
      <c r="I32" s="60"/>
    </row>
    <row r="33" spans="1:9" x14ac:dyDescent="0.2">
      <c r="A33" s="55" t="s">
        <v>28</v>
      </c>
      <c r="B33" s="56"/>
      <c r="C33" s="60"/>
      <c r="D33" s="63"/>
      <c r="E33" s="62"/>
      <c r="F33" s="62"/>
      <c r="G33" s="62"/>
      <c r="H33" s="62"/>
      <c r="I33" s="60"/>
    </row>
    <row r="34" spans="1:9" x14ac:dyDescent="0.2">
      <c r="A34" s="64"/>
      <c r="B34" s="65"/>
      <c r="C34" s="60"/>
      <c r="D34" s="61"/>
      <c r="E34" s="61"/>
      <c r="F34" s="61"/>
      <c r="G34" s="61"/>
      <c r="H34" s="61"/>
      <c r="I34" s="61"/>
    </row>
    <row r="35" spans="1:9" x14ac:dyDescent="0.2">
      <c r="A35" s="64"/>
      <c r="B35" s="65"/>
      <c r="C35" s="60"/>
      <c r="D35" s="61"/>
      <c r="E35" s="61"/>
      <c r="F35" s="61"/>
      <c r="G35" s="61"/>
      <c r="H35" s="61"/>
      <c r="I35" s="61"/>
    </row>
    <row r="36" spans="1:9" x14ac:dyDescent="0.2">
      <c r="A36" s="64"/>
      <c r="B36" s="65"/>
      <c r="C36" s="60"/>
      <c r="D36" s="61"/>
      <c r="E36" s="61"/>
      <c r="F36" s="61"/>
      <c r="G36" s="61"/>
      <c r="H36" s="61"/>
      <c r="I36" s="61"/>
    </row>
    <row r="37" spans="1:9" x14ac:dyDescent="0.2">
      <c r="A37" s="55" t="s">
        <v>29</v>
      </c>
      <c r="B37" s="56"/>
      <c r="C37" s="60">
        <v>0</v>
      </c>
      <c r="D37" s="60">
        <v>0</v>
      </c>
      <c r="E37" s="60">
        <v>0</v>
      </c>
      <c r="F37" s="60">
        <v>0</v>
      </c>
      <c r="G37" s="60">
        <f>SUM(G34:G36)</f>
        <v>0</v>
      </c>
      <c r="H37" s="60">
        <f>SUM(H34:H36)</f>
        <v>0</v>
      </c>
      <c r="I37" s="60">
        <f>SUM(I34:I36)</f>
        <v>0</v>
      </c>
    </row>
    <row r="38" spans="1:9" x14ac:dyDescent="0.2">
      <c r="A38" s="55"/>
      <c r="B38" s="56"/>
      <c r="C38" s="60"/>
      <c r="D38" s="61"/>
      <c r="E38" s="61"/>
      <c r="F38" s="61"/>
      <c r="G38" s="61"/>
      <c r="H38" s="61"/>
      <c r="I38" s="61"/>
    </row>
    <row r="39" spans="1:9" x14ac:dyDescent="0.2">
      <c r="A39" s="55" t="s">
        <v>30</v>
      </c>
      <c r="B39" s="56"/>
      <c r="C39" s="60">
        <v>1739739.2600000005</v>
      </c>
      <c r="D39" s="60">
        <v>1652780.6600000006</v>
      </c>
      <c r="E39" s="60">
        <v>1535180.5800000005</v>
      </c>
      <c r="F39" s="60">
        <v>1606463.5800000005</v>
      </c>
      <c r="G39" s="60">
        <f>+G28+G29-G30+G37</f>
        <v>1687756.1300000006</v>
      </c>
      <c r="H39" s="60">
        <f>+H28+H29-H30+H37</f>
        <v>1769048.6800000004</v>
      </c>
      <c r="I39" s="60">
        <f>+I28+I29-I30+I37</f>
        <v>1850341.2300000002</v>
      </c>
    </row>
    <row r="40" spans="1:9" x14ac:dyDescent="0.2">
      <c r="A40" s="64"/>
      <c r="B40" s="65"/>
      <c r="C40" s="66"/>
      <c r="D40" s="67"/>
      <c r="E40" s="67"/>
      <c r="F40" s="61"/>
      <c r="G40" s="61"/>
      <c r="H40" s="61"/>
      <c r="I40" s="61"/>
    </row>
    <row r="41" spans="1:9" x14ac:dyDescent="0.2">
      <c r="A41" s="55" t="s">
        <v>31</v>
      </c>
      <c r="B41" s="56"/>
      <c r="C41" s="66"/>
      <c r="D41" s="67">
        <v>86285</v>
      </c>
      <c r="E41" s="67"/>
      <c r="F41" s="61"/>
      <c r="G41" s="61"/>
      <c r="H41" s="61"/>
      <c r="I41" s="61"/>
    </row>
    <row r="42" spans="1:9" x14ac:dyDescent="0.2">
      <c r="A42" s="64"/>
      <c r="B42" s="65"/>
      <c r="C42" s="66"/>
      <c r="D42" s="67"/>
      <c r="E42" s="67"/>
      <c r="F42" s="61"/>
      <c r="G42" s="61"/>
      <c r="H42" s="61"/>
      <c r="I42" s="61"/>
    </row>
    <row r="43" spans="1:9" x14ac:dyDescent="0.2">
      <c r="A43" s="55" t="s">
        <v>32</v>
      </c>
      <c r="B43" s="68"/>
      <c r="C43" s="69">
        <v>1739739.2600000005</v>
      </c>
      <c r="D43" s="69">
        <v>1566495.6600000006</v>
      </c>
      <c r="E43" s="69">
        <v>1535180.5800000005</v>
      </c>
      <c r="F43" s="70">
        <v>1606463.5800000005</v>
      </c>
      <c r="G43" s="70">
        <f>G39-G41</f>
        <v>1687756.1300000006</v>
      </c>
      <c r="H43" s="70">
        <f>H39-H41</f>
        <v>1769048.6800000004</v>
      </c>
      <c r="I43" s="70">
        <f>I39-I41</f>
        <v>1850341.2300000002</v>
      </c>
    </row>
    <row r="44" spans="1:9" x14ac:dyDescent="0.2">
      <c r="A44" s="71"/>
      <c r="B44" s="71"/>
      <c r="C44" s="72"/>
      <c r="D44" s="72"/>
      <c r="E44" s="72"/>
      <c r="F44" s="72"/>
      <c r="G44" s="72"/>
      <c r="H44" s="72"/>
      <c r="I44" s="72"/>
    </row>
    <row r="45" spans="1:9" x14ac:dyDescent="0.2">
      <c r="A45" s="73" t="s">
        <v>33</v>
      </c>
      <c r="B45" s="46"/>
      <c r="C45" s="74"/>
      <c r="D45" s="74"/>
      <c r="E45" s="74"/>
      <c r="F45" s="74"/>
      <c r="G45" s="74"/>
      <c r="H45" s="74"/>
      <c r="I45" s="74"/>
    </row>
    <row r="46" spans="1:9" ht="26.45" customHeight="1" x14ac:dyDescent="0.2">
      <c r="A46" s="75" t="s">
        <v>34</v>
      </c>
      <c r="B46" s="76"/>
      <c r="C46" s="67"/>
      <c r="D46" s="67"/>
      <c r="E46" s="67"/>
      <c r="F46" s="67"/>
      <c r="G46" s="67"/>
      <c r="H46" s="67"/>
      <c r="I46" s="67"/>
    </row>
    <row r="47" spans="1:9" x14ac:dyDescent="0.2">
      <c r="A47" s="55"/>
      <c r="B47" s="56"/>
      <c r="C47" s="61"/>
      <c r="D47" s="61"/>
      <c r="E47" s="61"/>
      <c r="F47" s="61"/>
      <c r="G47" s="61"/>
      <c r="H47" s="61"/>
      <c r="I47" s="61"/>
    </row>
    <row r="48" spans="1:9" x14ac:dyDescent="0.2">
      <c r="A48" s="55" t="s">
        <v>35</v>
      </c>
      <c r="B48" s="56"/>
      <c r="C48" s="61"/>
      <c r="D48" s="61"/>
      <c r="E48" s="61"/>
      <c r="F48" s="61"/>
      <c r="G48" s="61"/>
      <c r="H48" s="61"/>
      <c r="I48" s="61"/>
    </row>
    <row r="49" spans="1:9" x14ac:dyDescent="0.2">
      <c r="A49" s="55"/>
      <c r="B49" s="56"/>
      <c r="C49" s="61"/>
      <c r="D49" s="61"/>
      <c r="E49" s="61"/>
      <c r="F49" s="61"/>
      <c r="G49" s="61"/>
      <c r="H49" s="61"/>
      <c r="I49" s="61"/>
    </row>
    <row r="50" spans="1:9" x14ac:dyDescent="0.2">
      <c r="A50" s="77" t="s">
        <v>36</v>
      </c>
      <c r="B50" s="68"/>
      <c r="C50" s="61"/>
      <c r="D50" s="61"/>
      <c r="E50" s="61"/>
      <c r="F50" s="61"/>
      <c r="G50" s="61"/>
      <c r="H50" s="61"/>
      <c r="I50" s="61"/>
    </row>
    <row r="51" spans="1:9" x14ac:dyDescent="0.2">
      <c r="A51" s="78" t="s">
        <v>37</v>
      </c>
      <c r="B51" s="79"/>
      <c r="C51" s="61"/>
      <c r="D51" s="61"/>
      <c r="E51" s="61"/>
      <c r="F51" s="61"/>
      <c r="G51" s="61"/>
      <c r="H51" s="61"/>
      <c r="I51" s="61"/>
    </row>
  </sheetData>
  <sheetProtection selectLockedCells="1"/>
  <mergeCells count="5">
    <mergeCell ref="A8:I9"/>
    <mergeCell ref="A13:I15"/>
    <mergeCell ref="A17:I19"/>
    <mergeCell ref="A24:I24"/>
    <mergeCell ref="A46:B46"/>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E2C03E-E71A-4A56-BDED-5FD3F6D175F4}">
  <sheetPr>
    <pageSetUpPr fitToPage="1"/>
  </sheetPr>
  <dimension ref="A2:I46"/>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38</v>
      </c>
      <c r="C2" s="46"/>
      <c r="D2" s="46"/>
      <c r="G2" s="45" t="s">
        <v>1</v>
      </c>
      <c r="H2" s="44" t="s">
        <v>39</v>
      </c>
      <c r="I2" s="46"/>
    </row>
    <row r="3" spans="1:9" x14ac:dyDescent="0.2">
      <c r="A3" s="10" t="s">
        <v>2</v>
      </c>
      <c r="B3" s="44" t="s">
        <v>40</v>
      </c>
      <c r="C3" s="46"/>
      <c r="D3" s="46"/>
      <c r="G3" s="45" t="s">
        <v>3</v>
      </c>
      <c r="H3" s="47" t="s">
        <v>41</v>
      </c>
      <c r="I3" s="48"/>
    </row>
    <row r="4" spans="1:9" x14ac:dyDescent="0.2">
      <c r="A4" s="10" t="s">
        <v>4</v>
      </c>
      <c r="B4" s="44" t="s">
        <v>248</v>
      </c>
      <c r="C4" s="46"/>
      <c r="D4" s="46"/>
      <c r="G4" s="45" t="s">
        <v>5</v>
      </c>
      <c r="H4" s="44" t="s">
        <v>43</v>
      </c>
      <c r="I4" s="46"/>
    </row>
    <row r="5" spans="1:9" x14ac:dyDescent="0.2">
      <c r="A5" s="10" t="s">
        <v>6</v>
      </c>
      <c r="B5" s="47" t="s">
        <v>249</v>
      </c>
      <c r="C5" s="48"/>
      <c r="D5" s="48"/>
      <c r="G5" s="45" t="s">
        <v>7</v>
      </c>
      <c r="H5" s="47" t="s">
        <v>250</v>
      </c>
      <c r="I5" s="48"/>
    </row>
    <row r="8" spans="1:9" ht="56.25" customHeight="1" x14ac:dyDescent="0.2">
      <c r="A8" s="8" t="s">
        <v>251</v>
      </c>
      <c r="B8" s="8"/>
      <c r="C8" s="8"/>
      <c r="D8" s="8"/>
      <c r="E8" s="8"/>
      <c r="F8" s="8"/>
      <c r="G8" s="8"/>
      <c r="H8" s="8"/>
      <c r="I8" s="8"/>
    </row>
    <row r="10" spans="1:9" ht="32.25" customHeight="1" x14ac:dyDescent="0.2">
      <c r="A10" s="8" t="s">
        <v>252</v>
      </c>
      <c r="B10" s="8"/>
      <c r="C10" s="8"/>
      <c r="D10" s="8"/>
      <c r="E10" s="8"/>
      <c r="F10" s="8"/>
      <c r="G10" s="8"/>
      <c r="H10" s="8"/>
      <c r="I10" s="8"/>
    </row>
    <row r="12" spans="1:9" ht="51" customHeight="1" x14ac:dyDescent="0.2">
      <c r="A12" s="8" t="s">
        <v>253</v>
      </c>
      <c r="B12" s="8"/>
      <c r="C12" s="8"/>
      <c r="D12" s="8"/>
      <c r="E12" s="8"/>
      <c r="F12" s="8"/>
      <c r="G12" s="8"/>
      <c r="H12" s="8"/>
      <c r="I12" s="8"/>
    </row>
    <row r="14" spans="1:9" ht="42" customHeight="1" x14ac:dyDescent="0.2">
      <c r="A14" s="8" t="s">
        <v>254</v>
      </c>
      <c r="B14" s="8"/>
      <c r="C14" s="8"/>
      <c r="D14" s="8"/>
      <c r="E14" s="8"/>
      <c r="F14" s="8"/>
      <c r="G14" s="8"/>
      <c r="H14" s="8"/>
      <c r="I14" s="8"/>
    </row>
    <row r="16" spans="1:9" x14ac:dyDescent="0.2">
      <c r="A16" s="10" t="s">
        <v>11</v>
      </c>
      <c r="D16" s="10" t="s">
        <v>49</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v>150000</v>
      </c>
      <c r="D22" s="61">
        <v>150000</v>
      </c>
      <c r="E22" s="61">
        <v>150000</v>
      </c>
      <c r="F22" s="61">
        <v>150000</v>
      </c>
      <c r="G22" s="61">
        <v>150000</v>
      </c>
      <c r="H22" s="61">
        <v>150000</v>
      </c>
      <c r="I22" s="61">
        <v>150000</v>
      </c>
    </row>
    <row r="23" spans="1:9" x14ac:dyDescent="0.2">
      <c r="A23" s="55" t="s">
        <v>24</v>
      </c>
      <c r="B23" s="56"/>
      <c r="C23" s="60">
        <v>302</v>
      </c>
      <c r="D23" s="61">
        <f t="shared" ref="D23:I23" si="0">C34</f>
        <v>-1</v>
      </c>
      <c r="E23" s="61">
        <f t="shared" si="0"/>
        <v>-1</v>
      </c>
      <c r="F23" s="61">
        <f t="shared" si="0"/>
        <v>-1</v>
      </c>
      <c r="G23" s="61">
        <f t="shared" si="0"/>
        <v>-0.60000000000582077</v>
      </c>
      <c r="H23" s="61">
        <f t="shared" si="0"/>
        <v>889.38999999999942</v>
      </c>
      <c r="I23" s="61">
        <f t="shared" si="0"/>
        <v>889.38999999999942</v>
      </c>
    </row>
    <row r="24" spans="1:9" x14ac:dyDescent="0.2">
      <c r="A24" s="55" t="s">
        <v>25</v>
      </c>
      <c r="B24" s="56"/>
      <c r="C24" s="60">
        <v>101502</v>
      </c>
      <c r="D24" s="61">
        <v>105890</v>
      </c>
      <c r="E24" s="61">
        <v>92189</v>
      </c>
      <c r="F24" s="61">
        <v>92528.4</v>
      </c>
      <c r="G24" s="61">
        <v>115896.19</v>
      </c>
      <c r="H24" s="61">
        <v>100000</v>
      </c>
      <c r="I24" s="61">
        <v>100000</v>
      </c>
    </row>
    <row r="25" spans="1:9" x14ac:dyDescent="0.2">
      <c r="A25" s="55" t="s">
        <v>26</v>
      </c>
      <c r="B25" s="56"/>
      <c r="C25" s="60">
        <v>101805</v>
      </c>
      <c r="D25" s="61">
        <v>105890</v>
      </c>
      <c r="E25" s="61">
        <v>92189</v>
      </c>
      <c r="F25" s="60">
        <v>92528</v>
      </c>
      <c r="G25" s="61">
        <v>115006.2</v>
      </c>
      <c r="H25" s="61">
        <v>100000</v>
      </c>
      <c r="I25" s="61">
        <v>100000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-1</v>
      </c>
      <c r="D34" s="60">
        <f t="shared" ref="D34:I34" si="2">+D23+D24-D25+D32</f>
        <v>-1</v>
      </c>
      <c r="E34" s="60">
        <f>+E23+E24-E25+E32</f>
        <v>-1</v>
      </c>
      <c r="F34" s="60">
        <f t="shared" si="2"/>
        <v>-0.60000000000582077</v>
      </c>
      <c r="G34" s="60">
        <f>+G23+G24-G25+G32</f>
        <v>889.38999999999942</v>
      </c>
      <c r="H34" s="60">
        <f>+H23+H24-H25+H32</f>
        <v>889.38999999999942</v>
      </c>
      <c r="I34" s="60">
        <f t="shared" si="2"/>
        <v>889.38999999999942</v>
      </c>
    </row>
    <row r="35" spans="1:9" x14ac:dyDescent="0.2">
      <c r="A35" s="64"/>
      <c r="B35" s="65"/>
      <c r="C35" s="66"/>
      <c r="D35" s="67"/>
      <c r="E35" s="67"/>
      <c r="F35" s="61"/>
      <c r="G35" s="61"/>
      <c r="H35" s="61"/>
      <c r="I35" s="61"/>
    </row>
    <row r="36" spans="1:9" x14ac:dyDescent="0.2">
      <c r="A36" s="55" t="s">
        <v>31</v>
      </c>
      <c r="B36" s="56"/>
      <c r="C36" s="66">
        <v>79115</v>
      </c>
      <c r="D36" s="67">
        <v>48900</v>
      </c>
      <c r="E36" s="67">
        <v>15950</v>
      </c>
      <c r="F36" s="61">
        <v>72560</v>
      </c>
      <c r="G36" s="61">
        <v>9898</v>
      </c>
      <c r="H36" s="61"/>
      <c r="I36" s="61"/>
    </row>
    <row r="37" spans="1:9" x14ac:dyDescent="0.2">
      <c r="A37" s="64"/>
      <c r="B37" s="65"/>
      <c r="C37" s="66"/>
      <c r="D37" s="67"/>
      <c r="E37" s="67"/>
      <c r="F37" s="61"/>
      <c r="G37" s="61"/>
      <c r="H37" s="61"/>
      <c r="I37" s="61"/>
    </row>
    <row r="38" spans="1:9" x14ac:dyDescent="0.2">
      <c r="A38" s="55" t="s">
        <v>32</v>
      </c>
      <c r="B38" s="68"/>
      <c r="C38" s="69">
        <f>C34-C36</f>
        <v>-79116</v>
      </c>
      <c r="D38" s="69">
        <f t="shared" ref="D38:I38" si="3">D34-D36</f>
        <v>-48901</v>
      </c>
      <c r="E38" s="69">
        <f t="shared" si="3"/>
        <v>-15951</v>
      </c>
      <c r="F38" s="70">
        <f t="shared" si="3"/>
        <v>-72560.600000000006</v>
      </c>
      <c r="G38" s="70">
        <f t="shared" si="3"/>
        <v>-9008.61</v>
      </c>
      <c r="H38" s="70">
        <f t="shared" si="3"/>
        <v>889.38999999999942</v>
      </c>
      <c r="I38" s="70">
        <f t="shared" si="3"/>
        <v>889.38999999999942</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74"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025A54-0068-49F1-9A03-DAAE1BAAC969}">
  <sheetPr>
    <pageSetUpPr fitToPage="1"/>
  </sheetPr>
  <dimension ref="A2:I49"/>
  <sheetViews>
    <sheetView view="pageLayout" topLeftCell="A2"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67</v>
      </c>
      <c r="C2" s="46"/>
      <c r="D2" s="46"/>
      <c r="G2" s="45" t="s">
        <v>1</v>
      </c>
      <c r="H2" s="44" t="s">
        <v>70</v>
      </c>
      <c r="I2" s="46"/>
    </row>
    <row r="3" spans="1:9" x14ac:dyDescent="0.2">
      <c r="A3" s="10" t="s">
        <v>2</v>
      </c>
      <c r="B3" s="44" t="s">
        <v>40</v>
      </c>
      <c r="C3" s="46"/>
      <c r="D3" s="46"/>
      <c r="G3" s="45" t="s">
        <v>3</v>
      </c>
      <c r="H3" s="47" t="s">
        <v>71</v>
      </c>
      <c r="I3" s="48"/>
    </row>
    <row r="4" spans="1:9" x14ac:dyDescent="0.2">
      <c r="A4" s="10" t="s">
        <v>4</v>
      </c>
      <c r="B4" s="44" t="s">
        <v>255</v>
      </c>
      <c r="C4" s="46"/>
      <c r="D4" s="46"/>
      <c r="G4" s="45" t="s">
        <v>5</v>
      </c>
      <c r="H4" s="44" t="s">
        <v>43</v>
      </c>
      <c r="I4" s="46"/>
    </row>
    <row r="5" spans="1:9" x14ac:dyDescent="0.2">
      <c r="A5" s="10" t="s">
        <v>6</v>
      </c>
      <c r="B5" s="92" t="s">
        <v>256</v>
      </c>
      <c r="C5" s="92"/>
      <c r="D5" s="92"/>
      <c r="G5" s="45" t="s">
        <v>7</v>
      </c>
      <c r="H5" s="47" t="s">
        <v>257</v>
      </c>
      <c r="I5" s="48"/>
    </row>
    <row r="8" spans="1:9" ht="12.75" customHeight="1" x14ac:dyDescent="0.2">
      <c r="A8" s="8" t="s">
        <v>258</v>
      </c>
      <c r="B8" s="8"/>
      <c r="C8" s="8"/>
      <c r="D8" s="8"/>
      <c r="E8" s="8"/>
      <c r="F8" s="8"/>
      <c r="G8" s="8"/>
      <c r="H8" s="8"/>
      <c r="I8" s="8"/>
    </row>
    <row r="9" spans="1:9" ht="12.75" customHeight="1" x14ac:dyDescent="0.2">
      <c r="A9" s="8"/>
      <c r="B9" s="8"/>
      <c r="C9" s="8"/>
      <c r="D9" s="8"/>
      <c r="E9" s="8"/>
      <c r="F9" s="8"/>
      <c r="G9" s="8"/>
      <c r="H9" s="8"/>
      <c r="I9" s="8"/>
    </row>
    <row r="10" spans="1:9" ht="12.75" customHeight="1" x14ac:dyDescent="0.2">
      <c r="A10" s="8"/>
      <c r="B10" s="8"/>
      <c r="C10" s="8"/>
      <c r="D10" s="8"/>
      <c r="E10" s="8"/>
      <c r="F10" s="8"/>
      <c r="G10" s="8"/>
      <c r="H10" s="8"/>
      <c r="I10" s="8"/>
    </row>
    <row r="12" spans="1:9" ht="12.75" customHeight="1" x14ac:dyDescent="0.2">
      <c r="A12" s="10" t="s">
        <v>259</v>
      </c>
    </row>
    <row r="14" spans="1:9" ht="12.75" customHeight="1" x14ac:dyDescent="0.2">
      <c r="A14" s="93" t="s">
        <v>260</v>
      </c>
      <c r="B14" s="93"/>
      <c r="C14" s="93"/>
      <c r="D14" s="93"/>
      <c r="E14" s="93"/>
      <c r="F14" s="93"/>
      <c r="G14" s="93"/>
      <c r="H14" s="93"/>
      <c r="I14" s="93"/>
    </row>
    <row r="15" spans="1:9" x14ac:dyDescent="0.2">
      <c r="A15" s="93"/>
      <c r="B15" s="93"/>
      <c r="C15" s="93"/>
      <c r="D15" s="93"/>
      <c r="E15" s="93"/>
      <c r="F15" s="93"/>
      <c r="G15" s="93"/>
      <c r="H15" s="93"/>
      <c r="I15" s="93"/>
    </row>
    <row r="17" spans="1:9" ht="12.75" customHeight="1" x14ac:dyDescent="0.2">
      <c r="A17" s="93" t="s">
        <v>261</v>
      </c>
      <c r="B17" s="93"/>
      <c r="C17" s="93"/>
      <c r="D17" s="93"/>
      <c r="E17" s="93"/>
      <c r="F17" s="93"/>
      <c r="G17" s="93"/>
      <c r="H17" s="93"/>
      <c r="I17" s="93"/>
    </row>
    <row r="19" spans="1:9" x14ac:dyDescent="0.2">
      <c r="A19" s="10" t="s">
        <v>77</v>
      </c>
    </row>
    <row r="20" spans="1:9" x14ac:dyDescent="0.2">
      <c r="A20" s="10" t="s">
        <v>12</v>
      </c>
    </row>
    <row r="22" spans="1:9" x14ac:dyDescent="0.2">
      <c r="A22" s="52" t="s">
        <v>13</v>
      </c>
      <c r="B22" s="53"/>
      <c r="C22" s="53"/>
      <c r="D22" s="53"/>
      <c r="E22" s="53"/>
      <c r="F22" s="53"/>
      <c r="G22" s="53"/>
      <c r="H22" s="53"/>
      <c r="I22" s="54"/>
    </row>
    <row r="23" spans="1:9" x14ac:dyDescent="0.2">
      <c r="A23" s="55"/>
      <c r="B23" s="56"/>
      <c r="C23" s="57" t="s">
        <v>14</v>
      </c>
      <c r="D23" s="57" t="s">
        <v>15</v>
      </c>
      <c r="E23" s="57" t="s">
        <v>16</v>
      </c>
      <c r="F23" s="57" t="s">
        <v>17</v>
      </c>
      <c r="G23" s="57" t="s">
        <v>18</v>
      </c>
      <c r="H23" s="57" t="s">
        <v>19</v>
      </c>
      <c r="I23" s="57" t="s">
        <v>20</v>
      </c>
    </row>
    <row r="24" spans="1:9" x14ac:dyDescent="0.2">
      <c r="A24" s="55"/>
      <c r="B24" s="56"/>
      <c r="C24" s="58" t="s">
        <v>21</v>
      </c>
      <c r="D24" s="59" t="s">
        <v>21</v>
      </c>
      <c r="E24" s="58" t="s">
        <v>21</v>
      </c>
      <c r="F24" s="58" t="s">
        <v>21</v>
      </c>
      <c r="G24" s="58" t="s">
        <v>21</v>
      </c>
      <c r="H24" s="58" t="s">
        <v>22</v>
      </c>
      <c r="I24" s="58" t="s">
        <v>22</v>
      </c>
    </row>
    <row r="25" spans="1:9" x14ac:dyDescent="0.2">
      <c r="A25" s="55" t="s">
        <v>23</v>
      </c>
      <c r="B25" s="56"/>
      <c r="C25" s="60">
        <v>150000</v>
      </c>
      <c r="D25" s="61">
        <v>150000</v>
      </c>
      <c r="E25" s="61">
        <v>150000</v>
      </c>
      <c r="F25" s="61">
        <v>0</v>
      </c>
      <c r="G25" s="61">
        <v>0</v>
      </c>
      <c r="H25" s="61">
        <v>0</v>
      </c>
      <c r="I25" s="61">
        <v>0</v>
      </c>
    </row>
    <row r="26" spans="1:9" x14ac:dyDescent="0.2">
      <c r="A26" s="55" t="s">
        <v>24</v>
      </c>
      <c r="B26" s="56"/>
      <c r="C26" s="60">
        <v>0</v>
      </c>
      <c r="D26" s="61">
        <v>0</v>
      </c>
      <c r="E26" s="61">
        <v>0</v>
      </c>
      <c r="F26" s="61">
        <v>0</v>
      </c>
      <c r="G26" s="61">
        <v>0</v>
      </c>
      <c r="H26" s="61">
        <v>0</v>
      </c>
      <c r="I26" s="61">
        <v>0</v>
      </c>
    </row>
    <row r="27" spans="1:9" x14ac:dyDescent="0.2">
      <c r="A27" s="55" t="s">
        <v>25</v>
      </c>
      <c r="B27" s="56"/>
      <c r="C27" s="60">
        <v>0</v>
      </c>
      <c r="D27" s="61">
        <v>23203.279999999999</v>
      </c>
      <c r="E27" s="61">
        <v>41051.43</v>
      </c>
      <c r="F27" s="61">
        <v>0</v>
      </c>
      <c r="G27" s="61">
        <v>0</v>
      </c>
      <c r="H27" s="61">
        <v>0</v>
      </c>
      <c r="I27" s="61">
        <v>0</v>
      </c>
    </row>
    <row r="28" spans="1:9" x14ac:dyDescent="0.2">
      <c r="A28" s="55" t="s">
        <v>26</v>
      </c>
      <c r="B28" s="56"/>
      <c r="C28" s="60">
        <v>0</v>
      </c>
      <c r="D28" s="61">
        <v>23203.279999999999</v>
      </c>
      <c r="E28" s="61">
        <v>41051.43</v>
      </c>
      <c r="F28" s="60">
        <v>0</v>
      </c>
      <c r="G28" s="61">
        <v>0</v>
      </c>
      <c r="H28" s="61">
        <v>0</v>
      </c>
      <c r="I28" s="61">
        <v>0</v>
      </c>
    </row>
    <row r="29" spans="1:9" x14ac:dyDescent="0.2">
      <c r="A29" s="55"/>
      <c r="B29" s="56"/>
      <c r="C29" s="60"/>
      <c r="D29" s="61"/>
      <c r="E29" s="61"/>
      <c r="F29" s="61"/>
      <c r="G29" s="61"/>
      <c r="H29" s="61"/>
      <c r="I29" s="61"/>
    </row>
    <row r="30" spans="1:9" x14ac:dyDescent="0.2">
      <c r="A30" s="55" t="s">
        <v>27</v>
      </c>
      <c r="B30" s="48"/>
      <c r="C30" s="62"/>
      <c r="D30" s="62"/>
      <c r="E30" s="62"/>
      <c r="F30" s="62"/>
      <c r="G30" s="62"/>
      <c r="H30" s="62"/>
      <c r="I30" s="60"/>
    </row>
    <row r="31" spans="1:9" x14ac:dyDescent="0.2">
      <c r="A31" s="55" t="s">
        <v>28</v>
      </c>
      <c r="B31" s="56"/>
      <c r="C31" s="60"/>
      <c r="D31" s="63"/>
      <c r="E31" s="62"/>
      <c r="F31" s="62"/>
      <c r="G31" s="62"/>
      <c r="H31" s="62"/>
      <c r="I31" s="60"/>
    </row>
    <row r="32" spans="1:9" x14ac:dyDescent="0.2">
      <c r="A32" s="64"/>
      <c r="B32" s="65"/>
      <c r="C32" s="60"/>
      <c r="D32" s="61"/>
      <c r="E32" s="61"/>
      <c r="F32" s="61"/>
      <c r="G32" s="61"/>
      <c r="H32" s="61"/>
      <c r="I32" s="61"/>
    </row>
    <row r="33" spans="1:9" x14ac:dyDescent="0.2">
      <c r="A33" s="64"/>
      <c r="B33" s="65"/>
      <c r="C33" s="60"/>
      <c r="D33" s="61"/>
      <c r="E33" s="61"/>
      <c r="F33" s="61"/>
      <c r="G33" s="61"/>
      <c r="H33" s="61"/>
      <c r="I33" s="61"/>
    </row>
    <row r="34" spans="1:9" ht="26.45" customHeight="1" x14ac:dyDescent="0.2">
      <c r="A34" s="64"/>
      <c r="B34" s="65"/>
      <c r="C34" s="60"/>
      <c r="D34" s="61"/>
      <c r="E34" s="61"/>
      <c r="F34" s="61"/>
      <c r="G34" s="61"/>
      <c r="H34" s="61"/>
      <c r="I34" s="61"/>
    </row>
    <row r="35" spans="1:9" x14ac:dyDescent="0.2">
      <c r="A35" s="55" t="s">
        <v>29</v>
      </c>
      <c r="B35" s="56"/>
      <c r="C35" s="60">
        <v>0</v>
      </c>
      <c r="D35" s="60">
        <v>0</v>
      </c>
      <c r="E35" s="60">
        <v>0</v>
      </c>
      <c r="F35" s="60">
        <v>0</v>
      </c>
      <c r="G35" s="60">
        <v>0</v>
      </c>
      <c r="H35" s="60">
        <v>0</v>
      </c>
      <c r="I35" s="60">
        <v>0</v>
      </c>
    </row>
    <row r="36" spans="1:9" x14ac:dyDescent="0.2">
      <c r="A36" s="55"/>
      <c r="B36" s="56"/>
      <c r="C36" s="60"/>
      <c r="D36" s="61"/>
      <c r="E36" s="61"/>
      <c r="F36" s="61"/>
      <c r="G36" s="61"/>
      <c r="H36" s="61"/>
      <c r="I36" s="61"/>
    </row>
    <row r="37" spans="1:9" x14ac:dyDescent="0.2">
      <c r="A37" s="55" t="s">
        <v>30</v>
      </c>
      <c r="B37" s="56"/>
      <c r="C37" s="60">
        <v>0</v>
      </c>
      <c r="D37" s="60">
        <v>0</v>
      </c>
      <c r="E37" s="60">
        <v>0</v>
      </c>
      <c r="F37" s="60">
        <v>0</v>
      </c>
      <c r="G37" s="60">
        <v>0</v>
      </c>
      <c r="H37" s="60">
        <v>0</v>
      </c>
      <c r="I37" s="60">
        <v>0</v>
      </c>
    </row>
    <row r="38" spans="1:9" x14ac:dyDescent="0.2">
      <c r="A38" s="64"/>
      <c r="B38" s="65"/>
      <c r="C38" s="66"/>
      <c r="D38" s="67"/>
      <c r="E38" s="67"/>
      <c r="F38" s="61"/>
      <c r="G38" s="61"/>
      <c r="H38" s="61"/>
      <c r="I38" s="61"/>
    </row>
    <row r="39" spans="1:9" x14ac:dyDescent="0.2">
      <c r="A39" s="55" t="s">
        <v>31</v>
      </c>
      <c r="B39" s="56"/>
      <c r="C39" s="66">
        <v>0</v>
      </c>
      <c r="D39" s="67">
        <v>8000</v>
      </c>
      <c r="E39" s="67">
        <v>0</v>
      </c>
      <c r="F39" s="61">
        <v>0</v>
      </c>
      <c r="G39" s="61">
        <v>0</v>
      </c>
      <c r="H39" s="61">
        <v>0</v>
      </c>
      <c r="I39" s="61">
        <v>0</v>
      </c>
    </row>
    <row r="40" spans="1:9" x14ac:dyDescent="0.2">
      <c r="A40" s="64"/>
      <c r="B40" s="65"/>
      <c r="C40" s="66"/>
      <c r="D40" s="67"/>
      <c r="E40" s="67"/>
      <c r="F40" s="61"/>
      <c r="G40" s="61"/>
      <c r="H40" s="61"/>
      <c r="I40" s="61"/>
    </row>
    <row r="41" spans="1:9" x14ac:dyDescent="0.2">
      <c r="A41" s="55" t="s">
        <v>32</v>
      </c>
      <c r="B41" s="68"/>
      <c r="C41" s="69">
        <v>0</v>
      </c>
      <c r="D41" s="69">
        <v>-8000</v>
      </c>
      <c r="E41" s="69">
        <v>0</v>
      </c>
      <c r="F41" s="70">
        <v>0</v>
      </c>
      <c r="G41" s="70">
        <v>0</v>
      </c>
      <c r="H41" s="70">
        <v>0</v>
      </c>
      <c r="I41" s="70">
        <v>0</v>
      </c>
    </row>
    <row r="42" spans="1:9" x14ac:dyDescent="0.2">
      <c r="A42" s="71"/>
      <c r="B42" s="71"/>
      <c r="C42" s="72"/>
      <c r="D42" s="72"/>
      <c r="E42" s="72"/>
      <c r="F42" s="72"/>
      <c r="G42" s="72"/>
      <c r="H42" s="72"/>
      <c r="I42" s="72"/>
    </row>
    <row r="43" spans="1:9" x14ac:dyDescent="0.2">
      <c r="A43" s="73" t="s">
        <v>33</v>
      </c>
      <c r="B43" s="46"/>
      <c r="C43" s="74"/>
      <c r="D43" s="74"/>
      <c r="E43" s="74"/>
      <c r="F43" s="74"/>
      <c r="G43" s="74"/>
      <c r="H43" s="74"/>
      <c r="I43" s="74"/>
    </row>
    <row r="44" spans="1:9" x14ac:dyDescent="0.2">
      <c r="A44" s="75" t="s">
        <v>34</v>
      </c>
      <c r="B44" s="76"/>
      <c r="C44" s="67"/>
      <c r="D44" s="67"/>
      <c r="E44" s="67"/>
      <c r="F44" s="67"/>
      <c r="G44" s="67"/>
      <c r="H44" s="67"/>
      <c r="I44" s="67"/>
    </row>
    <row r="45" spans="1:9" x14ac:dyDescent="0.2">
      <c r="A45" s="55"/>
      <c r="B45" s="56"/>
      <c r="C45" s="61"/>
      <c r="D45" s="61"/>
      <c r="E45" s="61"/>
      <c r="F45" s="61"/>
      <c r="G45" s="61"/>
      <c r="H45" s="61"/>
      <c r="I45" s="61"/>
    </row>
    <row r="46" spans="1:9" x14ac:dyDescent="0.2">
      <c r="A46" s="55" t="s">
        <v>35</v>
      </c>
      <c r="B46" s="56"/>
      <c r="C46" s="61"/>
      <c r="D46" s="61"/>
      <c r="E46" s="61"/>
      <c r="F46" s="61"/>
      <c r="G46" s="61"/>
      <c r="H46" s="61"/>
      <c r="I46" s="61"/>
    </row>
    <row r="47" spans="1:9" x14ac:dyDescent="0.2">
      <c r="A47" s="55"/>
      <c r="B47" s="56"/>
      <c r="C47" s="61"/>
      <c r="D47" s="61"/>
      <c r="E47" s="61"/>
      <c r="F47" s="61"/>
      <c r="G47" s="61"/>
      <c r="H47" s="61"/>
      <c r="I47" s="61"/>
    </row>
    <row r="48" spans="1:9" x14ac:dyDescent="0.2">
      <c r="A48" s="77" t="s">
        <v>36</v>
      </c>
      <c r="B48" s="68"/>
      <c r="C48" s="61"/>
      <c r="D48" s="61"/>
      <c r="E48" s="61"/>
      <c r="F48" s="61"/>
      <c r="G48" s="61"/>
      <c r="H48" s="61"/>
      <c r="I48" s="61"/>
    </row>
    <row r="49" spans="1:9" x14ac:dyDescent="0.2">
      <c r="A49" s="78" t="s">
        <v>37</v>
      </c>
      <c r="B49" s="79"/>
      <c r="C49" s="61"/>
      <c r="D49" s="61"/>
      <c r="E49" s="61"/>
      <c r="F49" s="61"/>
      <c r="G49" s="61"/>
      <c r="H49" s="61"/>
      <c r="I49" s="61"/>
    </row>
  </sheetData>
  <sheetProtection selectLockedCells="1"/>
  <mergeCells count="6">
    <mergeCell ref="A44:B44"/>
    <mergeCell ref="B5:D5"/>
    <mergeCell ref="A8:I10"/>
    <mergeCell ref="A14:I15"/>
    <mergeCell ref="A17:I17"/>
    <mergeCell ref="A22:I22"/>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CB538-4469-49E8-AEF8-41F1BF77BCF8}">
  <sheetPr>
    <pageSetUpPr fitToPage="1"/>
  </sheetPr>
  <dimension ref="A2:L46"/>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38</v>
      </c>
      <c r="C2" s="46"/>
      <c r="D2" s="46"/>
      <c r="G2" s="90" t="s">
        <v>1</v>
      </c>
      <c r="H2" s="44" t="s">
        <v>39</v>
      </c>
      <c r="I2" s="46"/>
    </row>
    <row r="3" spans="1:9" x14ac:dyDescent="0.2">
      <c r="A3" s="10" t="s">
        <v>2</v>
      </c>
      <c r="B3" s="44" t="s">
        <v>40</v>
      </c>
      <c r="C3" s="46"/>
      <c r="D3" s="46"/>
      <c r="G3" s="90" t="s">
        <v>3</v>
      </c>
      <c r="H3" s="47" t="s">
        <v>41</v>
      </c>
      <c r="I3" s="48"/>
    </row>
    <row r="4" spans="1:9" x14ac:dyDescent="0.2">
      <c r="A4" s="10" t="s">
        <v>4</v>
      </c>
      <c r="B4" s="44" t="s">
        <v>262</v>
      </c>
      <c r="C4" s="46"/>
      <c r="D4" s="46"/>
      <c r="G4" s="90" t="s">
        <v>5</v>
      </c>
      <c r="H4" s="44" t="s">
        <v>43</v>
      </c>
      <c r="I4" s="46"/>
    </row>
    <row r="5" spans="1:9" x14ac:dyDescent="0.2">
      <c r="A5" s="10" t="s">
        <v>6</v>
      </c>
      <c r="B5" s="47" t="s">
        <v>263</v>
      </c>
      <c r="C5" s="48"/>
      <c r="D5" s="48"/>
      <c r="G5" s="90" t="s">
        <v>7</v>
      </c>
      <c r="H5" s="47" t="s">
        <v>264</v>
      </c>
      <c r="I5" s="48"/>
    </row>
    <row r="8" spans="1:9" ht="60" customHeight="1" x14ac:dyDescent="0.2">
      <c r="A8" s="8" t="s">
        <v>265</v>
      </c>
      <c r="B8" s="8"/>
      <c r="C8" s="8"/>
      <c r="D8" s="8"/>
      <c r="E8" s="8"/>
      <c r="F8" s="8"/>
      <c r="G8" s="8"/>
      <c r="H8" s="8"/>
      <c r="I8" s="8"/>
    </row>
    <row r="10" spans="1:9" ht="12.75" customHeight="1" x14ac:dyDescent="0.2">
      <c r="A10" s="8" t="s">
        <v>252</v>
      </c>
      <c r="B10" s="8"/>
      <c r="C10" s="8"/>
      <c r="D10" s="8"/>
      <c r="E10" s="8"/>
      <c r="F10" s="8"/>
      <c r="G10" s="8"/>
      <c r="H10" s="8"/>
      <c r="I10" s="8"/>
    </row>
    <row r="12" spans="1:9" ht="30" customHeight="1" x14ac:dyDescent="0.2">
      <c r="A12" s="8" t="s">
        <v>266</v>
      </c>
      <c r="B12" s="8"/>
      <c r="C12" s="8"/>
      <c r="D12" s="8"/>
      <c r="E12" s="8"/>
      <c r="F12" s="8"/>
      <c r="G12" s="8"/>
      <c r="H12" s="8"/>
      <c r="I12" s="8"/>
    </row>
    <row r="14" spans="1:9" ht="57" customHeight="1" x14ac:dyDescent="0.2">
      <c r="A14" s="8" t="s">
        <v>267</v>
      </c>
      <c r="B14" s="8"/>
      <c r="C14" s="8"/>
      <c r="D14" s="8"/>
      <c r="E14" s="8"/>
      <c r="F14" s="8"/>
      <c r="G14" s="8"/>
      <c r="H14" s="8"/>
      <c r="I14" s="8"/>
    </row>
    <row r="16" spans="1:9" x14ac:dyDescent="0.2">
      <c r="A16" s="10" t="s">
        <v>11</v>
      </c>
      <c r="D16" s="10" t="s">
        <v>49</v>
      </c>
    </row>
    <row r="17" spans="1:12" x14ac:dyDescent="0.2">
      <c r="A17" s="10" t="s">
        <v>12</v>
      </c>
    </row>
    <row r="19" spans="1:12" x14ac:dyDescent="0.2">
      <c r="A19" s="52" t="s">
        <v>13</v>
      </c>
      <c r="B19" s="53"/>
      <c r="C19" s="53"/>
      <c r="D19" s="53"/>
      <c r="E19" s="53"/>
      <c r="F19" s="53"/>
      <c r="G19" s="53"/>
      <c r="H19" s="53"/>
      <c r="I19" s="54"/>
    </row>
    <row r="20" spans="1:12" x14ac:dyDescent="0.2">
      <c r="A20" s="55"/>
      <c r="B20" s="56"/>
      <c r="C20" s="57" t="s">
        <v>14</v>
      </c>
      <c r="D20" s="57" t="s">
        <v>15</v>
      </c>
      <c r="E20" s="57" t="s">
        <v>16</v>
      </c>
      <c r="F20" s="57" t="s">
        <v>17</v>
      </c>
      <c r="G20" s="57" t="s">
        <v>18</v>
      </c>
      <c r="H20" s="57" t="s">
        <v>19</v>
      </c>
      <c r="I20" s="57" t="s">
        <v>20</v>
      </c>
    </row>
    <row r="21" spans="1:12" x14ac:dyDescent="0.2">
      <c r="A21" s="55"/>
      <c r="B21" s="56"/>
      <c r="C21" s="58" t="s">
        <v>21</v>
      </c>
      <c r="D21" s="59" t="s">
        <v>21</v>
      </c>
      <c r="E21" s="58" t="s">
        <v>21</v>
      </c>
      <c r="F21" s="58" t="s">
        <v>21</v>
      </c>
      <c r="G21" s="58" t="s">
        <v>21</v>
      </c>
      <c r="H21" s="58" t="s">
        <v>22</v>
      </c>
      <c r="I21" s="58" t="s">
        <v>22</v>
      </c>
    </row>
    <row r="22" spans="1:12" x14ac:dyDescent="0.2">
      <c r="A22" s="55" t="s">
        <v>23</v>
      </c>
      <c r="B22" s="56"/>
      <c r="C22" s="60">
        <v>426000</v>
      </c>
      <c r="D22" s="61">
        <v>550000</v>
      </c>
      <c r="E22" s="61">
        <v>260000</v>
      </c>
      <c r="F22" s="61">
        <v>260000</v>
      </c>
      <c r="G22" s="61">
        <v>260000</v>
      </c>
      <c r="H22" s="61">
        <v>260000</v>
      </c>
      <c r="I22" s="61">
        <v>260000</v>
      </c>
    </row>
    <row r="23" spans="1:12" x14ac:dyDescent="0.2">
      <c r="A23" s="55" t="s">
        <v>24</v>
      </c>
      <c r="B23" s="56"/>
      <c r="C23" s="60">
        <f>574+40</f>
        <v>614</v>
      </c>
      <c r="D23" s="61">
        <f t="shared" ref="D23:I23" si="0">C34</f>
        <v>42</v>
      </c>
      <c r="E23" s="61">
        <f t="shared" si="0"/>
        <v>40.199999999953434</v>
      </c>
      <c r="F23" s="61">
        <f t="shared" si="0"/>
        <v>71.199999999953434</v>
      </c>
      <c r="G23" s="61">
        <f t="shared" si="0"/>
        <v>50.759999999951106</v>
      </c>
      <c r="H23" s="61">
        <f t="shared" si="0"/>
        <v>4.9999999959254637E-2</v>
      </c>
      <c r="I23" s="61">
        <f t="shared" si="0"/>
        <v>4.9999999959254637E-2</v>
      </c>
    </row>
    <row r="24" spans="1:12" x14ac:dyDescent="0.2">
      <c r="A24" s="55" t="s">
        <v>25</v>
      </c>
      <c r="B24" s="56"/>
      <c r="C24" s="60">
        <v>400715</v>
      </c>
      <c r="D24" s="61">
        <v>429677.72</v>
      </c>
      <c r="E24" s="61">
        <v>127240</v>
      </c>
      <c r="F24" s="61">
        <v>290568.69</v>
      </c>
      <c r="G24" s="61">
        <v>248855.34</v>
      </c>
      <c r="H24" s="61">
        <v>255000</v>
      </c>
      <c r="I24" s="61">
        <v>255000</v>
      </c>
      <c r="L24" s="91"/>
    </row>
    <row r="25" spans="1:12" x14ac:dyDescent="0.2">
      <c r="A25" s="55" t="s">
        <v>26</v>
      </c>
      <c r="B25" s="56"/>
      <c r="C25" s="60">
        <v>401287</v>
      </c>
      <c r="D25" s="61">
        <v>429679.52</v>
      </c>
      <c r="E25" s="61">
        <v>127209</v>
      </c>
      <c r="F25" s="60">
        <v>290589.13</v>
      </c>
      <c r="G25" s="61">
        <v>248906.05</v>
      </c>
      <c r="H25" s="61">
        <v>255000</v>
      </c>
      <c r="I25" s="61">
        <v>255000</v>
      </c>
    </row>
    <row r="26" spans="1:12" x14ac:dyDescent="0.2">
      <c r="A26" s="55"/>
      <c r="B26" s="56"/>
      <c r="C26" s="60"/>
      <c r="D26" s="61"/>
      <c r="E26" s="61"/>
      <c r="F26" s="61"/>
      <c r="G26" s="61"/>
      <c r="H26" s="61"/>
      <c r="I26" s="61"/>
    </row>
    <row r="27" spans="1:12" x14ac:dyDescent="0.2">
      <c r="A27" s="55" t="s">
        <v>27</v>
      </c>
      <c r="B27" s="48"/>
      <c r="C27" s="62"/>
      <c r="D27" s="62"/>
      <c r="E27" s="62"/>
      <c r="F27" s="62"/>
      <c r="G27" s="62"/>
      <c r="H27" s="62"/>
      <c r="I27" s="60"/>
    </row>
    <row r="28" spans="1:12" x14ac:dyDescent="0.2">
      <c r="A28" s="55" t="s">
        <v>28</v>
      </c>
      <c r="B28" s="56"/>
      <c r="C28" s="60"/>
      <c r="D28" s="63"/>
      <c r="E28" s="62"/>
      <c r="F28" s="62"/>
      <c r="G28" s="62"/>
      <c r="H28" s="62"/>
      <c r="I28" s="60"/>
    </row>
    <row r="29" spans="1:12" x14ac:dyDescent="0.2">
      <c r="A29" s="64"/>
      <c r="B29" s="65"/>
      <c r="C29" s="60"/>
      <c r="D29" s="61"/>
      <c r="E29" s="61"/>
      <c r="F29" s="61"/>
      <c r="G29" s="61"/>
      <c r="H29" s="61"/>
      <c r="I29" s="61"/>
    </row>
    <row r="30" spans="1:12" x14ac:dyDescent="0.2">
      <c r="A30" s="64"/>
      <c r="B30" s="65"/>
      <c r="C30" s="60"/>
      <c r="D30" s="61"/>
      <c r="E30" s="61"/>
      <c r="F30" s="61"/>
      <c r="G30" s="61"/>
      <c r="H30" s="61"/>
      <c r="I30" s="61"/>
    </row>
    <row r="31" spans="1:12" x14ac:dyDescent="0.2">
      <c r="A31" s="64"/>
      <c r="B31" s="65"/>
      <c r="C31" s="60"/>
      <c r="D31" s="61"/>
      <c r="E31" s="61"/>
      <c r="F31" s="61"/>
      <c r="G31" s="61"/>
      <c r="H31" s="61"/>
      <c r="I31" s="61"/>
    </row>
    <row r="32" spans="1:12"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42</v>
      </c>
      <c r="D34" s="60">
        <f t="shared" ref="D34:I34" si="2">+D23+D24-D25+D32</f>
        <v>40.199999999953434</v>
      </c>
      <c r="E34" s="60">
        <f>+E23+E24-E25+E32</f>
        <v>71.199999999953434</v>
      </c>
      <c r="F34" s="60">
        <f t="shared" si="2"/>
        <v>50.759999999951106</v>
      </c>
      <c r="G34" s="60">
        <f>+G23+G24-G25+G32</f>
        <v>4.9999999959254637E-2</v>
      </c>
      <c r="H34" s="60">
        <f>+H23+H24-H25+H32</f>
        <v>4.9999999959254637E-2</v>
      </c>
      <c r="I34" s="60">
        <f t="shared" si="2"/>
        <v>4.9999999959254637E-2</v>
      </c>
    </row>
    <row r="35" spans="1:9" x14ac:dyDescent="0.2">
      <c r="A35" s="64"/>
      <c r="B35" s="65"/>
      <c r="C35" s="66"/>
      <c r="D35" s="67"/>
      <c r="E35" s="67"/>
      <c r="F35" s="61"/>
      <c r="G35" s="61"/>
      <c r="H35" s="61"/>
      <c r="I35" s="61"/>
    </row>
    <row r="36" spans="1:9" x14ac:dyDescent="0.2">
      <c r="A36" s="55" t="s">
        <v>31</v>
      </c>
      <c r="B36" s="56"/>
      <c r="C36" s="66">
        <v>121582</v>
      </c>
      <c r="D36" s="67">
        <v>121289</v>
      </c>
      <c r="E36" s="67">
        <v>82898</v>
      </c>
      <c r="F36" s="61">
        <v>48498.49</v>
      </c>
      <c r="G36" s="61">
        <v>49030.84</v>
      </c>
      <c r="H36" s="61"/>
      <c r="I36" s="61"/>
    </row>
    <row r="37" spans="1:9" x14ac:dyDescent="0.2">
      <c r="A37" s="64"/>
      <c r="B37" s="65"/>
      <c r="C37" s="66"/>
      <c r="D37" s="67"/>
      <c r="E37" s="67"/>
      <c r="F37" s="61"/>
      <c r="G37" s="61"/>
      <c r="H37" s="61"/>
      <c r="I37" s="61"/>
    </row>
    <row r="38" spans="1:9" x14ac:dyDescent="0.2">
      <c r="A38" s="55" t="s">
        <v>32</v>
      </c>
      <c r="B38" s="68"/>
      <c r="C38" s="69">
        <f>C34-C36</f>
        <v>-121540</v>
      </c>
      <c r="D38" s="69">
        <f t="shared" ref="D38:I38" si="3">D34-D36</f>
        <v>-121248.80000000005</v>
      </c>
      <c r="E38" s="69">
        <f t="shared" si="3"/>
        <v>-82826.800000000047</v>
      </c>
      <c r="F38" s="70">
        <f t="shared" si="3"/>
        <v>-48447.730000000047</v>
      </c>
      <c r="G38" s="70">
        <f t="shared" si="3"/>
        <v>-49030.790000000037</v>
      </c>
      <c r="H38" s="70">
        <f t="shared" si="3"/>
        <v>4.9999999959254637E-2</v>
      </c>
      <c r="I38" s="70">
        <f t="shared" si="3"/>
        <v>4.9999999959254637E-2</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D6BA5-18B2-47C8-BA23-AF7A4812F8C9}">
  <sheetPr>
    <pageSetUpPr fitToPage="1"/>
  </sheetPr>
  <dimension ref="A2:L46"/>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38</v>
      </c>
      <c r="C2" s="46"/>
      <c r="D2" s="46"/>
      <c r="G2" s="45" t="s">
        <v>1</v>
      </c>
      <c r="H2" s="44" t="s">
        <v>39</v>
      </c>
      <c r="I2" s="46"/>
    </row>
    <row r="3" spans="1:9" x14ac:dyDescent="0.2">
      <c r="A3" s="10" t="s">
        <v>2</v>
      </c>
      <c r="B3" s="44" t="s">
        <v>40</v>
      </c>
      <c r="C3" s="46"/>
      <c r="D3" s="46"/>
      <c r="G3" s="45" t="s">
        <v>3</v>
      </c>
      <c r="H3" s="47" t="s">
        <v>41</v>
      </c>
      <c r="I3" s="48"/>
    </row>
    <row r="4" spans="1:9" x14ac:dyDescent="0.2">
      <c r="A4" s="10" t="s">
        <v>4</v>
      </c>
      <c r="B4" s="44" t="s">
        <v>268</v>
      </c>
      <c r="C4" s="46"/>
      <c r="D4" s="46"/>
      <c r="G4" s="45" t="s">
        <v>5</v>
      </c>
      <c r="H4" s="44" t="s">
        <v>43</v>
      </c>
      <c r="I4" s="46"/>
    </row>
    <row r="5" spans="1:9" x14ac:dyDescent="0.2">
      <c r="A5" s="10" t="s">
        <v>6</v>
      </c>
      <c r="B5" s="47" t="s">
        <v>269</v>
      </c>
      <c r="C5" s="48"/>
      <c r="D5" s="48"/>
      <c r="G5" s="45" t="s">
        <v>7</v>
      </c>
      <c r="H5" s="47" t="s">
        <v>270</v>
      </c>
      <c r="I5" s="48"/>
    </row>
    <row r="8" spans="1:9" ht="52.5" customHeight="1" x14ac:dyDescent="0.2">
      <c r="A8" s="8" t="s">
        <v>271</v>
      </c>
      <c r="B8" s="8"/>
      <c r="C8" s="8"/>
      <c r="D8" s="8"/>
      <c r="E8" s="8"/>
      <c r="F8" s="8"/>
      <c r="G8" s="8"/>
      <c r="H8" s="8"/>
      <c r="I8" s="8"/>
    </row>
    <row r="10" spans="1:9" ht="30.75" customHeight="1" x14ac:dyDescent="0.2">
      <c r="A10" s="8" t="s">
        <v>272</v>
      </c>
      <c r="B10" s="8"/>
      <c r="C10" s="8"/>
      <c r="D10" s="8"/>
      <c r="E10" s="8"/>
      <c r="F10" s="8"/>
      <c r="G10" s="8"/>
      <c r="H10" s="8"/>
      <c r="I10" s="8"/>
    </row>
    <row r="12" spans="1:9" ht="68.25" customHeight="1" x14ac:dyDescent="0.2">
      <c r="A12" s="8" t="s">
        <v>273</v>
      </c>
      <c r="B12" s="8"/>
      <c r="C12" s="8"/>
      <c r="D12" s="8"/>
      <c r="E12" s="8"/>
      <c r="F12" s="8"/>
      <c r="G12" s="8"/>
      <c r="H12" s="8"/>
      <c r="I12" s="8"/>
    </row>
    <row r="14" spans="1:9" ht="40.5" customHeight="1" x14ac:dyDescent="0.2">
      <c r="A14" s="8" t="s">
        <v>274</v>
      </c>
      <c r="B14" s="8"/>
      <c r="C14" s="8"/>
      <c r="D14" s="8"/>
      <c r="E14" s="8"/>
      <c r="F14" s="8"/>
      <c r="G14" s="8"/>
      <c r="H14" s="8"/>
      <c r="I14" s="8"/>
    </row>
    <row r="16" spans="1:9" x14ac:dyDescent="0.2">
      <c r="A16" s="10" t="s">
        <v>11</v>
      </c>
      <c r="D16" s="10" t="s">
        <v>49</v>
      </c>
    </row>
    <row r="17" spans="1:12" x14ac:dyDescent="0.2">
      <c r="A17" s="10" t="s">
        <v>12</v>
      </c>
    </row>
    <row r="19" spans="1:12" x14ac:dyDescent="0.2">
      <c r="A19" s="52" t="s">
        <v>13</v>
      </c>
      <c r="B19" s="53"/>
      <c r="C19" s="53"/>
      <c r="D19" s="53"/>
      <c r="E19" s="53"/>
      <c r="F19" s="53"/>
      <c r="G19" s="53"/>
      <c r="H19" s="53"/>
      <c r="I19" s="54"/>
    </row>
    <row r="20" spans="1:12" x14ac:dyDescent="0.2">
      <c r="A20" s="55"/>
      <c r="B20" s="56"/>
      <c r="C20" s="57" t="s">
        <v>14</v>
      </c>
      <c r="D20" s="57" t="s">
        <v>15</v>
      </c>
      <c r="E20" s="57" t="s">
        <v>16</v>
      </c>
      <c r="F20" s="57" t="s">
        <v>17</v>
      </c>
      <c r="G20" s="57" t="s">
        <v>18</v>
      </c>
      <c r="H20" s="57" t="s">
        <v>19</v>
      </c>
      <c r="I20" s="57" t="s">
        <v>20</v>
      </c>
    </row>
    <row r="21" spans="1:12" x14ac:dyDescent="0.2">
      <c r="A21" s="55"/>
      <c r="B21" s="56"/>
      <c r="C21" s="58" t="s">
        <v>21</v>
      </c>
      <c r="D21" s="59" t="s">
        <v>21</v>
      </c>
      <c r="E21" s="58" t="s">
        <v>21</v>
      </c>
      <c r="F21" s="58" t="s">
        <v>21</v>
      </c>
      <c r="G21" s="58" t="s">
        <v>21</v>
      </c>
      <c r="H21" s="58" t="s">
        <v>22</v>
      </c>
      <c r="I21" s="58" t="s">
        <v>22</v>
      </c>
    </row>
    <row r="22" spans="1:12" x14ac:dyDescent="0.2">
      <c r="A22" s="55" t="s">
        <v>23</v>
      </c>
      <c r="B22" s="56"/>
      <c r="C22" s="60">
        <v>500000</v>
      </c>
      <c r="D22" s="61">
        <v>500000</v>
      </c>
      <c r="E22" s="61">
        <v>500000</v>
      </c>
      <c r="F22" s="61">
        <v>500000</v>
      </c>
      <c r="G22" s="61">
        <v>500000</v>
      </c>
      <c r="H22" s="61">
        <v>513575</v>
      </c>
      <c r="I22" s="61">
        <v>513575</v>
      </c>
    </row>
    <row r="23" spans="1:12" x14ac:dyDescent="0.2">
      <c r="A23" s="55" t="s">
        <v>24</v>
      </c>
      <c r="B23" s="56"/>
      <c r="C23" s="60">
        <v>372</v>
      </c>
      <c r="D23" s="61">
        <f t="shared" ref="D23:I23" si="0">C34</f>
        <v>4.8000000000465661</v>
      </c>
      <c r="E23" s="61">
        <f t="shared" si="0"/>
        <v>16.250000000058208</v>
      </c>
      <c r="F23" s="61">
        <f t="shared" si="0"/>
        <v>41.940000000060536</v>
      </c>
      <c r="G23" s="61">
        <f t="shared" si="0"/>
        <v>33.800000000046566</v>
      </c>
      <c r="H23" s="61">
        <f t="shared" si="0"/>
        <v>4744.2600000000093</v>
      </c>
      <c r="I23" s="61">
        <f t="shared" si="0"/>
        <v>4744.2600000000093</v>
      </c>
    </row>
    <row r="24" spans="1:12" x14ac:dyDescent="0.2">
      <c r="A24" s="55" t="s">
        <v>25</v>
      </c>
      <c r="B24" s="56"/>
      <c r="C24" s="60">
        <v>338228.03</v>
      </c>
      <c r="D24" s="61">
        <v>351150.12</v>
      </c>
      <c r="E24" s="61">
        <v>296828.92</v>
      </c>
      <c r="F24" s="61">
        <v>537814.11</v>
      </c>
      <c r="G24" s="61">
        <v>640875.27</v>
      </c>
      <c r="H24" s="61">
        <v>513575</v>
      </c>
      <c r="I24" s="61">
        <v>513575</v>
      </c>
      <c r="L24" s="91"/>
    </row>
    <row r="25" spans="1:12" x14ac:dyDescent="0.2">
      <c r="A25" s="55" t="s">
        <v>26</v>
      </c>
      <c r="B25" s="56"/>
      <c r="C25" s="60">
        <v>338595.23</v>
      </c>
      <c r="D25" s="61">
        <v>351138.67</v>
      </c>
      <c r="E25" s="61">
        <v>296803.23</v>
      </c>
      <c r="F25" s="60">
        <v>537822.25</v>
      </c>
      <c r="G25" s="61">
        <v>636164.81000000006</v>
      </c>
      <c r="H25" s="61">
        <v>513575</v>
      </c>
      <c r="I25" s="61">
        <v>513575</v>
      </c>
    </row>
    <row r="26" spans="1:12" x14ac:dyDescent="0.2">
      <c r="A26" s="55"/>
      <c r="B26" s="56"/>
      <c r="C26" s="60"/>
      <c r="D26" s="61"/>
      <c r="E26" s="61"/>
      <c r="F26" s="61"/>
      <c r="G26" s="61"/>
      <c r="H26" s="61"/>
      <c r="I26" s="61"/>
    </row>
    <row r="27" spans="1:12" x14ac:dyDescent="0.2">
      <c r="A27" s="55" t="s">
        <v>27</v>
      </c>
      <c r="B27" s="48"/>
      <c r="C27" s="62"/>
      <c r="D27" s="62"/>
      <c r="E27" s="62"/>
      <c r="F27" s="62"/>
      <c r="G27" s="62"/>
      <c r="H27" s="62"/>
      <c r="I27" s="60"/>
    </row>
    <row r="28" spans="1:12" x14ac:dyDescent="0.2">
      <c r="A28" s="55" t="s">
        <v>28</v>
      </c>
      <c r="B28" s="56"/>
      <c r="C28" s="60"/>
      <c r="D28" s="63"/>
      <c r="E28" s="62"/>
      <c r="F28" s="62"/>
      <c r="G28" s="62"/>
      <c r="H28" s="62"/>
      <c r="I28" s="60"/>
    </row>
    <row r="29" spans="1:12" x14ac:dyDescent="0.2">
      <c r="A29" s="64"/>
      <c r="B29" s="65"/>
      <c r="C29" s="60"/>
      <c r="D29" s="61"/>
      <c r="E29" s="61"/>
      <c r="F29" s="61"/>
      <c r="G29" s="61"/>
      <c r="H29" s="61"/>
      <c r="I29" s="61"/>
    </row>
    <row r="30" spans="1:12" x14ac:dyDescent="0.2">
      <c r="A30" s="64"/>
      <c r="B30" s="65"/>
      <c r="C30" s="60"/>
      <c r="D30" s="61"/>
      <c r="E30" s="61"/>
      <c r="F30" s="61"/>
      <c r="G30" s="61"/>
      <c r="H30" s="61"/>
      <c r="I30" s="61"/>
    </row>
    <row r="31" spans="1:12" x14ac:dyDescent="0.2">
      <c r="A31" s="64"/>
      <c r="B31" s="65"/>
      <c r="C31" s="60"/>
      <c r="D31" s="61"/>
      <c r="E31" s="61"/>
      <c r="F31" s="61"/>
      <c r="G31" s="61"/>
      <c r="H31" s="61"/>
      <c r="I31" s="61"/>
    </row>
    <row r="32" spans="1:12"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4.8000000000465661</v>
      </c>
      <c r="D34" s="60">
        <f t="shared" ref="D34:I34" si="2">+D23+D24-D25+D32</f>
        <v>16.250000000058208</v>
      </c>
      <c r="E34" s="60">
        <f>+E23+E24-E25+E32</f>
        <v>41.940000000060536</v>
      </c>
      <c r="F34" s="60">
        <f t="shared" si="2"/>
        <v>33.800000000046566</v>
      </c>
      <c r="G34" s="60">
        <f>+G23+G24-G25+G32</f>
        <v>4744.2600000000093</v>
      </c>
      <c r="H34" s="60">
        <f>+H23+H24-H25+H32</f>
        <v>4744.2600000000093</v>
      </c>
      <c r="I34" s="60">
        <f t="shared" si="2"/>
        <v>4744.2600000000093</v>
      </c>
    </row>
    <row r="35" spans="1:9" x14ac:dyDescent="0.2">
      <c r="A35" s="64"/>
      <c r="B35" s="65"/>
      <c r="C35" s="66"/>
      <c r="D35" s="67"/>
      <c r="E35" s="67"/>
      <c r="F35" s="61"/>
      <c r="G35" s="61"/>
      <c r="H35" s="61"/>
      <c r="I35" s="61"/>
    </row>
    <row r="36" spans="1:9" x14ac:dyDescent="0.2">
      <c r="A36" s="55" t="s">
        <v>31</v>
      </c>
      <c r="B36" s="56"/>
      <c r="C36" s="66">
        <v>154602.79999999999</v>
      </c>
      <c r="D36" s="67">
        <v>147490.88</v>
      </c>
      <c r="E36" s="67">
        <v>235309.65</v>
      </c>
      <c r="F36" s="61">
        <v>205250.92</v>
      </c>
      <c r="G36" s="61">
        <v>294364.83</v>
      </c>
      <c r="H36" s="61"/>
      <c r="I36" s="61"/>
    </row>
    <row r="37" spans="1:9" x14ac:dyDescent="0.2">
      <c r="A37" s="64"/>
      <c r="B37" s="65"/>
      <c r="C37" s="66"/>
      <c r="D37" s="67"/>
      <c r="E37" s="67"/>
      <c r="F37" s="61"/>
      <c r="G37" s="61"/>
      <c r="H37" s="61"/>
      <c r="I37" s="61"/>
    </row>
    <row r="38" spans="1:9" x14ac:dyDescent="0.2">
      <c r="A38" s="55" t="s">
        <v>32</v>
      </c>
      <c r="B38" s="68"/>
      <c r="C38" s="69">
        <f>C34-C36</f>
        <v>-154597.99999999994</v>
      </c>
      <c r="D38" s="69">
        <f t="shared" ref="D38:I38" si="3">D34-D36</f>
        <v>-147474.62999999995</v>
      </c>
      <c r="E38" s="69">
        <f t="shared" si="3"/>
        <v>-235267.70999999993</v>
      </c>
      <c r="F38" s="70">
        <f t="shared" si="3"/>
        <v>-205217.11999999997</v>
      </c>
      <c r="G38" s="70">
        <f t="shared" si="3"/>
        <v>-289620.57</v>
      </c>
      <c r="H38" s="70">
        <f t="shared" si="3"/>
        <v>4744.2600000000093</v>
      </c>
      <c r="I38" s="70">
        <f t="shared" si="3"/>
        <v>4744.2600000000093</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73"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985C2F-69DA-4CF8-AC13-B4B06FDA0DE4}">
  <sheetPr>
    <pageSetUpPr fitToPage="1"/>
  </sheetPr>
  <dimension ref="A2:I46"/>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38</v>
      </c>
      <c r="C2" s="46"/>
      <c r="D2" s="46"/>
      <c r="G2" s="45" t="s">
        <v>1</v>
      </c>
      <c r="H2" s="44" t="s">
        <v>39</v>
      </c>
      <c r="I2" s="46"/>
    </row>
    <row r="3" spans="1:9" x14ac:dyDescent="0.2">
      <c r="A3" s="10" t="s">
        <v>2</v>
      </c>
      <c r="B3" s="44" t="s">
        <v>40</v>
      </c>
      <c r="C3" s="46"/>
      <c r="D3" s="46"/>
      <c r="G3" s="45" t="s">
        <v>3</v>
      </c>
      <c r="H3" s="47" t="s">
        <v>41</v>
      </c>
      <c r="I3" s="48"/>
    </row>
    <row r="4" spans="1:9" x14ac:dyDescent="0.2">
      <c r="A4" s="10" t="s">
        <v>4</v>
      </c>
      <c r="B4" s="44" t="s">
        <v>275</v>
      </c>
      <c r="C4" s="46"/>
      <c r="D4" s="46"/>
      <c r="G4" s="45" t="s">
        <v>5</v>
      </c>
      <c r="H4" s="44" t="s">
        <v>43</v>
      </c>
      <c r="I4" s="46"/>
    </row>
    <row r="5" spans="1:9" x14ac:dyDescent="0.2">
      <c r="A5" s="10" t="s">
        <v>6</v>
      </c>
      <c r="B5" s="47" t="s">
        <v>276</v>
      </c>
      <c r="C5" s="48"/>
      <c r="D5" s="48"/>
      <c r="G5" s="45" t="s">
        <v>7</v>
      </c>
      <c r="H5" s="47" t="s">
        <v>277</v>
      </c>
      <c r="I5" s="48"/>
    </row>
    <row r="8" spans="1:9" ht="54" customHeight="1" x14ac:dyDescent="0.2">
      <c r="A8" s="8" t="s">
        <v>278</v>
      </c>
      <c r="B8" s="8"/>
      <c r="C8" s="8"/>
      <c r="D8" s="8"/>
      <c r="E8" s="8"/>
      <c r="F8" s="8"/>
      <c r="G8" s="8"/>
      <c r="H8" s="8"/>
      <c r="I8" s="8"/>
    </row>
    <row r="10" spans="1:9" ht="32.25" customHeight="1" x14ac:dyDescent="0.2">
      <c r="A10" s="8" t="s">
        <v>272</v>
      </c>
      <c r="B10" s="8"/>
      <c r="C10" s="8"/>
      <c r="D10" s="8"/>
      <c r="E10" s="8"/>
      <c r="F10" s="8"/>
      <c r="G10" s="8"/>
      <c r="H10" s="8"/>
      <c r="I10" s="8"/>
    </row>
    <row r="12" spans="1:9" ht="43.5" customHeight="1" x14ac:dyDescent="0.2">
      <c r="A12" s="8" t="s">
        <v>279</v>
      </c>
      <c r="B12" s="8"/>
      <c r="C12" s="8"/>
      <c r="D12" s="8"/>
      <c r="E12" s="8"/>
      <c r="F12" s="8"/>
      <c r="G12" s="8"/>
      <c r="H12" s="8"/>
      <c r="I12" s="8"/>
    </row>
    <row r="14" spans="1:9" ht="42" customHeight="1" x14ac:dyDescent="0.2">
      <c r="A14" s="8" t="s">
        <v>280</v>
      </c>
      <c r="B14" s="8"/>
      <c r="C14" s="8"/>
      <c r="D14" s="8"/>
      <c r="E14" s="8"/>
      <c r="F14" s="8"/>
      <c r="G14" s="8"/>
      <c r="H14" s="8"/>
      <c r="I14" s="8"/>
    </row>
    <row r="15" spans="1:9" x14ac:dyDescent="0.2">
      <c r="A15" s="10" t="s">
        <v>11</v>
      </c>
      <c r="D15" s="10" t="s">
        <v>49</v>
      </c>
    </row>
    <row r="16" spans="1:9" x14ac:dyDescent="0.2">
      <c r="A16"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v>110000</v>
      </c>
      <c r="D22" s="61">
        <v>110000</v>
      </c>
      <c r="E22" s="61">
        <v>110000</v>
      </c>
      <c r="F22" s="61">
        <v>110000</v>
      </c>
      <c r="G22" s="61">
        <v>130110</v>
      </c>
      <c r="H22" s="61">
        <v>130110</v>
      </c>
      <c r="I22" s="61">
        <v>131110</v>
      </c>
    </row>
    <row r="23" spans="1:9" x14ac:dyDescent="0.2">
      <c r="A23" s="55" t="s">
        <v>24</v>
      </c>
      <c r="B23" s="56"/>
      <c r="C23" s="60">
        <v>0</v>
      </c>
      <c r="D23" s="61">
        <f t="shared" ref="D23:I23" si="0">C34</f>
        <v>0</v>
      </c>
      <c r="E23" s="61">
        <f t="shared" si="0"/>
        <v>0</v>
      </c>
      <c r="F23" s="61">
        <f t="shared" si="0"/>
        <v>0</v>
      </c>
      <c r="G23" s="61">
        <f t="shared" si="0"/>
        <v>0</v>
      </c>
      <c r="H23" s="61">
        <f t="shared" si="0"/>
        <v>0</v>
      </c>
      <c r="I23" s="61">
        <f t="shared" si="0"/>
        <v>0</v>
      </c>
    </row>
    <row r="24" spans="1:9" x14ac:dyDescent="0.2">
      <c r="A24" s="55" t="s">
        <v>25</v>
      </c>
      <c r="B24" s="56"/>
      <c r="C24" s="60">
        <v>111455</v>
      </c>
      <c r="D24" s="61">
        <v>95234</v>
      </c>
      <c r="E24" s="61">
        <v>35693</v>
      </c>
      <c r="F24" s="61">
        <v>111350.03</v>
      </c>
      <c r="G24" s="61">
        <v>112295.16</v>
      </c>
      <c r="H24" s="61">
        <v>130110</v>
      </c>
      <c r="I24" s="61">
        <v>131110</v>
      </c>
    </row>
    <row r="25" spans="1:9" x14ac:dyDescent="0.2">
      <c r="A25" s="55" t="s">
        <v>26</v>
      </c>
      <c r="B25" s="56"/>
      <c r="C25" s="60">
        <v>111455</v>
      </c>
      <c r="D25" s="61">
        <v>95234</v>
      </c>
      <c r="E25" s="61">
        <v>35693</v>
      </c>
      <c r="F25" s="60">
        <v>111350.03</v>
      </c>
      <c r="G25" s="61">
        <v>112295.16</v>
      </c>
      <c r="H25" s="61">
        <v>130110</v>
      </c>
      <c r="I25" s="61">
        <v>131110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0</v>
      </c>
      <c r="D34" s="60">
        <f t="shared" ref="D34:I34" si="2">+D23+D24-D25+D32</f>
        <v>0</v>
      </c>
      <c r="E34" s="60">
        <f>+E23+E24-E25+E32</f>
        <v>0</v>
      </c>
      <c r="F34" s="60">
        <f t="shared" si="2"/>
        <v>0</v>
      </c>
      <c r="G34" s="60">
        <f>+G23+G24-G25+G32</f>
        <v>0</v>
      </c>
      <c r="H34" s="60">
        <f>+H23+H24-H25+H32</f>
        <v>0</v>
      </c>
      <c r="I34" s="60">
        <f t="shared" si="2"/>
        <v>0</v>
      </c>
    </row>
    <row r="35" spans="1:9" x14ac:dyDescent="0.2">
      <c r="A35" s="64"/>
      <c r="B35" s="65"/>
      <c r="C35" s="66"/>
      <c r="D35" s="67"/>
      <c r="E35" s="67"/>
      <c r="F35" s="61"/>
      <c r="G35" s="61"/>
      <c r="H35" s="61"/>
      <c r="I35" s="61"/>
    </row>
    <row r="36" spans="1:9" x14ac:dyDescent="0.2">
      <c r="A36" s="55" t="s">
        <v>31</v>
      </c>
      <c r="B36" s="56"/>
      <c r="C36" s="66">
        <v>61375</v>
      </c>
      <c r="D36" s="67">
        <v>22857</v>
      </c>
      <c r="E36" s="67">
        <v>191581</v>
      </c>
      <c r="F36" s="61">
        <v>130110</v>
      </c>
      <c r="G36" s="61">
        <v>163771</v>
      </c>
      <c r="H36" s="61"/>
      <c r="I36" s="61"/>
    </row>
    <row r="37" spans="1:9" x14ac:dyDescent="0.2">
      <c r="A37" s="64"/>
      <c r="B37" s="65"/>
      <c r="C37" s="66"/>
      <c r="D37" s="67"/>
      <c r="E37" s="67"/>
      <c r="F37" s="61"/>
      <c r="G37" s="61"/>
      <c r="H37" s="61"/>
      <c r="I37" s="61"/>
    </row>
    <row r="38" spans="1:9" x14ac:dyDescent="0.2">
      <c r="A38" s="55" t="s">
        <v>32</v>
      </c>
      <c r="B38" s="68"/>
      <c r="C38" s="69">
        <f>C34-C36</f>
        <v>-61375</v>
      </c>
      <c r="D38" s="69">
        <f t="shared" ref="D38:I38" si="3">D34-D36</f>
        <v>-22857</v>
      </c>
      <c r="E38" s="69">
        <f t="shared" si="3"/>
        <v>-191581</v>
      </c>
      <c r="F38" s="70">
        <f t="shared" si="3"/>
        <v>-130110</v>
      </c>
      <c r="G38" s="70">
        <f t="shared" si="3"/>
        <v>-163771</v>
      </c>
      <c r="H38" s="70">
        <f t="shared" si="3"/>
        <v>0</v>
      </c>
      <c r="I38" s="70">
        <f t="shared" si="3"/>
        <v>0</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75"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CFA72-6251-441C-859A-85347FDB230E}">
  <sheetPr>
    <pageSetUpPr fitToPage="1"/>
  </sheetPr>
  <dimension ref="A2:I53"/>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67</v>
      </c>
      <c r="C2" s="46"/>
      <c r="D2" s="46"/>
      <c r="G2" s="45" t="s">
        <v>1</v>
      </c>
      <c r="H2" s="44" t="s">
        <v>70</v>
      </c>
      <c r="I2" s="46"/>
    </row>
    <row r="3" spans="1:9" x14ac:dyDescent="0.2">
      <c r="A3" s="10" t="s">
        <v>2</v>
      </c>
      <c r="B3" s="44" t="s">
        <v>40</v>
      </c>
      <c r="C3" s="46"/>
      <c r="D3" s="46"/>
      <c r="G3" s="45" t="s">
        <v>3</v>
      </c>
      <c r="H3" s="47" t="s">
        <v>71</v>
      </c>
      <c r="I3" s="48"/>
    </row>
    <row r="4" spans="1:9" x14ac:dyDescent="0.2">
      <c r="A4" s="10" t="s">
        <v>4</v>
      </c>
      <c r="B4" s="44" t="s">
        <v>281</v>
      </c>
      <c r="C4" s="46"/>
      <c r="D4" s="46"/>
      <c r="G4" s="45" t="s">
        <v>5</v>
      </c>
      <c r="H4" s="44" t="s">
        <v>43</v>
      </c>
      <c r="I4" s="46"/>
    </row>
    <row r="5" spans="1:9" x14ac:dyDescent="0.2">
      <c r="A5" s="10" t="s">
        <v>6</v>
      </c>
      <c r="B5" s="44" t="s">
        <v>282</v>
      </c>
      <c r="C5" s="48"/>
      <c r="D5" s="48"/>
      <c r="G5" s="45" t="s">
        <v>7</v>
      </c>
      <c r="H5" s="47" t="s">
        <v>283</v>
      </c>
      <c r="I5" s="48"/>
    </row>
    <row r="6" spans="1:9" x14ac:dyDescent="0.2">
      <c r="B6" s="89"/>
      <c r="G6" s="90"/>
      <c r="H6" s="89"/>
    </row>
    <row r="8" spans="1:9" ht="12.75" customHeight="1" x14ac:dyDescent="0.2">
      <c r="A8" s="8" t="s">
        <v>284</v>
      </c>
      <c r="B8" s="8"/>
      <c r="C8" s="8"/>
      <c r="D8" s="8"/>
      <c r="E8" s="8"/>
      <c r="F8" s="8"/>
      <c r="G8" s="8"/>
      <c r="H8" s="8"/>
      <c r="I8" s="8"/>
    </row>
    <row r="9" spans="1:9" ht="12.75" customHeight="1" x14ac:dyDescent="0.2">
      <c r="A9" s="8"/>
      <c r="B9" s="8"/>
      <c r="C9" s="8"/>
      <c r="D9" s="8"/>
      <c r="E9" s="8"/>
      <c r="F9" s="8"/>
      <c r="G9" s="8"/>
      <c r="H9" s="8"/>
      <c r="I9" s="8"/>
    </row>
    <row r="11" spans="1:9" ht="12.75" customHeight="1" x14ac:dyDescent="0.2">
      <c r="A11" s="10" t="s">
        <v>285</v>
      </c>
    </row>
    <row r="13" spans="1:9" ht="12.75" customHeight="1" x14ac:dyDescent="0.2">
      <c r="A13" s="8" t="s">
        <v>286</v>
      </c>
      <c r="B13" s="8"/>
      <c r="C13" s="8"/>
      <c r="D13" s="8"/>
      <c r="E13" s="8"/>
      <c r="F13" s="8"/>
      <c r="G13" s="8"/>
      <c r="H13" s="8"/>
      <c r="I13" s="8"/>
    </row>
    <row r="14" spans="1:9" x14ac:dyDescent="0.2">
      <c r="A14" s="8"/>
      <c r="B14" s="8"/>
      <c r="C14" s="8"/>
      <c r="D14" s="8"/>
      <c r="E14" s="8"/>
      <c r="F14" s="8"/>
      <c r="G14" s="8"/>
      <c r="H14" s="8"/>
      <c r="I14" s="8"/>
    </row>
    <row r="15" spans="1:9" x14ac:dyDescent="0.2">
      <c r="A15" s="8"/>
      <c r="B15" s="8"/>
      <c r="C15" s="8"/>
      <c r="D15" s="8"/>
      <c r="E15" s="8"/>
      <c r="F15" s="8"/>
      <c r="G15" s="8"/>
      <c r="H15" s="8"/>
      <c r="I15" s="8"/>
    </row>
    <row r="16" spans="1:9" x14ac:dyDescent="0.2">
      <c r="A16" s="8"/>
      <c r="B16" s="8"/>
      <c r="C16" s="8"/>
      <c r="D16" s="8"/>
      <c r="E16" s="8"/>
      <c r="F16" s="8"/>
      <c r="G16" s="8"/>
      <c r="H16" s="8"/>
      <c r="I16" s="8"/>
    </row>
    <row r="17" spans="1:9" x14ac:dyDescent="0.2">
      <c r="A17" s="8"/>
      <c r="B17" s="8"/>
      <c r="C17" s="8"/>
      <c r="D17" s="8"/>
      <c r="E17" s="8"/>
      <c r="F17" s="8"/>
      <c r="G17" s="8"/>
      <c r="H17" s="8"/>
      <c r="I17" s="8"/>
    </row>
    <row r="19" spans="1:9" ht="12.75" customHeight="1" x14ac:dyDescent="0.2">
      <c r="A19" s="8" t="s">
        <v>287</v>
      </c>
      <c r="B19" s="8"/>
      <c r="C19" s="8"/>
      <c r="D19" s="8"/>
      <c r="E19" s="8"/>
      <c r="F19" s="8"/>
      <c r="G19" s="8"/>
      <c r="H19" s="8"/>
      <c r="I19" s="8"/>
    </row>
    <row r="20" spans="1:9" ht="12.75" customHeight="1" x14ac:dyDescent="0.2">
      <c r="A20" s="8"/>
      <c r="B20" s="8"/>
      <c r="C20" s="8"/>
      <c r="D20" s="8"/>
      <c r="E20" s="8"/>
      <c r="F20" s="8"/>
      <c r="G20" s="8"/>
      <c r="H20" s="8"/>
      <c r="I20" s="8"/>
    </row>
    <row r="21" spans="1:9" ht="12.75" customHeight="1" x14ac:dyDescent="0.2">
      <c r="A21" s="8"/>
      <c r="B21" s="8"/>
      <c r="C21" s="8"/>
      <c r="D21" s="8"/>
      <c r="E21" s="8"/>
      <c r="F21" s="8"/>
      <c r="G21" s="8"/>
      <c r="H21" s="8"/>
      <c r="I21" s="8"/>
    </row>
    <row r="23" spans="1:9" x14ac:dyDescent="0.2">
      <c r="A23" s="10" t="s">
        <v>77</v>
      </c>
    </row>
    <row r="24" spans="1:9" x14ac:dyDescent="0.2">
      <c r="A24" s="10" t="s">
        <v>12</v>
      </c>
    </row>
    <row r="26" spans="1:9" x14ac:dyDescent="0.2">
      <c r="A26" s="52" t="s">
        <v>13</v>
      </c>
      <c r="B26" s="53"/>
      <c r="C26" s="53"/>
      <c r="D26" s="53"/>
      <c r="E26" s="53"/>
      <c r="F26" s="53"/>
      <c r="G26" s="53"/>
      <c r="H26" s="53"/>
      <c r="I26" s="54"/>
    </row>
    <row r="27" spans="1:9" x14ac:dyDescent="0.2">
      <c r="A27" s="55"/>
      <c r="B27" s="56"/>
      <c r="C27" s="57" t="s">
        <v>14</v>
      </c>
      <c r="D27" s="57" t="s">
        <v>15</v>
      </c>
      <c r="E27" s="57" t="s">
        <v>16</v>
      </c>
      <c r="F27" s="57" t="s">
        <v>17</v>
      </c>
      <c r="G27" s="57" t="s">
        <v>18</v>
      </c>
      <c r="H27" s="57" t="s">
        <v>19</v>
      </c>
      <c r="I27" s="57" t="s">
        <v>20</v>
      </c>
    </row>
    <row r="28" spans="1:9" x14ac:dyDescent="0.2">
      <c r="A28" s="55"/>
      <c r="B28" s="56"/>
      <c r="C28" s="58" t="s">
        <v>21</v>
      </c>
      <c r="D28" s="59" t="s">
        <v>21</v>
      </c>
      <c r="E28" s="58" t="s">
        <v>21</v>
      </c>
      <c r="F28" s="58" t="s">
        <v>21</v>
      </c>
      <c r="G28" s="58" t="s">
        <v>21</v>
      </c>
      <c r="H28" s="58" t="s">
        <v>22</v>
      </c>
      <c r="I28" s="58" t="s">
        <v>22</v>
      </c>
    </row>
    <row r="29" spans="1:9" x14ac:dyDescent="0.2">
      <c r="A29" s="55" t="s">
        <v>23</v>
      </c>
      <c r="B29" s="56"/>
      <c r="C29" s="60">
        <v>600000</v>
      </c>
      <c r="D29" s="61">
        <v>600000</v>
      </c>
      <c r="E29" s="61">
        <v>600000</v>
      </c>
      <c r="F29" s="61">
        <v>600000</v>
      </c>
      <c r="G29" s="61">
        <v>1274072.18</v>
      </c>
      <c r="H29" s="61">
        <v>0</v>
      </c>
      <c r="I29" s="61">
        <v>0</v>
      </c>
    </row>
    <row r="30" spans="1:9" x14ac:dyDescent="0.2">
      <c r="A30" s="55" t="s">
        <v>24</v>
      </c>
      <c r="B30" s="56"/>
      <c r="C30" s="60">
        <v>77.790000000153668</v>
      </c>
      <c r="D30" s="61">
        <v>3.7300000002142042</v>
      </c>
      <c r="E30" s="61">
        <v>4.7000000001862645</v>
      </c>
      <c r="F30" s="61">
        <v>17.200000000186265</v>
      </c>
      <c r="G30" s="61">
        <v>-0.64999999979045242</v>
      </c>
      <c r="H30" s="61">
        <v>0</v>
      </c>
      <c r="I30" s="61">
        <v>0</v>
      </c>
    </row>
    <row r="31" spans="1:9" x14ac:dyDescent="0.2">
      <c r="A31" s="55" t="s">
        <v>25</v>
      </c>
      <c r="B31" s="56"/>
      <c r="C31" s="60">
        <v>539582.18000000005</v>
      </c>
      <c r="D31" s="61">
        <v>524791.4</v>
      </c>
      <c r="E31" s="61">
        <v>602628.55000000005</v>
      </c>
      <c r="F31" s="61">
        <v>835384.27</v>
      </c>
      <c r="G31" s="61">
        <v>478389.7</v>
      </c>
      <c r="H31" s="61">
        <v>0</v>
      </c>
      <c r="I31" s="61">
        <v>0</v>
      </c>
    </row>
    <row r="32" spans="1:9" x14ac:dyDescent="0.2">
      <c r="A32" s="55" t="s">
        <v>26</v>
      </c>
      <c r="B32" s="56"/>
      <c r="C32" s="60">
        <v>539656.24</v>
      </c>
      <c r="D32" s="61">
        <v>524790.43000000005</v>
      </c>
      <c r="E32" s="61">
        <v>602616.05000000005</v>
      </c>
      <c r="F32" s="60">
        <v>835402.12</v>
      </c>
      <c r="G32" s="61">
        <v>478389.7</v>
      </c>
      <c r="H32" s="61">
        <v>0</v>
      </c>
      <c r="I32" s="61">
        <v>0</v>
      </c>
    </row>
    <row r="33" spans="1:9" x14ac:dyDescent="0.2">
      <c r="A33" s="55"/>
      <c r="B33" s="56"/>
      <c r="C33" s="60"/>
      <c r="D33" s="61"/>
      <c r="E33" s="61"/>
      <c r="F33" s="61"/>
      <c r="G33" s="61"/>
      <c r="H33" s="61"/>
      <c r="I33" s="61"/>
    </row>
    <row r="34" spans="1:9" x14ac:dyDescent="0.2">
      <c r="A34" s="55" t="s">
        <v>27</v>
      </c>
      <c r="B34" s="48"/>
      <c r="C34" s="62"/>
      <c r="D34" s="62"/>
      <c r="E34" s="62"/>
      <c r="F34" s="62"/>
      <c r="G34" s="62"/>
      <c r="H34" s="62"/>
      <c r="I34" s="60"/>
    </row>
    <row r="35" spans="1:9" x14ac:dyDescent="0.2">
      <c r="A35" s="55" t="s">
        <v>28</v>
      </c>
      <c r="B35" s="56"/>
      <c r="C35" s="60"/>
      <c r="D35" s="63"/>
      <c r="E35" s="62"/>
      <c r="F35" s="62"/>
      <c r="G35" s="62"/>
      <c r="H35" s="62"/>
      <c r="I35" s="60"/>
    </row>
    <row r="36" spans="1:9" x14ac:dyDescent="0.2">
      <c r="A36" s="64"/>
      <c r="B36" s="65"/>
      <c r="C36" s="60"/>
      <c r="D36" s="61"/>
      <c r="E36" s="61"/>
      <c r="F36" s="61"/>
      <c r="G36" s="61"/>
      <c r="H36" s="61"/>
      <c r="I36" s="61"/>
    </row>
    <row r="37" spans="1:9" x14ac:dyDescent="0.2">
      <c r="A37" s="64"/>
      <c r="B37" s="65"/>
      <c r="C37" s="60"/>
      <c r="D37" s="61"/>
      <c r="E37" s="61"/>
      <c r="F37" s="61"/>
      <c r="G37" s="61"/>
      <c r="H37" s="61"/>
      <c r="I37" s="61"/>
    </row>
    <row r="38" spans="1:9" ht="26.45" customHeight="1" x14ac:dyDescent="0.2">
      <c r="A38" s="64"/>
      <c r="B38" s="65"/>
      <c r="C38" s="60"/>
      <c r="D38" s="61"/>
      <c r="E38" s="61"/>
      <c r="F38" s="61"/>
      <c r="G38" s="61"/>
      <c r="H38" s="61"/>
      <c r="I38" s="61"/>
    </row>
    <row r="39" spans="1:9" x14ac:dyDescent="0.2">
      <c r="A39" s="55" t="s">
        <v>29</v>
      </c>
      <c r="B39" s="56"/>
      <c r="C39" s="60">
        <v>0</v>
      </c>
      <c r="D39" s="60">
        <v>0</v>
      </c>
      <c r="E39" s="60">
        <v>0</v>
      </c>
      <c r="F39" s="60">
        <v>0</v>
      </c>
      <c r="G39" s="60">
        <v>0</v>
      </c>
      <c r="H39" s="60">
        <v>0</v>
      </c>
      <c r="I39" s="60">
        <v>0</v>
      </c>
    </row>
    <row r="40" spans="1:9" x14ac:dyDescent="0.2">
      <c r="A40" s="55"/>
      <c r="B40" s="56"/>
      <c r="C40" s="60"/>
      <c r="D40" s="61"/>
      <c r="E40" s="61"/>
      <c r="F40" s="61"/>
      <c r="G40" s="61"/>
      <c r="H40" s="61"/>
      <c r="I40" s="61"/>
    </row>
    <row r="41" spans="1:9" x14ac:dyDescent="0.2">
      <c r="A41" s="55" t="s">
        <v>30</v>
      </c>
      <c r="B41" s="56"/>
      <c r="C41" s="60">
        <v>3.7300000002142042</v>
      </c>
      <c r="D41" s="60">
        <v>4.7000000001862645</v>
      </c>
      <c r="E41" s="60">
        <v>17.200000000186265</v>
      </c>
      <c r="F41" s="60">
        <v>-0.64999999979045242</v>
      </c>
      <c r="G41" s="60">
        <v>-0.64999999979045242</v>
      </c>
      <c r="H41" s="60">
        <v>0</v>
      </c>
      <c r="I41" s="60">
        <v>0</v>
      </c>
    </row>
    <row r="42" spans="1:9" x14ac:dyDescent="0.2">
      <c r="A42" s="64"/>
      <c r="B42" s="65"/>
      <c r="C42" s="66"/>
      <c r="D42" s="67"/>
      <c r="E42" s="67"/>
      <c r="F42" s="61"/>
      <c r="G42" s="61"/>
      <c r="H42" s="61"/>
      <c r="I42" s="61"/>
    </row>
    <row r="43" spans="1:9" x14ac:dyDescent="0.2">
      <c r="A43" s="55" t="s">
        <v>31</v>
      </c>
      <c r="B43" s="56"/>
      <c r="C43" s="66">
        <v>516749</v>
      </c>
      <c r="D43" s="67">
        <v>685385</v>
      </c>
      <c r="E43" s="67">
        <v>832873</v>
      </c>
      <c r="F43" s="61">
        <v>0</v>
      </c>
      <c r="G43" s="61">
        <v>0</v>
      </c>
      <c r="H43" s="61">
        <v>0</v>
      </c>
      <c r="I43" s="61">
        <v>0</v>
      </c>
    </row>
    <row r="44" spans="1:9" x14ac:dyDescent="0.2">
      <c r="A44" s="64"/>
      <c r="B44" s="65"/>
      <c r="C44" s="66"/>
      <c r="D44" s="67"/>
      <c r="E44" s="67"/>
      <c r="F44" s="61"/>
      <c r="G44" s="61"/>
      <c r="H44" s="61"/>
      <c r="I44" s="61"/>
    </row>
    <row r="45" spans="1:9" x14ac:dyDescent="0.2">
      <c r="A45" s="55" t="s">
        <v>32</v>
      </c>
      <c r="B45" s="68"/>
      <c r="C45" s="69">
        <v>-516745.26999999979</v>
      </c>
      <c r="D45" s="69">
        <v>-685380.29999999981</v>
      </c>
      <c r="E45" s="69">
        <v>-832855.79999999981</v>
      </c>
      <c r="F45" s="70">
        <v>-0.64999999979045242</v>
      </c>
      <c r="G45" s="70">
        <v>-0.64999999979045242</v>
      </c>
      <c r="H45" s="70">
        <v>0</v>
      </c>
      <c r="I45" s="70">
        <v>0</v>
      </c>
    </row>
    <row r="46" spans="1:9" x14ac:dyDescent="0.2">
      <c r="A46" s="71"/>
      <c r="B46" s="71"/>
      <c r="C46" s="72"/>
      <c r="D46" s="72"/>
      <c r="E46" s="72"/>
      <c r="F46" s="72"/>
      <c r="G46" s="72"/>
      <c r="H46" s="72"/>
      <c r="I46" s="72"/>
    </row>
    <row r="47" spans="1:9" x14ac:dyDescent="0.2">
      <c r="A47" s="73" t="s">
        <v>33</v>
      </c>
      <c r="B47" s="46"/>
      <c r="C47" s="74"/>
      <c r="D47" s="74"/>
      <c r="E47" s="74"/>
      <c r="F47" s="74"/>
      <c r="G47" s="74"/>
      <c r="H47" s="74"/>
      <c r="I47" s="74"/>
    </row>
    <row r="48" spans="1:9" x14ac:dyDescent="0.2">
      <c r="A48" s="75" t="s">
        <v>34</v>
      </c>
      <c r="B48" s="76"/>
      <c r="C48" s="67"/>
      <c r="D48" s="67"/>
      <c r="E48" s="67"/>
      <c r="F48" s="67"/>
      <c r="G48" s="67"/>
      <c r="H48" s="67"/>
      <c r="I48" s="67"/>
    </row>
    <row r="49" spans="1:9" x14ac:dyDescent="0.2">
      <c r="A49" s="55"/>
      <c r="B49" s="56"/>
      <c r="C49" s="61"/>
      <c r="D49" s="61"/>
      <c r="E49" s="61"/>
      <c r="F49" s="61"/>
      <c r="G49" s="61"/>
      <c r="H49" s="61"/>
      <c r="I49" s="61"/>
    </row>
    <row r="50" spans="1:9" x14ac:dyDescent="0.2">
      <c r="A50" s="55" t="s">
        <v>35</v>
      </c>
      <c r="B50" s="56"/>
      <c r="C50" s="61"/>
      <c r="D50" s="61"/>
      <c r="E50" s="61"/>
      <c r="F50" s="61"/>
      <c r="G50" s="61"/>
      <c r="H50" s="61"/>
      <c r="I50" s="61"/>
    </row>
    <row r="51" spans="1:9" x14ac:dyDescent="0.2">
      <c r="A51" s="55"/>
      <c r="B51" s="56"/>
      <c r="C51" s="61"/>
      <c r="D51" s="61"/>
      <c r="E51" s="61"/>
      <c r="F51" s="61"/>
      <c r="G51" s="61"/>
      <c r="H51" s="61"/>
      <c r="I51" s="61"/>
    </row>
    <row r="52" spans="1:9" x14ac:dyDescent="0.2">
      <c r="A52" s="77" t="s">
        <v>36</v>
      </c>
      <c r="B52" s="68"/>
      <c r="C52" s="61"/>
      <c r="D52" s="61"/>
      <c r="E52" s="61"/>
      <c r="F52" s="61"/>
      <c r="G52" s="61"/>
      <c r="H52" s="61"/>
      <c r="I52" s="61"/>
    </row>
    <row r="53" spans="1:9" x14ac:dyDescent="0.2">
      <c r="A53" s="78" t="s">
        <v>37</v>
      </c>
      <c r="B53" s="79"/>
      <c r="C53" s="61"/>
      <c r="D53" s="61"/>
      <c r="E53" s="61"/>
      <c r="F53" s="61"/>
      <c r="G53" s="61"/>
      <c r="H53" s="61"/>
      <c r="I53" s="61"/>
    </row>
  </sheetData>
  <sheetProtection selectLockedCells="1"/>
  <mergeCells count="5">
    <mergeCell ref="A8:I9"/>
    <mergeCell ref="A13:I17"/>
    <mergeCell ref="A19:I21"/>
    <mergeCell ref="A26:I26"/>
    <mergeCell ref="A48:B48"/>
  </mergeCells>
  <printOptions horizontalCentered="1"/>
  <pageMargins left="0.75" right="0.75" top="0.6" bottom="0.55000000000000004" header="0.28000000000000003" footer="0.16"/>
  <pageSetup scale="79"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FEF3A-E076-4301-BEA1-30080531E0FE}">
  <sheetPr>
    <pageSetUpPr fitToPage="1"/>
  </sheetPr>
  <dimension ref="A2:I52"/>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67</v>
      </c>
      <c r="C2" s="46"/>
      <c r="D2" s="46"/>
      <c r="G2" s="45" t="s">
        <v>1</v>
      </c>
      <c r="H2" s="44" t="s">
        <v>70</v>
      </c>
      <c r="I2" s="46"/>
    </row>
    <row r="3" spans="1:9" x14ac:dyDescent="0.2">
      <c r="A3" s="10" t="s">
        <v>2</v>
      </c>
      <c r="B3" s="44" t="s">
        <v>40</v>
      </c>
      <c r="C3" s="46"/>
      <c r="D3" s="46"/>
      <c r="G3" s="45" t="s">
        <v>3</v>
      </c>
      <c r="H3" s="47" t="s">
        <v>71</v>
      </c>
      <c r="I3" s="48"/>
    </row>
    <row r="4" spans="1:9" x14ac:dyDescent="0.2">
      <c r="A4" s="10" t="s">
        <v>4</v>
      </c>
      <c r="B4" s="44" t="s">
        <v>288</v>
      </c>
      <c r="C4" s="46"/>
      <c r="D4" s="46"/>
      <c r="G4" s="45" t="s">
        <v>5</v>
      </c>
      <c r="H4" s="44" t="s">
        <v>43</v>
      </c>
      <c r="I4" s="46"/>
    </row>
    <row r="5" spans="1:9" x14ac:dyDescent="0.2">
      <c r="A5" s="10" t="s">
        <v>6</v>
      </c>
      <c r="B5" s="44" t="s">
        <v>289</v>
      </c>
      <c r="C5" s="48"/>
      <c r="D5" s="48"/>
      <c r="G5" s="45" t="s">
        <v>7</v>
      </c>
      <c r="H5" s="47" t="s">
        <v>290</v>
      </c>
      <c r="I5" s="48"/>
    </row>
    <row r="7" spans="1:9" ht="12.75" customHeight="1" x14ac:dyDescent="0.2">
      <c r="A7" s="8" t="s">
        <v>291</v>
      </c>
      <c r="B7" s="8"/>
      <c r="C7" s="8"/>
      <c r="D7" s="8"/>
      <c r="E7" s="8"/>
      <c r="F7" s="8"/>
      <c r="G7" s="8"/>
      <c r="H7" s="8"/>
      <c r="I7" s="8"/>
    </row>
    <row r="8" spans="1:9" ht="12.75" customHeight="1" x14ac:dyDescent="0.2">
      <c r="A8" s="8"/>
      <c r="B8" s="8"/>
      <c r="C8" s="8"/>
      <c r="D8" s="8"/>
      <c r="E8" s="8"/>
      <c r="F8" s="8"/>
      <c r="G8" s="8"/>
      <c r="H8" s="8"/>
      <c r="I8" s="8"/>
    </row>
    <row r="10" spans="1:9" ht="12.75" customHeight="1" x14ac:dyDescent="0.2">
      <c r="A10" s="10" t="s">
        <v>259</v>
      </c>
    </row>
    <row r="12" spans="1:9" ht="12.75" customHeight="1" x14ac:dyDescent="0.2">
      <c r="A12" s="8" t="s">
        <v>292</v>
      </c>
      <c r="B12" s="8"/>
      <c r="C12" s="8"/>
      <c r="D12" s="8"/>
      <c r="E12" s="8"/>
      <c r="F12" s="8"/>
      <c r="G12" s="8"/>
      <c r="H12" s="8"/>
      <c r="I12" s="8"/>
    </row>
    <row r="13" spans="1:9" ht="12.75" customHeight="1" x14ac:dyDescent="0.2">
      <c r="A13" s="8"/>
      <c r="B13" s="8"/>
      <c r="C13" s="8"/>
      <c r="D13" s="8"/>
      <c r="E13" s="8"/>
      <c r="F13" s="8"/>
      <c r="G13" s="8"/>
      <c r="H13" s="8"/>
      <c r="I13" s="8"/>
    </row>
    <row r="14" spans="1:9" ht="12.75" customHeight="1" x14ac:dyDescent="0.2">
      <c r="A14" s="8"/>
      <c r="B14" s="8"/>
      <c r="C14" s="8"/>
      <c r="D14" s="8"/>
      <c r="E14" s="8"/>
      <c r="F14" s="8"/>
      <c r="G14" s="8"/>
      <c r="H14" s="8"/>
      <c r="I14" s="8"/>
    </row>
    <row r="15" spans="1:9" ht="12.75" customHeight="1" x14ac:dyDescent="0.2">
      <c r="A15" s="8"/>
      <c r="B15" s="8"/>
      <c r="C15" s="8"/>
      <c r="D15" s="8"/>
      <c r="E15" s="8"/>
      <c r="F15" s="8"/>
      <c r="G15" s="8"/>
      <c r="H15" s="8"/>
      <c r="I15" s="8"/>
    </row>
    <row r="17" spans="1:9" ht="12.75" customHeight="1" x14ac:dyDescent="0.2">
      <c r="A17" s="8" t="s">
        <v>293</v>
      </c>
      <c r="B17" s="8"/>
      <c r="C17" s="8"/>
      <c r="D17" s="8"/>
      <c r="E17" s="8"/>
      <c r="F17" s="8"/>
      <c r="G17" s="8"/>
      <c r="H17" s="8"/>
      <c r="I17" s="8"/>
    </row>
    <row r="18" spans="1:9" ht="12.75" customHeight="1" x14ac:dyDescent="0.2">
      <c r="A18" s="8"/>
      <c r="B18" s="8"/>
      <c r="C18" s="8"/>
      <c r="D18" s="8"/>
      <c r="E18" s="8"/>
      <c r="F18" s="8"/>
      <c r="G18" s="8"/>
      <c r="H18" s="8"/>
      <c r="I18" s="8"/>
    </row>
    <row r="19" spans="1:9" ht="12.75" customHeight="1" x14ac:dyDescent="0.2">
      <c r="A19" s="8"/>
      <c r="B19" s="8"/>
      <c r="C19" s="8"/>
      <c r="D19" s="8"/>
      <c r="E19" s="8"/>
      <c r="F19" s="8"/>
      <c r="G19" s="8"/>
      <c r="H19" s="8"/>
      <c r="I19" s="8"/>
    </row>
    <row r="20" spans="1:9" ht="12.75" customHeight="1" x14ac:dyDescent="0.2">
      <c r="A20" s="8"/>
      <c r="B20" s="8"/>
      <c r="C20" s="8"/>
      <c r="D20" s="8"/>
      <c r="E20" s="8"/>
      <c r="F20" s="8"/>
      <c r="G20" s="8"/>
      <c r="H20" s="8"/>
      <c r="I20" s="8"/>
    </row>
    <row r="22" spans="1:9" x14ac:dyDescent="0.2">
      <c r="A22" s="10" t="s">
        <v>77</v>
      </c>
    </row>
    <row r="23" spans="1:9" x14ac:dyDescent="0.2">
      <c r="A23" s="10" t="s">
        <v>12</v>
      </c>
    </row>
    <row r="25" spans="1:9" x14ac:dyDescent="0.2">
      <c r="A25" s="52" t="s">
        <v>13</v>
      </c>
      <c r="B25" s="53"/>
      <c r="C25" s="53"/>
      <c r="D25" s="53"/>
      <c r="E25" s="53"/>
      <c r="F25" s="53"/>
      <c r="G25" s="53"/>
      <c r="H25" s="53"/>
      <c r="I25" s="54"/>
    </row>
    <row r="26" spans="1:9" x14ac:dyDescent="0.2">
      <c r="A26" s="55"/>
      <c r="B26" s="56"/>
      <c r="C26" s="57" t="s">
        <v>14</v>
      </c>
      <c r="D26" s="57" t="s">
        <v>15</v>
      </c>
      <c r="E26" s="57" t="s">
        <v>16</v>
      </c>
      <c r="F26" s="57" t="s">
        <v>17</v>
      </c>
      <c r="G26" s="57" t="s">
        <v>18</v>
      </c>
      <c r="H26" s="57" t="s">
        <v>19</v>
      </c>
      <c r="I26" s="57" t="s">
        <v>20</v>
      </c>
    </row>
    <row r="27" spans="1:9" x14ac:dyDescent="0.2">
      <c r="A27" s="55"/>
      <c r="B27" s="56"/>
      <c r="C27" s="58" t="s">
        <v>21</v>
      </c>
      <c r="D27" s="59" t="s">
        <v>21</v>
      </c>
      <c r="E27" s="58" t="s">
        <v>21</v>
      </c>
      <c r="F27" s="58" t="s">
        <v>21</v>
      </c>
      <c r="G27" s="58" t="s">
        <v>21</v>
      </c>
      <c r="H27" s="58" t="s">
        <v>22</v>
      </c>
      <c r="I27" s="58" t="s">
        <v>22</v>
      </c>
    </row>
    <row r="28" spans="1:9" x14ac:dyDescent="0.2">
      <c r="A28" s="55" t="s">
        <v>23</v>
      </c>
      <c r="B28" s="56"/>
      <c r="C28" s="60">
        <v>300000</v>
      </c>
      <c r="D28" s="61">
        <v>300000</v>
      </c>
      <c r="E28" s="61">
        <v>300000</v>
      </c>
      <c r="F28" s="61">
        <v>300000</v>
      </c>
      <c r="G28" s="61">
        <v>1400000</v>
      </c>
      <c r="H28" s="61">
        <v>1400000</v>
      </c>
      <c r="I28" s="61">
        <v>1400000</v>
      </c>
    </row>
    <row r="29" spans="1:9" x14ac:dyDescent="0.2">
      <c r="A29" s="55" t="s">
        <v>24</v>
      </c>
      <c r="B29" s="56"/>
      <c r="C29" s="60">
        <v>0</v>
      </c>
      <c r="D29" s="61">
        <v>1.470000000030268</v>
      </c>
      <c r="E29" s="61">
        <v>5.8207660913467407E-11</v>
      </c>
      <c r="F29" s="61">
        <v>5.8207660913467407E-11</v>
      </c>
      <c r="G29" s="61">
        <v>0</v>
      </c>
      <c r="H29" s="61">
        <v>0</v>
      </c>
      <c r="I29" s="61">
        <v>0</v>
      </c>
    </row>
    <row r="30" spans="1:9" x14ac:dyDescent="0.2">
      <c r="A30" s="55" t="s">
        <v>25</v>
      </c>
      <c r="B30" s="56"/>
      <c r="C30" s="60">
        <v>345520.63</v>
      </c>
      <c r="D30" s="61">
        <v>272248.7</v>
      </c>
      <c r="E30" s="61">
        <v>279336.24</v>
      </c>
      <c r="F30" s="61">
        <v>93295.45</v>
      </c>
      <c r="G30" s="61">
        <v>120292.69</v>
      </c>
      <c r="H30" s="61">
        <v>250000</v>
      </c>
      <c r="I30" s="61">
        <v>250000</v>
      </c>
    </row>
    <row r="31" spans="1:9" x14ac:dyDescent="0.2">
      <c r="A31" s="55" t="s">
        <v>26</v>
      </c>
      <c r="B31" s="56"/>
      <c r="C31" s="60">
        <v>345519.16</v>
      </c>
      <c r="D31" s="61">
        <v>272250.17</v>
      </c>
      <c r="E31" s="61">
        <v>279336.24</v>
      </c>
      <c r="F31" s="60">
        <v>93111.73</v>
      </c>
      <c r="G31" s="61">
        <v>120476.41</v>
      </c>
      <c r="H31" s="61">
        <v>250000</v>
      </c>
      <c r="I31" s="61">
        <v>250000</v>
      </c>
    </row>
    <row r="32" spans="1:9" x14ac:dyDescent="0.2">
      <c r="A32" s="55"/>
      <c r="B32" s="56"/>
      <c r="C32" s="60"/>
      <c r="D32" s="61"/>
      <c r="E32" s="61"/>
      <c r="F32" s="61"/>
      <c r="G32" s="61"/>
      <c r="H32" s="61"/>
      <c r="I32" s="61"/>
    </row>
    <row r="33" spans="1:9" x14ac:dyDescent="0.2">
      <c r="A33" s="55" t="s">
        <v>27</v>
      </c>
      <c r="B33" s="48"/>
      <c r="C33" s="62"/>
      <c r="D33" s="62"/>
      <c r="E33" s="62"/>
      <c r="F33" s="62"/>
      <c r="G33" s="62"/>
      <c r="H33" s="62"/>
      <c r="I33" s="60"/>
    </row>
    <row r="34" spans="1:9" x14ac:dyDescent="0.2">
      <c r="A34" s="55" t="s">
        <v>28</v>
      </c>
      <c r="B34" s="56"/>
      <c r="C34" s="60"/>
      <c r="D34" s="63"/>
      <c r="E34" s="62"/>
      <c r="F34" s="62"/>
      <c r="G34" s="62"/>
      <c r="H34" s="62"/>
      <c r="I34" s="60"/>
    </row>
    <row r="35" spans="1:9" x14ac:dyDescent="0.2">
      <c r="A35" s="64"/>
      <c r="B35" s="65"/>
      <c r="C35" s="60"/>
      <c r="D35" s="61"/>
      <c r="E35" s="61"/>
      <c r="F35" s="61"/>
      <c r="G35" s="61"/>
      <c r="H35" s="61"/>
      <c r="I35" s="61"/>
    </row>
    <row r="36" spans="1:9" x14ac:dyDescent="0.2">
      <c r="A36" s="64"/>
      <c r="B36" s="65"/>
      <c r="C36" s="60"/>
      <c r="D36" s="61"/>
      <c r="E36" s="61"/>
      <c r="F36" s="61"/>
      <c r="G36" s="61"/>
      <c r="H36" s="61"/>
      <c r="I36" s="61"/>
    </row>
    <row r="37" spans="1:9" ht="26.45" customHeight="1" x14ac:dyDescent="0.2">
      <c r="A37" s="64"/>
      <c r="B37" s="65"/>
      <c r="C37" s="60"/>
      <c r="D37" s="61"/>
      <c r="E37" s="61"/>
      <c r="F37" s="61"/>
      <c r="G37" s="61"/>
      <c r="H37" s="61"/>
      <c r="I37" s="61"/>
    </row>
    <row r="38" spans="1:9" x14ac:dyDescent="0.2">
      <c r="A38" s="55" t="s">
        <v>29</v>
      </c>
      <c r="B38" s="56"/>
      <c r="C38" s="60">
        <v>0</v>
      </c>
      <c r="D38" s="60">
        <v>0</v>
      </c>
      <c r="E38" s="60">
        <v>0</v>
      </c>
      <c r="F38" s="60">
        <v>0</v>
      </c>
      <c r="G38" s="60">
        <v>0</v>
      </c>
      <c r="H38" s="60">
        <v>0</v>
      </c>
      <c r="I38" s="60">
        <v>0</v>
      </c>
    </row>
    <row r="39" spans="1:9" x14ac:dyDescent="0.2">
      <c r="A39" s="55"/>
      <c r="B39" s="56"/>
      <c r="C39" s="60"/>
      <c r="D39" s="61"/>
      <c r="E39" s="61"/>
      <c r="F39" s="61"/>
      <c r="G39" s="61"/>
      <c r="H39" s="61"/>
      <c r="I39" s="61"/>
    </row>
    <row r="40" spans="1:9" x14ac:dyDescent="0.2">
      <c r="A40" s="55" t="s">
        <v>30</v>
      </c>
      <c r="B40" s="56"/>
      <c r="C40" s="60">
        <v>1.470000000030268</v>
      </c>
      <c r="D40" s="60">
        <v>5.8207660913467407E-11</v>
      </c>
      <c r="E40" s="60">
        <v>5.8207660913467407E-11</v>
      </c>
      <c r="F40" s="60">
        <v>183.72000000005937</v>
      </c>
      <c r="G40" s="60">
        <v>0</v>
      </c>
      <c r="H40" s="60">
        <v>0</v>
      </c>
      <c r="I40" s="60">
        <v>0</v>
      </c>
    </row>
    <row r="41" spans="1:9" x14ac:dyDescent="0.2">
      <c r="A41" s="64"/>
      <c r="B41" s="65"/>
      <c r="C41" s="66"/>
      <c r="D41" s="67"/>
      <c r="E41" s="67"/>
      <c r="F41" s="61"/>
      <c r="G41" s="61"/>
      <c r="H41" s="61"/>
      <c r="I41" s="61"/>
    </row>
    <row r="42" spans="1:9" x14ac:dyDescent="0.2">
      <c r="A42" s="55" t="s">
        <v>31</v>
      </c>
      <c r="B42" s="56"/>
      <c r="C42" s="66">
        <v>4503</v>
      </c>
      <c r="D42" s="67">
        <v>985</v>
      </c>
      <c r="E42" s="67">
        <v>0</v>
      </c>
      <c r="F42" s="61">
        <v>0</v>
      </c>
      <c r="G42" s="61">
        <v>0</v>
      </c>
      <c r="H42" s="61">
        <v>0</v>
      </c>
      <c r="I42" s="61">
        <v>0</v>
      </c>
    </row>
    <row r="43" spans="1:9" x14ac:dyDescent="0.2">
      <c r="A43" s="64"/>
      <c r="B43" s="65"/>
      <c r="C43" s="66"/>
      <c r="D43" s="67"/>
      <c r="E43" s="67"/>
      <c r="F43" s="61"/>
      <c r="G43" s="61"/>
      <c r="H43" s="61"/>
      <c r="I43" s="61"/>
    </row>
    <row r="44" spans="1:9" x14ac:dyDescent="0.2">
      <c r="A44" s="55" t="s">
        <v>32</v>
      </c>
      <c r="B44" s="68"/>
      <c r="C44" s="69">
        <v>-4501.5299999999697</v>
      </c>
      <c r="D44" s="69">
        <v>-984.99999999994179</v>
      </c>
      <c r="E44" s="69">
        <v>5.8207660913467407E-11</v>
      </c>
      <c r="F44" s="70">
        <v>183.72000000005937</v>
      </c>
      <c r="G44" s="70">
        <v>0</v>
      </c>
      <c r="H44" s="70">
        <v>0</v>
      </c>
      <c r="I44" s="70">
        <v>0</v>
      </c>
    </row>
    <row r="45" spans="1:9" x14ac:dyDescent="0.2">
      <c r="A45" s="71"/>
      <c r="B45" s="71"/>
      <c r="C45" s="72"/>
      <c r="D45" s="72"/>
      <c r="E45" s="72"/>
      <c r="F45" s="72"/>
      <c r="G45" s="72"/>
      <c r="H45" s="72"/>
      <c r="I45" s="72"/>
    </row>
    <row r="46" spans="1:9" x14ac:dyDescent="0.2">
      <c r="A46" s="73" t="s">
        <v>33</v>
      </c>
      <c r="B46" s="46"/>
      <c r="C46" s="74"/>
      <c r="D46" s="74"/>
      <c r="E46" s="74"/>
      <c r="F46" s="74"/>
      <c r="G46" s="74"/>
      <c r="H46" s="74"/>
      <c r="I46" s="74"/>
    </row>
    <row r="47" spans="1:9" x14ac:dyDescent="0.2">
      <c r="A47" s="75" t="s">
        <v>34</v>
      </c>
      <c r="B47" s="76"/>
      <c r="C47" s="67"/>
      <c r="D47" s="67"/>
      <c r="E47" s="67"/>
      <c r="F47" s="67"/>
      <c r="G47" s="67"/>
      <c r="H47" s="67"/>
      <c r="I47" s="67"/>
    </row>
    <row r="48" spans="1:9" x14ac:dyDescent="0.2">
      <c r="A48" s="55"/>
      <c r="B48" s="56"/>
      <c r="C48" s="61"/>
      <c r="D48" s="61"/>
      <c r="E48" s="61"/>
      <c r="F48" s="61"/>
      <c r="G48" s="61"/>
      <c r="H48" s="61"/>
      <c r="I48" s="61"/>
    </row>
    <row r="49" spans="1:9" x14ac:dyDescent="0.2">
      <c r="A49" s="55" t="s">
        <v>35</v>
      </c>
      <c r="B49" s="56"/>
      <c r="C49" s="61"/>
      <c r="D49" s="61"/>
      <c r="E49" s="61"/>
      <c r="F49" s="61"/>
      <c r="G49" s="61"/>
      <c r="H49" s="61"/>
      <c r="I49" s="61"/>
    </row>
    <row r="50" spans="1:9" x14ac:dyDescent="0.2">
      <c r="A50" s="55"/>
      <c r="B50" s="56"/>
      <c r="C50" s="61"/>
      <c r="D50" s="61"/>
      <c r="E50" s="61"/>
      <c r="F50" s="61"/>
      <c r="G50" s="61"/>
      <c r="H50" s="61"/>
      <c r="I50" s="61"/>
    </row>
    <row r="51" spans="1:9" x14ac:dyDescent="0.2">
      <c r="A51" s="77" t="s">
        <v>36</v>
      </c>
      <c r="B51" s="68"/>
      <c r="C51" s="61"/>
      <c r="D51" s="61"/>
      <c r="E51" s="61"/>
      <c r="F51" s="61"/>
      <c r="G51" s="61"/>
      <c r="H51" s="61"/>
      <c r="I51" s="61"/>
    </row>
    <row r="52" spans="1:9" x14ac:dyDescent="0.2">
      <c r="A52" s="78" t="s">
        <v>37</v>
      </c>
      <c r="B52" s="79"/>
      <c r="C52" s="61"/>
      <c r="D52" s="61"/>
      <c r="E52" s="61"/>
      <c r="F52" s="61"/>
      <c r="G52" s="61"/>
      <c r="H52" s="61"/>
      <c r="I52" s="61"/>
    </row>
  </sheetData>
  <sheetProtection selectLockedCells="1"/>
  <mergeCells count="5">
    <mergeCell ref="A7:I8"/>
    <mergeCell ref="A12:I15"/>
    <mergeCell ref="A17:I20"/>
    <mergeCell ref="A25:I25"/>
    <mergeCell ref="A47:B47"/>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DF38F-C9DB-432D-BB21-EB293CA53FA6}">
  <sheetPr>
    <pageSetUpPr fitToPage="1"/>
  </sheetPr>
  <dimension ref="A2:J46"/>
  <sheetViews>
    <sheetView tabSelected="1"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10" x14ac:dyDescent="0.2">
      <c r="A2" s="10" t="s">
        <v>0</v>
      </c>
      <c r="B2" s="46" t="s">
        <v>38</v>
      </c>
      <c r="C2" s="46"/>
      <c r="D2" s="46"/>
      <c r="G2" s="45" t="s">
        <v>1</v>
      </c>
      <c r="H2" s="46" t="s">
        <v>294</v>
      </c>
      <c r="I2" s="46"/>
    </row>
    <row r="3" spans="1:10" x14ac:dyDescent="0.2">
      <c r="A3" s="10" t="s">
        <v>2</v>
      </c>
      <c r="B3" s="46" t="s">
        <v>40</v>
      </c>
      <c r="C3" s="46"/>
      <c r="D3" s="46"/>
      <c r="G3" s="45" t="s">
        <v>3</v>
      </c>
      <c r="H3" s="48" t="s">
        <v>295</v>
      </c>
      <c r="I3" s="48"/>
    </row>
    <row r="4" spans="1:10" x14ac:dyDescent="0.2">
      <c r="A4" s="10" t="s">
        <v>4</v>
      </c>
      <c r="B4" s="46" t="s">
        <v>296</v>
      </c>
      <c r="C4" s="46"/>
      <c r="D4" s="46"/>
      <c r="G4" s="45" t="s">
        <v>5</v>
      </c>
      <c r="H4" s="46" t="s">
        <v>43</v>
      </c>
      <c r="I4" s="46"/>
    </row>
    <row r="5" spans="1:10" x14ac:dyDescent="0.2">
      <c r="A5" s="10" t="s">
        <v>6</v>
      </c>
      <c r="B5" s="46" t="s">
        <v>107</v>
      </c>
      <c r="C5" s="48"/>
      <c r="D5" s="48"/>
      <c r="G5" s="45" t="s">
        <v>7</v>
      </c>
      <c r="H5" s="48" t="s">
        <v>297</v>
      </c>
      <c r="I5" s="48"/>
    </row>
    <row r="8" spans="1:10" ht="27.75" customHeight="1" x14ac:dyDescent="0.2">
      <c r="A8" s="82" t="s">
        <v>298</v>
      </c>
      <c r="B8" s="82"/>
      <c r="C8" s="82"/>
      <c r="D8" s="82"/>
      <c r="E8" s="82"/>
      <c r="F8" s="82"/>
      <c r="G8" s="82"/>
      <c r="H8" s="82"/>
      <c r="I8" s="82"/>
    </row>
    <row r="10" spans="1:10" x14ac:dyDescent="0.2">
      <c r="A10" s="82" t="s">
        <v>299</v>
      </c>
      <c r="B10" s="82"/>
      <c r="C10" s="82"/>
      <c r="D10" s="82"/>
      <c r="E10" s="82"/>
      <c r="F10" s="82"/>
      <c r="G10" s="82"/>
      <c r="H10" s="82"/>
      <c r="I10" s="82"/>
    </row>
    <row r="12" spans="1:10" ht="51.75" customHeight="1" x14ac:dyDescent="0.2">
      <c r="A12" s="82" t="s">
        <v>300</v>
      </c>
      <c r="B12" s="82"/>
      <c r="C12" s="82"/>
      <c r="D12" s="82"/>
      <c r="E12" s="82"/>
      <c r="F12" s="82"/>
      <c r="G12" s="82"/>
      <c r="H12" s="82"/>
      <c r="I12" s="82"/>
      <c r="J12" s="82"/>
    </row>
    <row r="14" spans="1:10" x14ac:dyDescent="0.2">
      <c r="A14" s="10" t="s">
        <v>301</v>
      </c>
    </row>
    <row r="16" spans="1:10" x14ac:dyDescent="0.2">
      <c r="A16" s="10" t="s">
        <v>103</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1">
        <v>3700000</v>
      </c>
      <c r="D22" s="61">
        <v>3678058</v>
      </c>
      <c r="E22" s="61">
        <v>3697706</v>
      </c>
      <c r="F22" s="61">
        <v>3588988</v>
      </c>
      <c r="G22" s="61">
        <v>3571081</v>
      </c>
      <c r="H22" s="61">
        <v>4132355</v>
      </c>
      <c r="I22" s="61">
        <v>4862401</v>
      </c>
    </row>
    <row r="23" spans="1:9" x14ac:dyDescent="0.2">
      <c r="A23" s="55" t="s">
        <v>24</v>
      </c>
      <c r="B23" s="56"/>
      <c r="C23" s="60"/>
      <c r="D23" s="61">
        <f>C34</f>
        <v>-1556.4499999997206</v>
      </c>
      <c r="E23" s="61">
        <f t="shared" ref="E23:I23" si="0">D34</f>
        <v>-1543.589999999851</v>
      </c>
      <c r="F23" s="61">
        <f t="shared" si="0"/>
        <v>-1546.7199999997392</v>
      </c>
      <c r="G23" s="61">
        <f t="shared" si="0"/>
        <v>2431.2000000001863</v>
      </c>
      <c r="H23" s="61">
        <f t="shared" si="0"/>
        <v>272244.20000000019</v>
      </c>
      <c r="I23" s="61">
        <f t="shared" si="0"/>
        <v>272244.20000000019</v>
      </c>
    </row>
    <row r="24" spans="1:9" x14ac:dyDescent="0.2">
      <c r="A24" s="55" t="s">
        <v>25</v>
      </c>
      <c r="B24" s="56"/>
      <c r="C24" s="61">
        <v>2433343.08</v>
      </c>
      <c r="D24" s="61">
        <v>4685569.03</v>
      </c>
      <c r="E24" s="61">
        <v>2780359.92</v>
      </c>
      <c r="F24" s="61">
        <v>2728272.34</v>
      </c>
      <c r="G24" s="61">
        <v>2453815</v>
      </c>
      <c r="H24" s="61">
        <f>H22</f>
        <v>4132355</v>
      </c>
      <c r="I24" s="61">
        <f>I22</f>
        <v>4862401</v>
      </c>
    </row>
    <row r="25" spans="1:9" x14ac:dyDescent="0.2">
      <c r="A25" s="55" t="s">
        <v>26</v>
      </c>
      <c r="B25" s="56"/>
      <c r="C25" s="60">
        <v>2434899.5299999998</v>
      </c>
      <c r="D25" s="61">
        <v>4685556.17</v>
      </c>
      <c r="E25" s="61">
        <v>2780363.05</v>
      </c>
      <c r="F25" s="61">
        <v>2724294.42</v>
      </c>
      <c r="G25" s="61">
        <v>2184002</v>
      </c>
      <c r="H25" s="60">
        <f>H22</f>
        <v>4132355</v>
      </c>
      <c r="I25" s="60">
        <f>I22</f>
        <v>4862401</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-1556.4499999997206</v>
      </c>
      <c r="D34" s="60">
        <f t="shared" ref="D34:I34" si="2">+D23+D24-D25+D32</f>
        <v>-1543.589999999851</v>
      </c>
      <c r="E34" s="60">
        <f>+E23+E24-E25+E32</f>
        <v>-1546.7199999997392</v>
      </c>
      <c r="F34" s="60">
        <f t="shared" si="2"/>
        <v>2431.2000000001863</v>
      </c>
      <c r="G34" s="60">
        <f>+G23+G24-G25+G32</f>
        <v>272244.20000000019</v>
      </c>
      <c r="H34" s="60">
        <f>+H23+H24-H25+H32</f>
        <v>272244.20000000019</v>
      </c>
      <c r="I34" s="60">
        <f t="shared" si="2"/>
        <v>272244.20000000019</v>
      </c>
    </row>
    <row r="35" spans="1:9" x14ac:dyDescent="0.2">
      <c r="A35" s="64"/>
      <c r="B35" s="65"/>
      <c r="C35" s="66"/>
      <c r="D35" s="67"/>
      <c r="E35" s="67"/>
      <c r="F35" s="61"/>
      <c r="G35" s="61"/>
      <c r="H35" s="61"/>
      <c r="I35" s="61"/>
    </row>
    <row r="36" spans="1:9" x14ac:dyDescent="0.2">
      <c r="A36" s="55" t="s">
        <v>31</v>
      </c>
      <c r="B36" s="56"/>
      <c r="C36" s="61">
        <v>1288848.49</v>
      </c>
      <c r="D36" s="61">
        <v>367785.93</v>
      </c>
      <c r="E36" s="61">
        <v>1292548.27</v>
      </c>
      <c r="F36" s="61">
        <v>2109031.62</v>
      </c>
      <c r="G36" s="61">
        <v>1003594</v>
      </c>
      <c r="H36" s="61"/>
      <c r="I36" s="61"/>
    </row>
    <row r="37" spans="1:9" x14ac:dyDescent="0.2">
      <c r="A37" s="64"/>
      <c r="B37" s="65"/>
      <c r="C37" s="66"/>
      <c r="D37" s="67"/>
      <c r="E37" s="67"/>
      <c r="F37" s="61"/>
      <c r="G37" s="61"/>
      <c r="H37" s="61"/>
      <c r="I37" s="61"/>
    </row>
    <row r="38" spans="1:9" x14ac:dyDescent="0.2">
      <c r="A38" s="55" t="s">
        <v>32</v>
      </c>
      <c r="B38" s="68"/>
      <c r="C38" s="69">
        <f>C34-C36</f>
        <v>-1290404.9399999997</v>
      </c>
      <c r="D38" s="69">
        <f t="shared" ref="D38:I38" si="3">D34-D36</f>
        <v>-369329.51999999984</v>
      </c>
      <c r="E38" s="69">
        <f t="shared" si="3"/>
        <v>-1294094.9899999998</v>
      </c>
      <c r="F38" s="70">
        <f t="shared" si="3"/>
        <v>-2106600.42</v>
      </c>
      <c r="G38" s="70">
        <f t="shared" si="3"/>
        <v>-731349.79999999981</v>
      </c>
      <c r="H38" s="70">
        <f t="shared" si="3"/>
        <v>272244.20000000019</v>
      </c>
      <c r="I38" s="70">
        <f t="shared" si="3"/>
        <v>272244.20000000019</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5">
    <mergeCell ref="A8:I8"/>
    <mergeCell ref="A10:I10"/>
    <mergeCell ref="A12:J12"/>
    <mergeCell ref="A19:I19"/>
    <mergeCell ref="A41:B41"/>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856889-EAC6-4960-851C-DA737869BF86}">
  <sheetPr>
    <pageSetUpPr fitToPage="1"/>
  </sheetPr>
  <dimension ref="A2:I46"/>
  <sheetViews>
    <sheetView view="pageLayout" topLeftCell="A10"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94</v>
      </c>
      <c r="I2" s="46"/>
    </row>
    <row r="3" spans="1:9" x14ac:dyDescent="0.2">
      <c r="A3" s="10" t="s">
        <v>2</v>
      </c>
      <c r="B3" s="46" t="s">
        <v>40</v>
      </c>
      <c r="C3" s="46"/>
      <c r="D3" s="46"/>
      <c r="G3" s="45" t="s">
        <v>3</v>
      </c>
      <c r="H3" s="48" t="s">
        <v>95</v>
      </c>
      <c r="I3" s="48"/>
    </row>
    <row r="4" spans="1:9" x14ac:dyDescent="0.2">
      <c r="A4" s="10" t="s">
        <v>4</v>
      </c>
      <c r="B4" s="46" t="s">
        <v>302</v>
      </c>
      <c r="C4" s="46"/>
      <c r="D4" s="46"/>
      <c r="G4" s="45" t="s">
        <v>5</v>
      </c>
      <c r="H4" s="46" t="s">
        <v>122</v>
      </c>
      <c r="I4" s="46"/>
    </row>
    <row r="5" spans="1:9" x14ac:dyDescent="0.2">
      <c r="A5" s="10" t="s">
        <v>6</v>
      </c>
      <c r="B5" s="46" t="s">
        <v>303</v>
      </c>
      <c r="C5" s="48"/>
      <c r="D5" s="48"/>
      <c r="G5" s="45" t="s">
        <v>7</v>
      </c>
      <c r="H5" s="48" t="s">
        <v>304</v>
      </c>
      <c r="I5" s="48"/>
    </row>
    <row r="8" spans="1:9" ht="51.75" customHeight="1" x14ac:dyDescent="0.2">
      <c r="A8" s="82" t="s">
        <v>305</v>
      </c>
      <c r="B8" s="82"/>
      <c r="C8" s="82"/>
      <c r="D8" s="82"/>
      <c r="E8" s="82"/>
      <c r="F8" s="82"/>
      <c r="G8" s="82"/>
      <c r="H8" s="82"/>
      <c r="I8" s="82"/>
    </row>
    <row r="10" spans="1:9" x14ac:dyDescent="0.2">
      <c r="A10" s="10" t="s">
        <v>306</v>
      </c>
    </row>
    <row r="12" spans="1:9" ht="138" customHeight="1" x14ac:dyDescent="0.2">
      <c r="A12" s="82" t="s">
        <v>307</v>
      </c>
      <c r="B12" s="82"/>
      <c r="C12" s="82"/>
      <c r="D12" s="82"/>
      <c r="E12" s="82"/>
      <c r="F12" s="82"/>
      <c r="G12" s="82"/>
      <c r="H12" s="82"/>
      <c r="I12" s="82"/>
    </row>
    <row r="14" spans="1:9" x14ac:dyDescent="0.2">
      <c r="A14" s="10" t="s">
        <v>102</v>
      </c>
    </row>
    <row r="16" spans="1:9" x14ac:dyDescent="0.2">
      <c r="A16" s="10" t="s">
        <v>103</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1">
        <v>300000</v>
      </c>
      <c r="D22" s="61">
        <v>300000</v>
      </c>
      <c r="E22" s="61">
        <v>300000</v>
      </c>
      <c r="F22" s="61">
        <v>290646</v>
      </c>
      <c r="G22" s="61">
        <v>277115.90999999997</v>
      </c>
      <c r="H22" s="61">
        <v>300000</v>
      </c>
      <c r="I22" s="61">
        <v>300000</v>
      </c>
    </row>
    <row r="23" spans="1:9" x14ac:dyDescent="0.2">
      <c r="A23" s="55" t="s">
        <v>24</v>
      </c>
      <c r="B23" s="56"/>
      <c r="C23" s="60"/>
      <c r="D23" s="61">
        <f t="shared" ref="D23:I23" si="0">C34</f>
        <v>9.0000000025611371E-2</v>
      </c>
      <c r="E23" s="61">
        <f t="shared" si="0"/>
        <v>20.130000000004657</v>
      </c>
      <c r="F23" s="61">
        <f t="shared" si="0"/>
        <v>0.29999999998835847</v>
      </c>
      <c r="G23" s="61">
        <f t="shared" si="0"/>
        <v>39.869999999995343</v>
      </c>
      <c r="H23" s="61">
        <f t="shared" si="0"/>
        <v>0</v>
      </c>
      <c r="I23" s="61">
        <f t="shared" si="0"/>
        <v>0</v>
      </c>
    </row>
    <row r="24" spans="1:9" x14ac:dyDescent="0.2">
      <c r="A24" s="55" t="s">
        <v>25</v>
      </c>
      <c r="B24" s="56"/>
      <c r="C24" s="61">
        <v>262862.40000000002</v>
      </c>
      <c r="D24" s="61">
        <v>372297.47</v>
      </c>
      <c r="E24" s="61">
        <v>246525.87</v>
      </c>
      <c r="F24" s="61">
        <v>308880</v>
      </c>
      <c r="G24" s="61">
        <v>251524.35</v>
      </c>
      <c r="H24" s="61">
        <v>300000</v>
      </c>
      <c r="I24" s="61">
        <v>300000</v>
      </c>
    </row>
    <row r="25" spans="1:9" x14ac:dyDescent="0.2">
      <c r="A25" s="55" t="s">
        <v>26</v>
      </c>
      <c r="B25" s="56"/>
      <c r="C25" s="60">
        <v>262862.31</v>
      </c>
      <c r="D25" s="61">
        <v>372277.43</v>
      </c>
      <c r="E25" s="61">
        <v>246545.7</v>
      </c>
      <c r="F25" s="61">
        <v>308840.43</v>
      </c>
      <c r="G25" s="61">
        <v>251564.22</v>
      </c>
      <c r="H25" s="61">
        <v>300000</v>
      </c>
      <c r="I25" s="61">
        <v>300000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9.0000000025611371E-2</v>
      </c>
      <c r="D34" s="60">
        <f t="shared" ref="D34:I34" si="2">+D23+D24-D25+D32</f>
        <v>20.130000000004657</v>
      </c>
      <c r="E34" s="60">
        <f>+E23+E24-E25+E32</f>
        <v>0.29999999998835847</v>
      </c>
      <c r="F34" s="60">
        <f t="shared" si="2"/>
        <v>39.869999999995343</v>
      </c>
      <c r="G34" s="60">
        <f>+G23+G24-G25+G32</f>
        <v>0</v>
      </c>
      <c r="H34" s="60">
        <f>+H23+H24-H25+H32</f>
        <v>0</v>
      </c>
      <c r="I34" s="60">
        <f t="shared" si="2"/>
        <v>0</v>
      </c>
    </row>
    <row r="35" spans="1:9" x14ac:dyDescent="0.2">
      <c r="A35" s="64"/>
      <c r="B35" s="65"/>
      <c r="C35" s="66"/>
      <c r="D35" s="67"/>
      <c r="E35" s="67"/>
      <c r="F35" s="61"/>
      <c r="G35" s="61"/>
      <c r="H35" s="61"/>
      <c r="I35" s="61"/>
    </row>
    <row r="36" spans="1:9" x14ac:dyDescent="0.2">
      <c r="A36" s="55" t="s">
        <v>31</v>
      </c>
      <c r="B36" s="56"/>
      <c r="C36" s="61">
        <v>127225</v>
      </c>
      <c r="D36" s="61">
        <v>111629.5</v>
      </c>
      <c r="E36" s="61">
        <v>112124.22</v>
      </c>
      <c r="F36" s="61">
        <v>79638.14</v>
      </c>
      <c r="G36" s="61">
        <v>0</v>
      </c>
      <c r="H36" s="61">
        <v>79598</v>
      </c>
      <c r="I36" s="61">
        <v>79598</v>
      </c>
    </row>
    <row r="37" spans="1:9" x14ac:dyDescent="0.2">
      <c r="A37" s="64"/>
      <c r="B37" s="65"/>
      <c r="C37" s="66"/>
      <c r="D37" s="67"/>
      <c r="E37" s="67"/>
      <c r="F37" s="61"/>
      <c r="G37" s="61"/>
      <c r="H37" s="61"/>
      <c r="I37" s="61"/>
    </row>
    <row r="38" spans="1:9" x14ac:dyDescent="0.2">
      <c r="A38" s="55" t="s">
        <v>32</v>
      </c>
      <c r="B38" s="68"/>
      <c r="C38" s="69">
        <f>C34-C36</f>
        <v>-127224.90999999997</v>
      </c>
      <c r="D38" s="69">
        <f t="shared" ref="D38:I38" si="3">D34-D36</f>
        <v>-111609.37</v>
      </c>
      <c r="E38" s="69">
        <f t="shared" si="3"/>
        <v>-112123.92000000001</v>
      </c>
      <c r="F38" s="70">
        <f t="shared" si="3"/>
        <v>-79598.27</v>
      </c>
      <c r="G38" s="70">
        <f t="shared" si="3"/>
        <v>0</v>
      </c>
      <c r="H38" s="70">
        <f t="shared" si="3"/>
        <v>-79598</v>
      </c>
      <c r="I38" s="70">
        <f t="shared" si="3"/>
        <v>-79598</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4">
    <mergeCell ref="A8:I8"/>
    <mergeCell ref="A12:I12"/>
    <mergeCell ref="A19:I19"/>
    <mergeCell ref="A41:B41"/>
  </mergeCells>
  <printOptions horizontalCentered="1"/>
  <pageMargins left="0.75" right="0.75" top="0.6" bottom="0.55000000000000004" header="0.28000000000000003" footer="0.16"/>
  <pageSetup scale="71"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789EC-8495-4407-8B6D-9361BD4295A0}">
  <sheetPr>
    <pageSetUpPr fitToPage="1"/>
  </sheetPr>
  <dimension ref="A2:I46"/>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38</v>
      </c>
      <c r="C2" s="46"/>
      <c r="D2" s="46"/>
      <c r="G2" s="45" t="s">
        <v>1</v>
      </c>
      <c r="H2" s="44" t="s">
        <v>39</v>
      </c>
      <c r="I2" s="46"/>
    </row>
    <row r="3" spans="1:9" x14ac:dyDescent="0.2">
      <c r="A3" s="10" t="s">
        <v>2</v>
      </c>
      <c r="B3" s="44" t="s">
        <v>40</v>
      </c>
      <c r="C3" s="46"/>
      <c r="D3" s="46"/>
      <c r="G3" s="45" t="s">
        <v>3</v>
      </c>
      <c r="H3" s="47" t="s">
        <v>41</v>
      </c>
      <c r="I3" s="48"/>
    </row>
    <row r="4" spans="1:9" x14ac:dyDescent="0.2">
      <c r="A4" s="10" t="s">
        <v>4</v>
      </c>
      <c r="B4" s="44" t="s">
        <v>308</v>
      </c>
      <c r="C4" s="46"/>
      <c r="D4" s="46"/>
      <c r="G4" s="45" t="s">
        <v>5</v>
      </c>
      <c r="H4" s="44" t="s">
        <v>43</v>
      </c>
      <c r="I4" s="46"/>
    </row>
    <row r="5" spans="1:9" x14ac:dyDescent="0.2">
      <c r="A5" s="10" t="s">
        <v>6</v>
      </c>
      <c r="B5" s="44" t="s">
        <v>309</v>
      </c>
      <c r="C5" s="48"/>
      <c r="D5" s="48"/>
      <c r="G5" s="45" t="s">
        <v>7</v>
      </c>
      <c r="H5" s="47" t="s">
        <v>310</v>
      </c>
      <c r="I5" s="48"/>
    </row>
    <row r="8" spans="1:9" ht="41.25" customHeight="1" x14ac:dyDescent="0.2">
      <c r="A8" s="87" t="s">
        <v>311</v>
      </c>
      <c r="B8" s="87"/>
      <c r="C8" s="87"/>
      <c r="D8" s="87"/>
      <c r="E8" s="87"/>
      <c r="F8" s="87"/>
      <c r="G8" s="87"/>
      <c r="H8" s="87"/>
      <c r="I8" s="87"/>
    </row>
    <row r="10" spans="1:9" ht="30" customHeight="1" x14ac:dyDescent="0.2">
      <c r="A10" s="87" t="s">
        <v>312</v>
      </c>
      <c r="B10" s="87"/>
      <c r="C10" s="87"/>
      <c r="D10" s="87"/>
      <c r="E10" s="87"/>
      <c r="F10" s="87"/>
      <c r="G10" s="87"/>
      <c r="H10" s="87"/>
      <c r="I10" s="87"/>
    </row>
    <row r="12" spans="1:9" ht="39.75" customHeight="1" x14ac:dyDescent="0.2">
      <c r="A12" s="86" t="s">
        <v>313</v>
      </c>
      <c r="B12" s="86"/>
      <c r="C12" s="86"/>
      <c r="D12" s="86"/>
      <c r="E12" s="86"/>
      <c r="F12" s="86"/>
      <c r="G12" s="86"/>
      <c r="H12" s="86"/>
      <c r="I12" s="86"/>
    </row>
    <row r="14" spans="1:9" ht="12.75" customHeight="1" x14ac:dyDescent="0.2">
      <c r="A14" s="8" t="s">
        <v>280</v>
      </c>
      <c r="B14" s="8"/>
      <c r="C14" s="8"/>
      <c r="D14" s="8"/>
      <c r="E14" s="8"/>
      <c r="F14" s="8"/>
      <c r="G14" s="8"/>
      <c r="H14" s="8"/>
      <c r="I14" s="8"/>
    </row>
    <row r="16" spans="1:9" x14ac:dyDescent="0.2">
      <c r="A16" s="10" t="s">
        <v>11</v>
      </c>
      <c r="D16" s="10" t="s">
        <v>49</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v>160000</v>
      </c>
      <c r="D22" s="61">
        <v>160000</v>
      </c>
      <c r="E22" s="61">
        <v>160000</v>
      </c>
      <c r="F22" s="61">
        <v>160000</v>
      </c>
      <c r="G22" s="61">
        <v>160000</v>
      </c>
      <c r="H22" s="61">
        <v>175000</v>
      </c>
      <c r="I22" s="61">
        <v>175000</v>
      </c>
    </row>
    <row r="23" spans="1:9" x14ac:dyDescent="0.2">
      <c r="A23" s="55" t="s">
        <v>24</v>
      </c>
      <c r="B23" s="56"/>
      <c r="C23" s="60">
        <v>0</v>
      </c>
      <c r="D23" s="61">
        <f t="shared" ref="D23:I23" si="0">C34</f>
        <v>16.10999999998603</v>
      </c>
      <c r="E23" s="61">
        <f t="shared" si="0"/>
        <v>0.88999999998486601</v>
      </c>
      <c r="F23" s="61">
        <f t="shared" si="0"/>
        <v>0</v>
      </c>
      <c r="G23" s="61">
        <f t="shared" si="0"/>
        <v>21.699999999982538</v>
      </c>
      <c r="H23" s="61">
        <f t="shared" si="0"/>
        <v>-0.60000000000582077</v>
      </c>
      <c r="I23" s="61">
        <f t="shared" si="0"/>
        <v>-0.60000000000582077</v>
      </c>
    </row>
    <row r="24" spans="1:9" x14ac:dyDescent="0.2">
      <c r="A24" s="55" t="s">
        <v>25</v>
      </c>
      <c r="B24" s="56"/>
      <c r="C24" s="60">
        <v>155471.60999999999</v>
      </c>
      <c r="D24" s="61">
        <v>156015.48000000001</v>
      </c>
      <c r="E24" s="61">
        <v>152073.69</v>
      </c>
      <c r="F24" s="61">
        <v>167371.18</v>
      </c>
      <c r="G24" s="61">
        <v>169811.66</v>
      </c>
      <c r="H24" s="61">
        <v>175000</v>
      </c>
      <c r="I24" s="61">
        <v>175000</v>
      </c>
    </row>
    <row r="25" spans="1:9" x14ac:dyDescent="0.2">
      <c r="A25" s="55" t="s">
        <v>26</v>
      </c>
      <c r="B25" s="56"/>
      <c r="C25" s="60">
        <v>155455.5</v>
      </c>
      <c r="D25" s="61">
        <v>156030.70000000001</v>
      </c>
      <c r="E25" s="61">
        <v>152074.57999999999</v>
      </c>
      <c r="F25" s="60">
        <v>167349.48000000001</v>
      </c>
      <c r="G25" s="61">
        <v>169833.96</v>
      </c>
      <c r="H25" s="61">
        <v>175000</v>
      </c>
      <c r="I25" s="61">
        <v>175000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16.10999999998603</v>
      </c>
      <c r="D34" s="60">
        <f t="shared" ref="D34:I34" si="2">+D23+D24-D25+D32</f>
        <v>0.88999999998486601</v>
      </c>
      <c r="E34" s="60">
        <f>+E23+E24-E25+E32</f>
        <v>0</v>
      </c>
      <c r="F34" s="60">
        <f t="shared" si="2"/>
        <v>21.699999999982538</v>
      </c>
      <c r="G34" s="60">
        <f>+G23+G24-G25+G32</f>
        <v>-0.60000000000582077</v>
      </c>
      <c r="H34" s="60">
        <f>+H23+H24-H25+H32</f>
        <v>-0.60000000000582077</v>
      </c>
      <c r="I34" s="60">
        <f t="shared" si="2"/>
        <v>-0.60000000000582077</v>
      </c>
    </row>
    <row r="35" spans="1:9" x14ac:dyDescent="0.2">
      <c r="A35" s="64"/>
      <c r="B35" s="65"/>
      <c r="C35" s="66"/>
      <c r="D35" s="67"/>
      <c r="E35" s="67"/>
      <c r="F35" s="61"/>
      <c r="G35" s="61"/>
      <c r="H35" s="61"/>
      <c r="I35" s="61"/>
    </row>
    <row r="36" spans="1:9" x14ac:dyDescent="0.2">
      <c r="A36" s="55" t="s">
        <v>31</v>
      </c>
      <c r="B36" s="56"/>
      <c r="C36" s="66">
        <v>4999</v>
      </c>
      <c r="D36" s="67">
        <v>117468.6</v>
      </c>
      <c r="E36" s="67">
        <v>3647.6</v>
      </c>
      <c r="F36" s="61">
        <v>14995</v>
      </c>
      <c r="G36" s="61">
        <v>0</v>
      </c>
      <c r="H36" s="61">
        <v>0</v>
      </c>
      <c r="I36" s="61">
        <v>0</v>
      </c>
    </row>
    <row r="37" spans="1:9" x14ac:dyDescent="0.2">
      <c r="A37" s="64"/>
      <c r="B37" s="65"/>
      <c r="C37" s="66"/>
      <c r="D37" s="67"/>
      <c r="E37" s="67"/>
      <c r="F37" s="61"/>
      <c r="G37" s="61"/>
      <c r="H37" s="61"/>
      <c r="I37" s="61"/>
    </row>
    <row r="38" spans="1:9" x14ac:dyDescent="0.2">
      <c r="A38" s="55" t="s">
        <v>32</v>
      </c>
      <c r="B38" s="68"/>
      <c r="C38" s="69">
        <f>C34-C36</f>
        <v>-4982.890000000014</v>
      </c>
      <c r="D38" s="69">
        <f t="shared" ref="D38:I38" si="3">D34-D36</f>
        <v>-117467.71000000002</v>
      </c>
      <c r="E38" s="69">
        <f t="shared" si="3"/>
        <v>-3647.6</v>
      </c>
      <c r="F38" s="70">
        <f t="shared" si="3"/>
        <v>-14973.300000000017</v>
      </c>
      <c r="G38" s="70">
        <f t="shared" si="3"/>
        <v>-0.60000000000582077</v>
      </c>
      <c r="H38" s="70">
        <f t="shared" si="3"/>
        <v>-0.60000000000582077</v>
      </c>
      <c r="I38" s="70">
        <f t="shared" si="3"/>
        <v>-0.60000000000582077</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554B89-6E8F-4BD7-8D51-BDF3933A6525}">
  <sheetPr>
    <pageSetUpPr fitToPage="1"/>
  </sheetPr>
  <dimension ref="A2:I46"/>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314</v>
      </c>
      <c r="I2" s="46"/>
    </row>
    <row r="3" spans="1:9" x14ac:dyDescent="0.2">
      <c r="A3" s="10" t="s">
        <v>2</v>
      </c>
      <c r="B3" s="46" t="s">
        <v>40</v>
      </c>
      <c r="C3" s="46"/>
      <c r="D3" s="46"/>
      <c r="G3" s="45" t="s">
        <v>3</v>
      </c>
      <c r="H3" s="48" t="s">
        <v>315</v>
      </c>
      <c r="I3" s="48"/>
    </row>
    <row r="4" spans="1:9" x14ac:dyDescent="0.2">
      <c r="A4" s="10" t="s">
        <v>4</v>
      </c>
      <c r="B4" s="46" t="s">
        <v>316</v>
      </c>
      <c r="C4" s="46"/>
      <c r="D4" s="46"/>
      <c r="G4" s="45" t="s">
        <v>5</v>
      </c>
      <c r="H4" s="46" t="s">
        <v>122</v>
      </c>
      <c r="I4" s="46"/>
    </row>
    <row r="5" spans="1:9" x14ac:dyDescent="0.2">
      <c r="A5" s="10" t="s">
        <v>6</v>
      </c>
      <c r="B5" s="46" t="s">
        <v>317</v>
      </c>
      <c r="C5" s="48"/>
      <c r="D5" s="48"/>
      <c r="G5" s="45" t="s">
        <v>7</v>
      </c>
      <c r="H5" s="48" t="s">
        <v>318</v>
      </c>
      <c r="I5" s="48"/>
    </row>
    <row r="8" spans="1:9" ht="39.75" customHeight="1" x14ac:dyDescent="0.2">
      <c r="A8" s="82" t="s">
        <v>319</v>
      </c>
      <c r="B8" s="82"/>
      <c r="C8" s="82"/>
      <c r="D8" s="82"/>
      <c r="E8" s="82"/>
      <c r="F8" s="82"/>
      <c r="G8" s="82"/>
      <c r="H8" s="82"/>
      <c r="I8" s="82"/>
    </row>
    <row r="10" spans="1:9" x14ac:dyDescent="0.2">
      <c r="A10" s="10" t="s">
        <v>320</v>
      </c>
    </row>
    <row r="12" spans="1:9" ht="62.25" customHeight="1" x14ac:dyDescent="0.2">
      <c r="A12" s="82" t="s">
        <v>321</v>
      </c>
      <c r="B12" s="82"/>
      <c r="C12" s="82"/>
      <c r="D12" s="82"/>
      <c r="E12" s="82"/>
      <c r="F12" s="82"/>
      <c r="G12" s="82"/>
      <c r="H12" s="82"/>
      <c r="I12" s="82"/>
    </row>
    <row r="14" spans="1:9" x14ac:dyDescent="0.2">
      <c r="A14" s="82" t="s">
        <v>322</v>
      </c>
      <c r="B14" s="82"/>
      <c r="C14" s="82"/>
      <c r="D14" s="82"/>
      <c r="E14" s="82"/>
      <c r="F14" s="82"/>
      <c r="G14" s="82"/>
      <c r="H14" s="82"/>
      <c r="I14" s="82"/>
    </row>
    <row r="16" spans="1:9" x14ac:dyDescent="0.2">
      <c r="A16" s="10" t="s">
        <v>232</v>
      </c>
    </row>
    <row r="17" spans="1:9" x14ac:dyDescent="0.2">
      <c r="A17" s="10" t="s">
        <v>12</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1">
        <v>250000</v>
      </c>
      <c r="D22" s="61">
        <v>250000</v>
      </c>
      <c r="E22" s="61">
        <v>250000</v>
      </c>
      <c r="F22" s="61">
        <v>250000</v>
      </c>
      <c r="G22" s="61">
        <v>250000</v>
      </c>
      <c r="H22" s="61">
        <v>250000</v>
      </c>
      <c r="I22" s="61">
        <v>250000</v>
      </c>
    </row>
    <row r="23" spans="1:9" x14ac:dyDescent="0.2">
      <c r="A23" s="55" t="s">
        <v>24</v>
      </c>
      <c r="B23" s="56"/>
      <c r="C23" s="60"/>
      <c r="D23" s="61">
        <f t="shared" ref="D23:I23" si="0">C34</f>
        <v>-31</v>
      </c>
      <c r="E23" s="61">
        <f t="shared" si="0"/>
        <v>-4.5100000000093132</v>
      </c>
      <c r="F23" s="61">
        <f t="shared" si="0"/>
        <v>-30.239999999990687</v>
      </c>
      <c r="G23" s="61">
        <f t="shared" si="0"/>
        <v>11.790000000008149</v>
      </c>
      <c r="H23" s="61">
        <f t="shared" si="0"/>
        <v>-2239.3999999999905</v>
      </c>
      <c r="I23" s="61">
        <f t="shared" si="0"/>
        <v>-2239.3999999999942</v>
      </c>
    </row>
    <row r="24" spans="1:9" x14ac:dyDescent="0.2">
      <c r="A24" s="55" t="s">
        <v>25</v>
      </c>
      <c r="B24" s="56"/>
      <c r="C24" s="61">
        <v>209562.87</v>
      </c>
      <c r="D24" s="61">
        <v>234608.72</v>
      </c>
      <c r="E24" s="61">
        <v>221992.35</v>
      </c>
      <c r="F24" s="61">
        <v>111887.59</v>
      </c>
      <c r="G24" s="61">
        <v>29605.95</v>
      </c>
      <c r="H24" s="61">
        <v>250000</v>
      </c>
      <c r="I24" s="61">
        <v>250000</v>
      </c>
    </row>
    <row r="25" spans="1:9" x14ac:dyDescent="0.2">
      <c r="A25" s="55" t="s">
        <v>26</v>
      </c>
      <c r="B25" s="56"/>
      <c r="C25" s="60">
        <v>209593.87</v>
      </c>
      <c r="D25" s="61">
        <v>234582.23</v>
      </c>
      <c r="E25" s="61">
        <v>222018.08</v>
      </c>
      <c r="F25" s="61">
        <v>111845.56</v>
      </c>
      <c r="G25" s="61">
        <v>31857.14</v>
      </c>
      <c r="H25" s="61">
        <v>250000</v>
      </c>
      <c r="I25" s="61">
        <v>250000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-31</v>
      </c>
      <c r="D34" s="60">
        <f t="shared" ref="D34:I34" si="2">+D23+D24-D25+D32</f>
        <v>-4.5100000000093132</v>
      </c>
      <c r="E34" s="60">
        <f>+E23+E24-E25+E32</f>
        <v>-30.239999999990687</v>
      </c>
      <c r="F34" s="60">
        <f t="shared" si="2"/>
        <v>11.790000000008149</v>
      </c>
      <c r="G34" s="60">
        <f>+G23+G24-G25+G32</f>
        <v>-2239.3999999999905</v>
      </c>
      <c r="H34" s="60">
        <f>+H23+H24-H25+H32</f>
        <v>-2239.3999999999942</v>
      </c>
      <c r="I34" s="60">
        <f t="shared" si="2"/>
        <v>-2239.3999999999942</v>
      </c>
    </row>
    <row r="35" spans="1:9" x14ac:dyDescent="0.2">
      <c r="A35" s="64"/>
      <c r="B35" s="65"/>
      <c r="C35" s="66"/>
      <c r="D35" s="67"/>
      <c r="E35" s="67"/>
      <c r="F35" s="61"/>
      <c r="G35" s="61"/>
      <c r="H35" s="61"/>
      <c r="I35" s="61"/>
    </row>
    <row r="36" spans="1:9" x14ac:dyDescent="0.2">
      <c r="A36" s="55" t="s">
        <v>31</v>
      </c>
      <c r="B36" s="56"/>
      <c r="C36" s="61">
        <v>100</v>
      </c>
      <c r="D36" s="61">
        <v>108387.4</v>
      </c>
      <c r="E36" s="61">
        <v>13570.02</v>
      </c>
      <c r="F36" s="61">
        <v>14995</v>
      </c>
      <c r="G36" s="61">
        <v>80000</v>
      </c>
      <c r="H36" s="61"/>
      <c r="I36" s="61"/>
    </row>
    <row r="37" spans="1:9" x14ac:dyDescent="0.2">
      <c r="A37" s="64"/>
      <c r="B37" s="65"/>
      <c r="C37" s="66"/>
      <c r="D37" s="67"/>
      <c r="E37" s="67"/>
      <c r="F37" s="61"/>
      <c r="G37" s="61"/>
      <c r="H37" s="61"/>
      <c r="I37" s="61"/>
    </row>
    <row r="38" spans="1:9" x14ac:dyDescent="0.2">
      <c r="A38" s="55" t="s">
        <v>32</v>
      </c>
      <c r="B38" s="68"/>
      <c r="C38" s="69">
        <f>C34-C36</f>
        <v>-131</v>
      </c>
      <c r="D38" s="69">
        <f t="shared" ref="D38:I38" si="3">D34-D36</f>
        <v>-108391.91</v>
      </c>
      <c r="E38" s="69">
        <f t="shared" si="3"/>
        <v>-13600.259999999991</v>
      </c>
      <c r="F38" s="70">
        <f t="shared" si="3"/>
        <v>-14983.209999999992</v>
      </c>
      <c r="G38" s="70">
        <f t="shared" si="3"/>
        <v>-82239.399999999994</v>
      </c>
      <c r="H38" s="70">
        <f t="shared" si="3"/>
        <v>-2239.3999999999942</v>
      </c>
      <c r="I38" s="70">
        <f t="shared" si="3"/>
        <v>-2239.3999999999942</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5">
    <mergeCell ref="A8:I8"/>
    <mergeCell ref="A12:I12"/>
    <mergeCell ref="A14:I14"/>
    <mergeCell ref="A19:I19"/>
    <mergeCell ref="A41:B41"/>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5F53B-D658-466F-87CE-1FD14FE24080}">
  <sheetPr>
    <pageSetUpPr fitToPage="1"/>
  </sheetPr>
  <dimension ref="A2:I46"/>
  <sheetViews>
    <sheetView showWhiteSpace="0" zoomScaleNormal="100" workbookViewId="0">
      <selection activeCell="F32" sqref="F32"/>
    </sheetView>
  </sheetViews>
  <sheetFormatPr defaultRowHeight="12.75" x14ac:dyDescent="0.2"/>
  <cols>
    <col min="1" max="2" width="14.5703125" style="10" customWidth="1"/>
    <col min="3" max="5" width="14" style="10" customWidth="1"/>
    <col min="6" max="6" width="20.140625" style="10" customWidth="1"/>
    <col min="7" max="8" width="14" style="10" customWidth="1"/>
    <col min="9" max="9" width="13.140625" style="10" customWidth="1"/>
    <col min="10" max="16384" width="9.140625" style="10"/>
  </cols>
  <sheetData>
    <row r="2" spans="1:9" x14ac:dyDescent="0.2">
      <c r="A2" s="10" t="s">
        <v>0</v>
      </c>
      <c r="B2" s="44" t="s">
        <v>38</v>
      </c>
      <c r="C2" s="46"/>
      <c r="D2" s="46"/>
      <c r="G2" s="45" t="s">
        <v>1</v>
      </c>
      <c r="H2" s="44" t="s">
        <v>39</v>
      </c>
      <c r="I2" s="46"/>
    </row>
    <row r="3" spans="1:9" x14ac:dyDescent="0.2">
      <c r="A3" s="10" t="s">
        <v>2</v>
      </c>
      <c r="B3" s="44" t="s">
        <v>40</v>
      </c>
      <c r="C3" s="46"/>
      <c r="D3" s="46"/>
      <c r="G3" s="45" t="s">
        <v>3</v>
      </c>
      <c r="H3" s="47" t="s">
        <v>41</v>
      </c>
      <c r="I3" s="48"/>
    </row>
    <row r="4" spans="1:9" x14ac:dyDescent="0.2">
      <c r="A4" s="10" t="s">
        <v>4</v>
      </c>
      <c r="B4" s="44" t="s">
        <v>323</v>
      </c>
      <c r="C4" s="46"/>
      <c r="D4" s="46"/>
      <c r="G4" s="45" t="s">
        <v>5</v>
      </c>
      <c r="H4" s="44" t="s">
        <v>43</v>
      </c>
      <c r="I4" s="46"/>
    </row>
    <row r="5" spans="1:9" x14ac:dyDescent="0.2">
      <c r="A5" s="10" t="s">
        <v>6</v>
      </c>
      <c r="B5" s="48" t="s">
        <v>324</v>
      </c>
      <c r="C5" s="48"/>
      <c r="D5" s="48"/>
      <c r="G5" s="45" t="s">
        <v>7</v>
      </c>
      <c r="H5" s="47" t="s">
        <v>325</v>
      </c>
      <c r="I5" s="48"/>
    </row>
    <row r="8" spans="1:9" ht="63.75" customHeight="1" x14ac:dyDescent="0.2">
      <c r="A8" s="82" t="s">
        <v>326</v>
      </c>
      <c r="B8" s="82"/>
      <c r="C8" s="82"/>
      <c r="D8" s="82"/>
      <c r="E8" s="82"/>
      <c r="F8" s="82"/>
      <c r="G8" s="82"/>
      <c r="H8" s="82"/>
      <c r="I8" s="82"/>
    </row>
    <row r="10" spans="1:9" x14ac:dyDescent="0.2">
      <c r="A10" s="8" t="s">
        <v>252</v>
      </c>
      <c r="B10" s="8"/>
      <c r="C10" s="8"/>
      <c r="D10" s="8"/>
      <c r="E10" s="8"/>
      <c r="F10" s="8"/>
      <c r="G10" s="8"/>
      <c r="H10" s="8"/>
      <c r="I10" s="8"/>
    </row>
    <row r="12" spans="1:9" ht="47.25" customHeight="1" x14ac:dyDescent="0.2">
      <c r="A12" s="82" t="s">
        <v>327</v>
      </c>
      <c r="B12" s="82"/>
      <c r="C12" s="82"/>
      <c r="D12" s="82"/>
      <c r="E12" s="82"/>
      <c r="F12" s="82"/>
      <c r="G12" s="82"/>
      <c r="H12" s="82"/>
      <c r="I12" s="82"/>
    </row>
    <row r="14" spans="1:9" ht="43.5" customHeight="1" x14ac:dyDescent="0.2">
      <c r="A14" s="82" t="s">
        <v>328</v>
      </c>
      <c r="B14" s="82"/>
      <c r="C14" s="82"/>
      <c r="D14" s="82"/>
      <c r="E14" s="82"/>
      <c r="F14" s="82"/>
      <c r="G14" s="82"/>
      <c r="H14" s="82"/>
      <c r="I14" s="82"/>
    </row>
    <row r="16" spans="1:9" x14ac:dyDescent="0.2">
      <c r="A16" s="10" t="s">
        <v>11</v>
      </c>
      <c r="D16" s="10" t="s">
        <v>49</v>
      </c>
    </row>
    <row r="17" spans="1:9" x14ac:dyDescent="0.2">
      <c r="A17" s="10" t="s">
        <v>160</v>
      </c>
    </row>
    <row r="19" spans="1:9" x14ac:dyDescent="0.2">
      <c r="A19" s="52" t="s">
        <v>13</v>
      </c>
      <c r="B19" s="53"/>
      <c r="C19" s="53"/>
      <c r="D19" s="53"/>
      <c r="E19" s="53"/>
      <c r="F19" s="53"/>
      <c r="G19" s="53"/>
      <c r="H19" s="53"/>
      <c r="I19" s="54"/>
    </row>
    <row r="20" spans="1:9" x14ac:dyDescent="0.2">
      <c r="A20" s="55"/>
      <c r="B20" s="56"/>
      <c r="C20" s="57" t="s">
        <v>14</v>
      </c>
      <c r="D20" s="57" t="s">
        <v>15</v>
      </c>
      <c r="E20" s="57" t="s">
        <v>16</v>
      </c>
      <c r="F20" s="57" t="s">
        <v>17</v>
      </c>
      <c r="G20" s="57" t="s">
        <v>18</v>
      </c>
      <c r="H20" s="57" t="s">
        <v>19</v>
      </c>
      <c r="I20" s="57" t="s">
        <v>20</v>
      </c>
    </row>
    <row r="21" spans="1:9" x14ac:dyDescent="0.2">
      <c r="A21" s="55"/>
      <c r="B21" s="56"/>
      <c r="C21" s="58" t="s">
        <v>21</v>
      </c>
      <c r="D21" s="59" t="s">
        <v>21</v>
      </c>
      <c r="E21" s="58" t="s">
        <v>21</v>
      </c>
      <c r="F21" s="58" t="s">
        <v>21</v>
      </c>
      <c r="G21" s="58" t="s">
        <v>21</v>
      </c>
      <c r="H21" s="58" t="s">
        <v>22</v>
      </c>
      <c r="I21" s="58" t="s">
        <v>22</v>
      </c>
    </row>
    <row r="22" spans="1:9" x14ac:dyDescent="0.2">
      <c r="A22" s="55" t="s">
        <v>23</v>
      </c>
      <c r="B22" s="56"/>
      <c r="C22" s="60">
        <v>0</v>
      </c>
      <c r="D22" s="61">
        <v>0</v>
      </c>
      <c r="E22" s="61">
        <v>0</v>
      </c>
      <c r="F22" s="61">
        <v>0</v>
      </c>
      <c r="G22" s="61">
        <v>300000</v>
      </c>
      <c r="H22" s="61">
        <f>300000-1345</f>
        <v>298655</v>
      </c>
      <c r="I22" s="61">
        <v>0</v>
      </c>
    </row>
    <row r="23" spans="1:9" x14ac:dyDescent="0.2">
      <c r="A23" s="55" t="s">
        <v>24</v>
      </c>
      <c r="B23" s="56"/>
      <c r="C23" s="60">
        <v>0</v>
      </c>
      <c r="D23" s="61">
        <f t="shared" ref="D23:I23" si="0">C34</f>
        <v>0</v>
      </c>
      <c r="E23" s="61">
        <f t="shared" si="0"/>
        <v>0</v>
      </c>
      <c r="F23" s="61">
        <f t="shared" si="0"/>
        <v>0</v>
      </c>
      <c r="G23" s="61">
        <f t="shared" si="0"/>
        <v>0</v>
      </c>
      <c r="H23" s="61">
        <f t="shared" si="0"/>
        <v>0</v>
      </c>
      <c r="I23" s="61">
        <f t="shared" si="0"/>
        <v>0</v>
      </c>
    </row>
    <row r="24" spans="1:9" x14ac:dyDescent="0.2">
      <c r="A24" s="55" t="s">
        <v>25</v>
      </c>
      <c r="B24" s="56"/>
      <c r="C24" s="60">
        <v>0</v>
      </c>
      <c r="D24" s="61">
        <v>0</v>
      </c>
      <c r="E24" s="61">
        <v>0</v>
      </c>
      <c r="F24" s="61">
        <v>0</v>
      </c>
      <c r="G24" s="61">
        <v>1344.93</v>
      </c>
      <c r="H24" s="61">
        <v>298655</v>
      </c>
      <c r="I24" s="61">
        <v>0</v>
      </c>
    </row>
    <row r="25" spans="1:9" x14ac:dyDescent="0.2">
      <c r="A25" s="55" t="s">
        <v>26</v>
      </c>
      <c r="B25" s="56"/>
      <c r="C25" s="60">
        <v>0</v>
      </c>
      <c r="D25" s="61">
        <v>0</v>
      </c>
      <c r="E25" s="61">
        <v>0</v>
      </c>
      <c r="F25" s="60">
        <v>0</v>
      </c>
      <c r="G25" s="61">
        <v>1344.93</v>
      </c>
      <c r="H25" s="61">
        <v>298655</v>
      </c>
      <c r="I25" s="61">
        <v>0</v>
      </c>
    </row>
    <row r="26" spans="1:9" x14ac:dyDescent="0.2">
      <c r="A26" s="55"/>
      <c r="B26" s="56"/>
      <c r="C26" s="60"/>
      <c r="D26" s="61"/>
      <c r="E26" s="61"/>
      <c r="F26" s="61"/>
      <c r="G26" s="61"/>
      <c r="H26" s="61"/>
      <c r="I26" s="61"/>
    </row>
    <row r="27" spans="1:9" x14ac:dyDescent="0.2">
      <c r="A27" s="55" t="s">
        <v>27</v>
      </c>
      <c r="B27" s="48"/>
      <c r="C27" s="62"/>
      <c r="D27" s="62"/>
      <c r="E27" s="62"/>
      <c r="F27" s="62"/>
      <c r="G27" s="62"/>
      <c r="H27" s="62"/>
      <c r="I27" s="60"/>
    </row>
    <row r="28" spans="1:9" x14ac:dyDescent="0.2">
      <c r="A28" s="55" t="s">
        <v>28</v>
      </c>
      <c r="B28" s="56"/>
      <c r="C28" s="60"/>
      <c r="D28" s="63"/>
      <c r="E28" s="62"/>
      <c r="F28" s="62"/>
      <c r="G28" s="62"/>
      <c r="H28" s="62"/>
      <c r="I28" s="60"/>
    </row>
    <row r="29" spans="1:9" x14ac:dyDescent="0.2">
      <c r="A29" s="64"/>
      <c r="B29" s="65"/>
      <c r="C29" s="60"/>
      <c r="D29" s="61"/>
      <c r="E29" s="61"/>
      <c r="F29" s="61"/>
      <c r="G29" s="61"/>
      <c r="H29" s="61"/>
      <c r="I29" s="61"/>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55" t="s">
        <v>29</v>
      </c>
      <c r="B32" s="56"/>
      <c r="C32" s="60">
        <f t="shared" ref="C32:I32" si="1">SUM(C29:C31)</f>
        <v>0</v>
      </c>
      <c r="D32" s="60">
        <f t="shared" si="1"/>
        <v>0</v>
      </c>
      <c r="E32" s="60">
        <f t="shared" si="1"/>
        <v>0</v>
      </c>
      <c r="F32" s="60">
        <f>SUM(F29:F31)</f>
        <v>0</v>
      </c>
      <c r="G32" s="60">
        <f t="shared" si="1"/>
        <v>0</v>
      </c>
      <c r="H32" s="60">
        <f t="shared" si="1"/>
        <v>0</v>
      </c>
      <c r="I32" s="60">
        <f t="shared" si="1"/>
        <v>0</v>
      </c>
    </row>
    <row r="33" spans="1:9" x14ac:dyDescent="0.2">
      <c r="A33" s="55"/>
      <c r="B33" s="56"/>
      <c r="C33" s="60"/>
      <c r="D33" s="61"/>
      <c r="E33" s="61"/>
      <c r="F33" s="61"/>
      <c r="G33" s="61"/>
      <c r="H33" s="61"/>
      <c r="I33" s="61"/>
    </row>
    <row r="34" spans="1:9" x14ac:dyDescent="0.2">
      <c r="A34" s="55" t="s">
        <v>30</v>
      </c>
      <c r="B34" s="56"/>
      <c r="C34" s="60">
        <f>+C23+C24-C25+C32</f>
        <v>0</v>
      </c>
      <c r="D34" s="60">
        <f t="shared" ref="D34:I34" si="2">+D23+D24-D25+D32</f>
        <v>0</v>
      </c>
      <c r="E34" s="60">
        <f>+E23+E24-E25+E32</f>
        <v>0</v>
      </c>
      <c r="F34" s="60">
        <f t="shared" si="2"/>
        <v>0</v>
      </c>
      <c r="G34" s="60">
        <f>+G23+G24-G25+G32</f>
        <v>0</v>
      </c>
      <c r="H34" s="60">
        <f>+H23+H24-H25+H32</f>
        <v>0</v>
      </c>
      <c r="I34" s="60">
        <f t="shared" si="2"/>
        <v>0</v>
      </c>
    </row>
    <row r="35" spans="1:9" x14ac:dyDescent="0.2">
      <c r="A35" s="64"/>
      <c r="B35" s="65"/>
      <c r="C35" s="66"/>
      <c r="D35" s="67"/>
      <c r="E35" s="67"/>
      <c r="F35" s="61"/>
      <c r="G35" s="61"/>
      <c r="H35" s="61"/>
      <c r="I35" s="61"/>
    </row>
    <row r="36" spans="1:9" x14ac:dyDescent="0.2">
      <c r="A36" s="55" t="s">
        <v>31</v>
      </c>
      <c r="B36" s="56"/>
      <c r="C36" s="66">
        <v>0</v>
      </c>
      <c r="D36" s="67">
        <v>0</v>
      </c>
      <c r="E36" s="67">
        <v>0</v>
      </c>
      <c r="F36" s="61">
        <v>4800</v>
      </c>
      <c r="G36" s="61">
        <v>141995</v>
      </c>
      <c r="H36" s="61"/>
      <c r="I36" s="61"/>
    </row>
    <row r="37" spans="1:9" x14ac:dyDescent="0.2">
      <c r="A37" s="64"/>
      <c r="B37" s="65"/>
      <c r="C37" s="66"/>
      <c r="D37" s="67"/>
      <c r="E37" s="67"/>
      <c r="F37" s="61"/>
      <c r="G37" s="61"/>
      <c r="H37" s="61"/>
      <c r="I37" s="61"/>
    </row>
    <row r="38" spans="1:9" x14ac:dyDescent="0.2">
      <c r="A38" s="55" t="s">
        <v>32</v>
      </c>
      <c r="B38" s="68"/>
      <c r="C38" s="69">
        <f>C34-C36</f>
        <v>0</v>
      </c>
      <c r="D38" s="69">
        <f t="shared" ref="D38:I38" si="3">D34-D36</f>
        <v>0</v>
      </c>
      <c r="E38" s="69">
        <f t="shared" si="3"/>
        <v>0</v>
      </c>
      <c r="F38" s="70">
        <f t="shared" si="3"/>
        <v>-4800</v>
      </c>
      <c r="G38" s="70">
        <f t="shared" si="3"/>
        <v>-141995</v>
      </c>
      <c r="H38" s="70">
        <f t="shared" si="3"/>
        <v>0</v>
      </c>
      <c r="I38" s="70">
        <f t="shared" si="3"/>
        <v>0</v>
      </c>
    </row>
    <row r="39" spans="1:9" x14ac:dyDescent="0.2">
      <c r="A39" s="71"/>
      <c r="B39" s="71"/>
      <c r="C39" s="72"/>
      <c r="D39" s="72"/>
      <c r="E39" s="72"/>
      <c r="F39" s="72"/>
      <c r="G39" s="72"/>
      <c r="H39" s="72"/>
      <c r="I39" s="72"/>
    </row>
    <row r="40" spans="1:9" x14ac:dyDescent="0.2">
      <c r="A40" s="73" t="s">
        <v>33</v>
      </c>
      <c r="B40" s="46"/>
      <c r="C40" s="74"/>
      <c r="D40" s="74"/>
      <c r="E40" s="74"/>
      <c r="F40" s="74"/>
      <c r="G40" s="74"/>
      <c r="H40" s="74"/>
      <c r="I40" s="74"/>
    </row>
    <row r="41" spans="1:9" ht="26.45" customHeight="1" x14ac:dyDescent="0.2">
      <c r="A41" s="75" t="s">
        <v>34</v>
      </c>
      <c r="B41" s="76"/>
      <c r="C41" s="67"/>
      <c r="D41" s="67"/>
      <c r="E41" s="67"/>
      <c r="F41" s="67"/>
      <c r="G41" s="67"/>
      <c r="H41" s="67"/>
      <c r="I41" s="67"/>
    </row>
    <row r="42" spans="1:9" x14ac:dyDescent="0.2">
      <c r="A42" s="55"/>
      <c r="B42" s="56"/>
      <c r="C42" s="61"/>
      <c r="D42" s="61"/>
      <c r="E42" s="61"/>
      <c r="F42" s="61"/>
      <c r="G42" s="61"/>
      <c r="H42" s="61"/>
      <c r="I42" s="61"/>
    </row>
    <row r="43" spans="1:9" x14ac:dyDescent="0.2">
      <c r="A43" s="55" t="s">
        <v>35</v>
      </c>
      <c r="B43" s="56"/>
      <c r="C43" s="61"/>
      <c r="D43" s="61"/>
      <c r="E43" s="61"/>
      <c r="F43" s="61"/>
      <c r="G43" s="61"/>
      <c r="H43" s="61"/>
      <c r="I43" s="61"/>
    </row>
    <row r="44" spans="1:9" x14ac:dyDescent="0.2">
      <c r="A44" s="55"/>
      <c r="B44" s="56"/>
      <c r="C44" s="61"/>
      <c r="D44" s="61"/>
      <c r="E44" s="61"/>
      <c r="F44" s="61"/>
      <c r="G44" s="61"/>
      <c r="H44" s="61"/>
      <c r="I44" s="61"/>
    </row>
    <row r="45" spans="1:9" x14ac:dyDescent="0.2">
      <c r="A45" s="77" t="s">
        <v>36</v>
      </c>
      <c r="B45" s="68"/>
      <c r="C45" s="61"/>
      <c r="D45" s="61"/>
      <c r="E45" s="61"/>
      <c r="F45" s="61"/>
      <c r="G45" s="61"/>
      <c r="H45" s="61"/>
      <c r="I45" s="61"/>
    </row>
    <row r="46" spans="1:9" x14ac:dyDescent="0.2">
      <c r="A46" s="78" t="s">
        <v>37</v>
      </c>
      <c r="B46" s="79"/>
      <c r="C46" s="61"/>
      <c r="D46" s="61"/>
      <c r="E46" s="61"/>
      <c r="F46" s="61"/>
      <c r="G46" s="61"/>
      <c r="H46" s="61"/>
      <c r="I46" s="6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0B677-F234-477D-8166-6E4F175F0F00}">
  <sheetPr>
    <pageSetUpPr fitToPage="1"/>
  </sheetPr>
  <dimension ref="A2:I47"/>
  <sheetViews>
    <sheetView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38</v>
      </c>
      <c r="C2" s="46"/>
      <c r="D2" s="46"/>
      <c r="G2" s="45" t="s">
        <v>1</v>
      </c>
      <c r="H2" s="46" t="s">
        <v>39</v>
      </c>
      <c r="I2" s="46"/>
    </row>
    <row r="3" spans="1:9" x14ac:dyDescent="0.2">
      <c r="A3" s="10" t="s">
        <v>329</v>
      </c>
      <c r="B3" s="46" t="s">
        <v>40</v>
      </c>
      <c r="C3" s="46"/>
      <c r="D3" s="46"/>
      <c r="G3" s="45" t="s">
        <v>330</v>
      </c>
      <c r="H3" s="48" t="s">
        <v>41</v>
      </c>
      <c r="I3" s="48"/>
    </row>
    <row r="4" spans="1:9" x14ac:dyDescent="0.2">
      <c r="A4" s="10" t="s">
        <v>4</v>
      </c>
      <c r="B4" s="46" t="s">
        <v>331</v>
      </c>
      <c r="C4" s="46"/>
      <c r="D4" s="46"/>
      <c r="G4" s="45" t="s">
        <v>332</v>
      </c>
      <c r="H4" s="46" t="s">
        <v>43</v>
      </c>
      <c r="I4" s="46"/>
    </row>
    <row r="5" spans="1:9" x14ac:dyDescent="0.2">
      <c r="A5" s="10" t="s">
        <v>333</v>
      </c>
      <c r="B5" s="46" t="s">
        <v>334</v>
      </c>
      <c r="C5" s="48"/>
      <c r="D5" s="48"/>
      <c r="G5" s="45" t="s">
        <v>335</v>
      </c>
      <c r="H5" s="48" t="s">
        <v>336</v>
      </c>
      <c r="I5" s="48"/>
    </row>
    <row r="8" spans="1:9" ht="28.5" customHeight="1" x14ac:dyDescent="0.2">
      <c r="A8" s="8" t="s">
        <v>337</v>
      </c>
      <c r="B8" s="8"/>
      <c r="C8" s="8"/>
      <c r="D8" s="8"/>
      <c r="E8" s="8"/>
      <c r="F8" s="8"/>
      <c r="G8" s="8"/>
      <c r="H8" s="8"/>
      <c r="I8" s="8"/>
    </row>
    <row r="10" spans="1:9" ht="12.75" customHeight="1" x14ac:dyDescent="0.2">
      <c r="A10" s="8" t="s">
        <v>306</v>
      </c>
      <c r="B10" s="8"/>
      <c r="C10" s="8"/>
      <c r="D10" s="8"/>
      <c r="E10" s="8"/>
      <c r="F10" s="8"/>
      <c r="G10" s="8"/>
      <c r="H10" s="8"/>
      <c r="I10" s="8"/>
    </row>
    <row r="12" spans="1:9" ht="91.5" customHeight="1" x14ac:dyDescent="0.2">
      <c r="A12" s="87" t="s">
        <v>338</v>
      </c>
      <c r="B12" s="87"/>
      <c r="C12" s="87"/>
      <c r="D12" s="87"/>
      <c r="E12" s="87"/>
      <c r="F12" s="87"/>
      <c r="G12" s="87"/>
      <c r="H12" s="87"/>
      <c r="I12" s="87"/>
    </row>
    <row r="14" spans="1:9" ht="23.25" customHeight="1" x14ac:dyDescent="0.2">
      <c r="A14" s="8" t="s">
        <v>339</v>
      </c>
      <c r="B14" s="8"/>
      <c r="C14" s="8"/>
      <c r="D14" s="8"/>
      <c r="E14" s="8"/>
      <c r="F14" s="8"/>
      <c r="G14" s="8"/>
      <c r="H14" s="8"/>
      <c r="I14" s="8"/>
    </row>
    <row r="16" spans="1:9" ht="88.5" customHeight="1" x14ac:dyDescent="0.2">
      <c r="A16" s="8" t="s">
        <v>340</v>
      </c>
      <c r="B16" s="8"/>
      <c r="C16" s="8"/>
      <c r="D16" s="8"/>
      <c r="E16" s="8"/>
      <c r="F16" s="8"/>
      <c r="G16" s="8"/>
      <c r="H16" s="8"/>
      <c r="I16" s="8"/>
    </row>
    <row r="17" spans="1:9" ht="24.75" customHeight="1" x14ac:dyDescent="0.2">
      <c r="A17" s="88"/>
      <c r="B17" s="88"/>
      <c r="C17" s="88"/>
      <c r="D17" s="88"/>
      <c r="E17" s="88"/>
      <c r="F17" s="88"/>
      <c r="G17" s="88"/>
      <c r="H17" s="88"/>
      <c r="I17" s="88"/>
    </row>
    <row r="18" spans="1:9" x14ac:dyDescent="0.2">
      <c r="A18" s="10" t="s">
        <v>12</v>
      </c>
    </row>
    <row r="20" spans="1:9" x14ac:dyDescent="0.2">
      <c r="A20" s="52" t="s">
        <v>13</v>
      </c>
      <c r="B20" s="53"/>
      <c r="C20" s="53"/>
      <c r="D20" s="53"/>
      <c r="E20" s="53"/>
      <c r="F20" s="53"/>
      <c r="G20" s="53"/>
      <c r="H20" s="53"/>
      <c r="I20" s="54"/>
    </row>
    <row r="21" spans="1:9" x14ac:dyDescent="0.2">
      <c r="A21" s="55"/>
      <c r="B21" s="56"/>
      <c r="C21" s="57" t="s">
        <v>14</v>
      </c>
      <c r="D21" s="57" t="s">
        <v>15</v>
      </c>
      <c r="E21" s="57" t="s">
        <v>16</v>
      </c>
      <c r="F21" s="57" t="s">
        <v>17</v>
      </c>
      <c r="G21" s="57" t="s">
        <v>18</v>
      </c>
      <c r="H21" s="57" t="s">
        <v>19</v>
      </c>
      <c r="I21" s="57" t="s">
        <v>20</v>
      </c>
    </row>
    <row r="22" spans="1:9" x14ac:dyDescent="0.2">
      <c r="A22" s="55"/>
      <c r="B22" s="56"/>
      <c r="C22" s="58" t="s">
        <v>21</v>
      </c>
      <c r="D22" s="59" t="s">
        <v>21</v>
      </c>
      <c r="E22" s="58" t="s">
        <v>21</v>
      </c>
      <c r="F22" s="58" t="s">
        <v>21</v>
      </c>
      <c r="G22" s="58" t="s">
        <v>21</v>
      </c>
      <c r="H22" s="58" t="s">
        <v>22</v>
      </c>
      <c r="I22" s="58" t="s">
        <v>22</v>
      </c>
    </row>
    <row r="23" spans="1:9" x14ac:dyDescent="0.2">
      <c r="A23" s="55" t="s">
        <v>23</v>
      </c>
      <c r="B23" s="56"/>
      <c r="C23" s="60">
        <v>370000</v>
      </c>
      <c r="D23" s="61">
        <v>300000</v>
      </c>
      <c r="E23" s="61">
        <v>40000</v>
      </c>
      <c r="F23" s="61">
        <v>40000</v>
      </c>
      <c r="G23" s="61">
        <v>40000</v>
      </c>
      <c r="H23" s="61">
        <v>40000</v>
      </c>
      <c r="I23" s="61">
        <v>40000</v>
      </c>
    </row>
    <row r="24" spans="1:9" x14ac:dyDescent="0.2">
      <c r="A24" s="55" t="s">
        <v>24</v>
      </c>
      <c r="B24" s="56"/>
      <c r="C24" s="60">
        <v>0</v>
      </c>
      <c r="D24" s="61">
        <f t="shared" ref="D24:I24" si="0">C35</f>
        <v>0</v>
      </c>
      <c r="E24" s="61">
        <f t="shared" si="0"/>
        <v>0</v>
      </c>
      <c r="F24" s="61">
        <f t="shared" si="0"/>
        <v>0</v>
      </c>
      <c r="G24" s="61">
        <f t="shared" si="0"/>
        <v>1.0000000002037268E-2</v>
      </c>
      <c r="H24" s="61">
        <f t="shared" si="0"/>
        <v>1.0000000002037268E-2</v>
      </c>
      <c r="I24" s="61">
        <f t="shared" si="0"/>
        <v>1.0000000002037268E-2</v>
      </c>
    </row>
    <row r="25" spans="1:9" x14ac:dyDescent="0.2">
      <c r="A25" s="55" t="s">
        <v>25</v>
      </c>
      <c r="B25" s="56"/>
      <c r="C25" s="60">
        <v>252117.63</v>
      </c>
      <c r="D25" s="61">
        <v>400044.16</v>
      </c>
      <c r="E25" s="61">
        <v>87519.69</v>
      </c>
      <c r="F25" s="61">
        <v>38095.68</v>
      </c>
      <c r="G25" s="61">
        <v>19168.21</v>
      </c>
      <c r="H25" s="61">
        <v>40000</v>
      </c>
      <c r="I25" s="61">
        <v>40000</v>
      </c>
    </row>
    <row r="26" spans="1:9" x14ac:dyDescent="0.2">
      <c r="A26" s="55" t="s">
        <v>26</v>
      </c>
      <c r="B26" s="56"/>
      <c r="C26" s="60">
        <v>252117.63</v>
      </c>
      <c r="D26" s="61">
        <v>400044.16</v>
      </c>
      <c r="E26" s="61">
        <v>87519.69</v>
      </c>
      <c r="F26" s="60">
        <v>38095.67</v>
      </c>
      <c r="G26" s="61">
        <v>19168.21</v>
      </c>
      <c r="H26" s="61">
        <v>40000</v>
      </c>
      <c r="I26" s="61">
        <v>40000</v>
      </c>
    </row>
    <row r="27" spans="1:9" x14ac:dyDescent="0.2">
      <c r="A27" s="55"/>
      <c r="B27" s="56"/>
      <c r="C27" s="60"/>
      <c r="D27" s="61"/>
      <c r="E27" s="61"/>
      <c r="F27" s="61"/>
      <c r="G27" s="61"/>
      <c r="H27" s="61"/>
      <c r="I27" s="61"/>
    </row>
    <row r="28" spans="1:9" x14ac:dyDescent="0.2">
      <c r="A28" s="55" t="s">
        <v>27</v>
      </c>
      <c r="B28" s="48"/>
      <c r="C28" s="62"/>
      <c r="D28" s="62"/>
      <c r="E28" s="62"/>
      <c r="F28" s="62"/>
      <c r="G28" s="62"/>
      <c r="H28" s="62"/>
      <c r="I28" s="60"/>
    </row>
    <row r="29" spans="1:9" x14ac:dyDescent="0.2">
      <c r="A29" s="55" t="s">
        <v>28</v>
      </c>
      <c r="B29" s="56"/>
      <c r="C29" s="60"/>
      <c r="D29" s="63"/>
      <c r="E29" s="62"/>
      <c r="F29" s="62"/>
      <c r="G29" s="62"/>
      <c r="H29" s="62"/>
      <c r="I29" s="60"/>
    </row>
    <row r="30" spans="1:9" x14ac:dyDescent="0.2">
      <c r="A30" s="64"/>
      <c r="B30" s="65"/>
      <c r="C30" s="60"/>
      <c r="D30" s="61"/>
      <c r="E30" s="61"/>
      <c r="F30" s="61"/>
      <c r="G30" s="61"/>
      <c r="H30" s="61"/>
      <c r="I30" s="61"/>
    </row>
    <row r="31" spans="1:9" x14ac:dyDescent="0.2">
      <c r="A31" s="64"/>
      <c r="B31" s="65"/>
      <c r="C31" s="60"/>
      <c r="D31" s="61"/>
      <c r="E31" s="61"/>
      <c r="F31" s="61"/>
      <c r="G31" s="61"/>
      <c r="H31" s="61"/>
      <c r="I31" s="61"/>
    </row>
    <row r="32" spans="1:9" x14ac:dyDescent="0.2">
      <c r="A32" s="64"/>
      <c r="B32" s="65"/>
      <c r="C32" s="60"/>
      <c r="D32" s="61"/>
      <c r="E32" s="61"/>
      <c r="F32" s="61"/>
      <c r="G32" s="61"/>
      <c r="H32" s="61"/>
      <c r="I32" s="61"/>
    </row>
    <row r="33" spans="1:9" x14ac:dyDescent="0.2">
      <c r="A33" s="55" t="s">
        <v>29</v>
      </c>
      <c r="B33" s="56"/>
      <c r="C33" s="60">
        <f t="shared" ref="C33:I33" si="1">SUM(C30:C32)</f>
        <v>0</v>
      </c>
      <c r="D33" s="60">
        <f t="shared" si="1"/>
        <v>0</v>
      </c>
      <c r="E33" s="60">
        <f t="shared" si="1"/>
        <v>0</v>
      </c>
      <c r="F33" s="60">
        <f>SUM(F30:F32)</f>
        <v>0</v>
      </c>
      <c r="G33" s="60">
        <f t="shared" si="1"/>
        <v>0</v>
      </c>
      <c r="H33" s="60">
        <f t="shared" si="1"/>
        <v>0</v>
      </c>
      <c r="I33" s="60">
        <f t="shared" si="1"/>
        <v>0</v>
      </c>
    </row>
    <row r="34" spans="1:9" x14ac:dyDescent="0.2">
      <c r="A34" s="55"/>
      <c r="B34" s="56"/>
      <c r="C34" s="60"/>
      <c r="D34" s="61"/>
      <c r="E34" s="61"/>
      <c r="F34" s="61"/>
      <c r="G34" s="61"/>
      <c r="H34" s="61"/>
      <c r="I34" s="61"/>
    </row>
    <row r="35" spans="1:9" x14ac:dyDescent="0.2">
      <c r="A35" s="55" t="s">
        <v>30</v>
      </c>
      <c r="B35" s="56"/>
      <c r="C35" s="60">
        <f>+C24+C25-C26+C33</f>
        <v>0</v>
      </c>
      <c r="D35" s="60">
        <f t="shared" ref="D35:I35" si="2">+D24+D25-D26+D33</f>
        <v>0</v>
      </c>
      <c r="E35" s="60">
        <f>+E24+E25-E26+E33</f>
        <v>0</v>
      </c>
      <c r="F35" s="60">
        <f t="shared" si="2"/>
        <v>1.0000000002037268E-2</v>
      </c>
      <c r="G35" s="60">
        <f>+G24+G25-G26+G33</f>
        <v>1.0000000002037268E-2</v>
      </c>
      <c r="H35" s="60">
        <f>+H24+H25-H26+H33</f>
        <v>1.0000000002037268E-2</v>
      </c>
      <c r="I35" s="60">
        <f t="shared" si="2"/>
        <v>1.0000000002037268E-2</v>
      </c>
    </row>
    <row r="36" spans="1:9" x14ac:dyDescent="0.2">
      <c r="A36" s="64"/>
      <c r="B36" s="65"/>
      <c r="C36" s="66"/>
      <c r="D36" s="67"/>
      <c r="E36" s="67"/>
      <c r="F36" s="61"/>
      <c r="G36" s="61"/>
      <c r="H36" s="61"/>
      <c r="I36" s="61"/>
    </row>
    <row r="37" spans="1:9" x14ac:dyDescent="0.2">
      <c r="A37" s="55" t="s">
        <v>31</v>
      </c>
      <c r="B37" s="56"/>
      <c r="C37" s="66">
        <v>265595.65999999997</v>
      </c>
      <c r="D37" s="67">
        <v>65950</v>
      </c>
      <c r="E37" s="67">
        <v>0</v>
      </c>
      <c r="F37" s="61">
        <v>0</v>
      </c>
      <c r="G37" s="61">
        <v>7900</v>
      </c>
      <c r="H37" s="61">
        <v>0</v>
      </c>
      <c r="I37" s="61">
        <v>0</v>
      </c>
    </row>
    <row r="38" spans="1:9" x14ac:dyDescent="0.2">
      <c r="A38" s="64"/>
      <c r="B38" s="65"/>
      <c r="C38" s="66"/>
      <c r="D38" s="67"/>
      <c r="E38" s="67"/>
      <c r="F38" s="61"/>
      <c r="G38" s="61"/>
      <c r="H38" s="61"/>
      <c r="I38" s="61"/>
    </row>
    <row r="39" spans="1:9" x14ac:dyDescent="0.2">
      <c r="A39" s="55" t="s">
        <v>32</v>
      </c>
      <c r="B39" s="68"/>
      <c r="C39" s="69">
        <f>C35-C37</f>
        <v>-265595.65999999997</v>
      </c>
      <c r="D39" s="69">
        <f t="shared" ref="D39:I39" si="3">D35-D37</f>
        <v>-65950</v>
      </c>
      <c r="E39" s="69">
        <f t="shared" si="3"/>
        <v>0</v>
      </c>
      <c r="F39" s="70">
        <f t="shared" si="3"/>
        <v>1.0000000002037268E-2</v>
      </c>
      <c r="G39" s="70">
        <f t="shared" si="3"/>
        <v>-7899.989999999998</v>
      </c>
      <c r="H39" s="70">
        <f t="shared" si="3"/>
        <v>1.0000000002037268E-2</v>
      </c>
      <c r="I39" s="70">
        <f t="shared" si="3"/>
        <v>1.0000000002037268E-2</v>
      </c>
    </row>
    <row r="40" spans="1:9" x14ac:dyDescent="0.2">
      <c r="A40" s="71"/>
      <c r="B40" s="71"/>
      <c r="C40" s="72"/>
      <c r="D40" s="72"/>
      <c r="E40" s="72"/>
      <c r="F40" s="72"/>
      <c r="G40" s="72"/>
      <c r="H40" s="72"/>
      <c r="I40" s="72"/>
    </row>
    <row r="41" spans="1:9" x14ac:dyDescent="0.2">
      <c r="A41" s="73" t="s">
        <v>33</v>
      </c>
      <c r="B41" s="46"/>
      <c r="C41" s="74"/>
      <c r="D41" s="74"/>
      <c r="E41" s="74"/>
      <c r="F41" s="74"/>
      <c r="G41" s="74"/>
      <c r="H41" s="74"/>
      <c r="I41" s="74"/>
    </row>
    <row r="42" spans="1:9" ht="26.45" customHeight="1" x14ac:dyDescent="0.2">
      <c r="A42" s="75" t="s">
        <v>34</v>
      </c>
      <c r="B42" s="76"/>
      <c r="C42" s="67"/>
      <c r="D42" s="67"/>
      <c r="E42" s="67"/>
      <c r="F42" s="67"/>
      <c r="G42" s="67"/>
      <c r="H42" s="67"/>
      <c r="I42" s="67"/>
    </row>
    <row r="43" spans="1:9" x14ac:dyDescent="0.2">
      <c r="A43" s="55"/>
      <c r="B43" s="56"/>
      <c r="C43" s="61"/>
      <c r="D43" s="61"/>
      <c r="E43" s="61"/>
      <c r="F43" s="61"/>
      <c r="G43" s="61"/>
      <c r="H43" s="61"/>
      <c r="I43" s="61"/>
    </row>
    <row r="44" spans="1:9" x14ac:dyDescent="0.2">
      <c r="A44" s="55" t="s">
        <v>35</v>
      </c>
      <c r="B44" s="56"/>
      <c r="C44" s="61"/>
      <c r="D44" s="61"/>
      <c r="E44" s="61"/>
      <c r="F44" s="61"/>
      <c r="G44" s="61"/>
      <c r="H44" s="61"/>
      <c r="I44" s="61"/>
    </row>
    <row r="45" spans="1:9" x14ac:dyDescent="0.2">
      <c r="A45" s="55"/>
      <c r="B45" s="56"/>
      <c r="C45" s="61"/>
      <c r="D45" s="61"/>
      <c r="E45" s="61"/>
      <c r="F45" s="61"/>
      <c r="G45" s="61"/>
      <c r="H45" s="61"/>
      <c r="I45" s="61"/>
    </row>
    <row r="46" spans="1:9" x14ac:dyDescent="0.2">
      <c r="A46" s="77" t="s">
        <v>36</v>
      </c>
      <c r="B46" s="68"/>
      <c r="C46" s="61"/>
      <c r="D46" s="61"/>
      <c r="E46" s="61"/>
      <c r="F46" s="61"/>
      <c r="G46" s="61"/>
      <c r="H46" s="61"/>
      <c r="I46" s="61"/>
    </row>
    <row r="47" spans="1:9" x14ac:dyDescent="0.2">
      <c r="A47" s="78" t="s">
        <v>37</v>
      </c>
      <c r="B47" s="79"/>
      <c r="C47" s="61"/>
      <c r="D47" s="61"/>
      <c r="E47" s="61"/>
      <c r="F47" s="61"/>
      <c r="G47" s="61"/>
      <c r="H47" s="61"/>
      <c r="I47" s="61"/>
    </row>
  </sheetData>
  <sheetProtection selectLockedCells="1"/>
  <mergeCells count="7">
    <mergeCell ref="A42:B42"/>
    <mergeCell ref="A8:I8"/>
    <mergeCell ref="A10:I10"/>
    <mergeCell ref="A12:I12"/>
    <mergeCell ref="A14:I14"/>
    <mergeCell ref="A16:I16"/>
    <mergeCell ref="A20:I20"/>
  </mergeCells>
  <printOptions horizontalCentered="1"/>
  <pageMargins left="0.75" right="0.75" top="0.6" bottom="0.55000000000000004" header="0.28000000000000003" footer="0.16"/>
  <pageSetup scale="67"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CCE728-A91F-43A0-891A-E8F0EA1143DB}">
  <sheetPr>
    <pageSetUpPr fitToPage="1"/>
  </sheetPr>
  <dimension ref="A2:I51"/>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67</v>
      </c>
      <c r="C2" s="46"/>
      <c r="D2" s="46"/>
      <c r="G2" s="45" t="s">
        <v>1</v>
      </c>
      <c r="H2" s="46" t="s">
        <v>70</v>
      </c>
      <c r="I2" s="46"/>
    </row>
    <row r="3" spans="1:9" x14ac:dyDescent="0.2">
      <c r="A3" s="10" t="s">
        <v>2</v>
      </c>
      <c r="B3" s="46" t="s">
        <v>40</v>
      </c>
      <c r="C3" s="46"/>
      <c r="D3" s="46"/>
      <c r="G3" s="45" t="s">
        <v>3</v>
      </c>
      <c r="H3" s="48" t="s">
        <v>71</v>
      </c>
      <c r="I3" s="48"/>
    </row>
    <row r="4" spans="1:9" x14ac:dyDescent="0.2">
      <c r="A4" s="10" t="s">
        <v>4</v>
      </c>
      <c r="B4" s="46" t="s">
        <v>68</v>
      </c>
      <c r="C4" s="46"/>
      <c r="D4" s="46"/>
      <c r="G4" s="45" t="s">
        <v>5</v>
      </c>
      <c r="H4" s="46" t="s">
        <v>43</v>
      </c>
      <c r="I4" s="46"/>
    </row>
    <row r="5" spans="1:9" ht="12.75" customHeight="1" x14ac:dyDescent="0.2">
      <c r="A5" s="10" t="s">
        <v>6</v>
      </c>
      <c r="B5" s="46" t="s">
        <v>69</v>
      </c>
      <c r="C5" s="48"/>
      <c r="D5" s="48"/>
      <c r="G5" s="45" t="s">
        <v>7</v>
      </c>
      <c r="H5" s="48" t="s">
        <v>72</v>
      </c>
      <c r="I5" s="48"/>
    </row>
    <row r="7" spans="1:9" ht="12.75" customHeight="1" x14ac:dyDescent="0.2">
      <c r="A7" s="10" t="s">
        <v>73</v>
      </c>
    </row>
    <row r="9" spans="1:9" x14ac:dyDescent="0.2">
      <c r="A9" s="10" t="s">
        <v>74</v>
      </c>
    </row>
    <row r="11" spans="1:9" ht="12.75" customHeight="1" x14ac:dyDescent="0.2">
      <c r="A11" s="8" t="s">
        <v>75</v>
      </c>
      <c r="B11" s="8"/>
      <c r="C11" s="8"/>
      <c r="D11" s="8"/>
      <c r="E11" s="8"/>
      <c r="F11" s="8"/>
      <c r="G11" s="8"/>
      <c r="H11" s="8"/>
      <c r="I11" s="8"/>
    </row>
    <row r="12" spans="1:9" ht="12.75" customHeight="1" x14ac:dyDescent="0.2">
      <c r="A12" s="8"/>
      <c r="B12" s="8"/>
      <c r="C12" s="8"/>
      <c r="D12" s="8"/>
      <c r="E12" s="8"/>
      <c r="F12" s="8"/>
      <c r="G12" s="8"/>
      <c r="H12" s="8"/>
      <c r="I12" s="8"/>
    </row>
    <row r="13" spans="1:9" ht="12.75" customHeight="1" x14ac:dyDescent="0.2">
      <c r="A13" s="8"/>
      <c r="B13" s="8"/>
      <c r="C13" s="8"/>
      <c r="D13" s="8"/>
      <c r="E13" s="8"/>
      <c r="F13" s="8"/>
      <c r="G13" s="8"/>
      <c r="H13" s="8"/>
      <c r="I13" s="8"/>
    </row>
    <row r="14" spans="1:9" ht="12.75" customHeight="1" x14ac:dyDescent="0.2">
      <c r="A14" s="8"/>
      <c r="B14" s="8"/>
      <c r="C14" s="8"/>
      <c r="D14" s="8"/>
      <c r="E14" s="8"/>
      <c r="F14" s="8"/>
      <c r="G14" s="8"/>
      <c r="H14" s="8"/>
      <c r="I14" s="8"/>
    </row>
    <row r="15" spans="1:9" ht="12.75" customHeight="1" x14ac:dyDescent="0.2">
      <c r="A15" s="8"/>
      <c r="B15" s="8"/>
      <c r="C15" s="8"/>
      <c r="D15" s="8"/>
      <c r="E15" s="8"/>
      <c r="F15" s="8"/>
      <c r="G15" s="8"/>
      <c r="H15" s="8"/>
      <c r="I15" s="8"/>
    </row>
    <row r="17" spans="1:9" ht="12.75" customHeight="1" x14ac:dyDescent="0.2">
      <c r="A17" s="8" t="s">
        <v>76</v>
      </c>
      <c r="B17" s="8"/>
      <c r="C17" s="8"/>
      <c r="D17" s="8"/>
      <c r="E17" s="8"/>
      <c r="F17" s="8"/>
      <c r="G17" s="8"/>
      <c r="H17" s="8"/>
      <c r="I17" s="8"/>
    </row>
    <row r="18" spans="1:9" ht="12.75" customHeight="1" x14ac:dyDescent="0.2">
      <c r="A18" s="8"/>
      <c r="B18" s="8"/>
      <c r="C18" s="8"/>
      <c r="D18" s="8"/>
      <c r="E18" s="8"/>
      <c r="F18" s="8"/>
      <c r="G18" s="8"/>
      <c r="H18" s="8"/>
      <c r="I18" s="8"/>
    </row>
    <row r="19" spans="1:9" ht="12.75" customHeight="1" x14ac:dyDescent="0.2">
      <c r="A19" s="8"/>
      <c r="B19" s="8"/>
      <c r="C19" s="8"/>
      <c r="D19" s="8"/>
      <c r="E19" s="8"/>
      <c r="F19" s="8"/>
      <c r="G19" s="8"/>
      <c r="H19" s="8"/>
      <c r="I19" s="8"/>
    </row>
    <row r="20" spans="1:9" x14ac:dyDescent="0.2">
      <c r="A20" s="8"/>
      <c r="B20" s="8"/>
      <c r="C20" s="8"/>
      <c r="D20" s="8"/>
      <c r="E20" s="8"/>
      <c r="F20" s="8"/>
      <c r="G20" s="8"/>
      <c r="H20" s="8"/>
      <c r="I20" s="8"/>
    </row>
    <row r="21" spans="1:9" x14ac:dyDescent="0.2">
      <c r="A21" s="10" t="s">
        <v>77</v>
      </c>
    </row>
    <row r="22" spans="1:9" x14ac:dyDescent="0.2">
      <c r="A22" s="10" t="s">
        <v>12</v>
      </c>
    </row>
    <row r="24" spans="1:9" x14ac:dyDescent="0.2">
      <c r="A24" s="52" t="s">
        <v>13</v>
      </c>
      <c r="B24" s="53"/>
      <c r="C24" s="53"/>
      <c r="D24" s="53"/>
      <c r="E24" s="53"/>
      <c r="F24" s="53"/>
      <c r="G24" s="53"/>
      <c r="H24" s="53"/>
      <c r="I24" s="54"/>
    </row>
    <row r="25" spans="1:9" x14ac:dyDescent="0.2">
      <c r="A25" s="55"/>
      <c r="B25" s="56"/>
      <c r="C25" s="57" t="s">
        <v>14</v>
      </c>
      <c r="D25" s="57" t="s">
        <v>15</v>
      </c>
      <c r="E25" s="57" t="s">
        <v>16</v>
      </c>
      <c r="F25" s="57" t="s">
        <v>17</v>
      </c>
      <c r="G25" s="57" t="s">
        <v>18</v>
      </c>
      <c r="H25" s="57" t="s">
        <v>19</v>
      </c>
      <c r="I25" s="57" t="s">
        <v>20</v>
      </c>
    </row>
    <row r="26" spans="1:9" x14ac:dyDescent="0.2">
      <c r="A26" s="55"/>
      <c r="B26" s="56"/>
      <c r="C26" s="58" t="s">
        <v>21</v>
      </c>
      <c r="D26" s="59" t="s">
        <v>21</v>
      </c>
      <c r="E26" s="58" t="s">
        <v>21</v>
      </c>
      <c r="F26" s="58" t="s">
        <v>21</v>
      </c>
      <c r="G26" s="58" t="s">
        <v>21</v>
      </c>
      <c r="H26" s="58" t="s">
        <v>22</v>
      </c>
      <c r="I26" s="58" t="s">
        <v>22</v>
      </c>
    </row>
    <row r="27" spans="1:9" x14ac:dyDescent="0.2">
      <c r="A27" s="55" t="s">
        <v>23</v>
      </c>
      <c r="B27" s="56"/>
      <c r="C27" s="60">
        <v>400000</v>
      </c>
      <c r="D27" s="61">
        <v>480000</v>
      </c>
      <c r="E27" s="61">
        <v>480000</v>
      </c>
      <c r="F27" s="61">
        <v>480000</v>
      </c>
      <c r="G27" s="61">
        <v>480000</v>
      </c>
      <c r="H27" s="61">
        <v>480000</v>
      </c>
      <c r="I27" s="61">
        <v>480000</v>
      </c>
    </row>
    <row r="28" spans="1:9" x14ac:dyDescent="0.2">
      <c r="A28" s="55" t="s">
        <v>24</v>
      </c>
      <c r="B28" s="56"/>
      <c r="C28" s="60">
        <v>0</v>
      </c>
      <c r="D28" s="61">
        <v>15.509999999951106</v>
      </c>
      <c r="E28" s="61">
        <v>-5.8207660913467407E-11</v>
      </c>
      <c r="F28" s="61">
        <v>9.7699999999604188</v>
      </c>
      <c r="G28" s="61">
        <f t="shared" ref="G28:I28" si="0">F39</f>
        <v>3.5899999999674037</v>
      </c>
      <c r="H28" s="61">
        <f t="shared" si="0"/>
        <v>-5.8207660913467407E-11</v>
      </c>
      <c r="I28" s="61">
        <f t="shared" si="0"/>
        <v>-3.590000000083819</v>
      </c>
    </row>
    <row r="29" spans="1:9" x14ac:dyDescent="0.2">
      <c r="A29" s="55" t="s">
        <v>25</v>
      </c>
      <c r="B29" s="56"/>
      <c r="C29" s="60">
        <v>488379.79</v>
      </c>
      <c r="D29" s="61">
        <v>450403.49</v>
      </c>
      <c r="E29" s="61">
        <v>447732.4</v>
      </c>
      <c r="F29" s="61">
        <v>353340</v>
      </c>
      <c r="G29" s="61">
        <v>409247.22</v>
      </c>
      <c r="H29" s="61">
        <v>409247.22</v>
      </c>
      <c r="I29" s="61">
        <v>409247.22</v>
      </c>
    </row>
    <row r="30" spans="1:9" x14ac:dyDescent="0.2">
      <c r="A30" s="55" t="s">
        <v>26</v>
      </c>
      <c r="B30" s="56"/>
      <c r="C30" s="60">
        <v>488364.28</v>
      </c>
      <c r="D30" s="61">
        <v>450419</v>
      </c>
      <c r="E30" s="61">
        <v>447722.63</v>
      </c>
      <c r="F30" s="60">
        <v>353346.18</v>
      </c>
      <c r="G30" s="61">
        <v>409250.81</v>
      </c>
      <c r="H30" s="61">
        <v>409250.81</v>
      </c>
      <c r="I30" s="61">
        <v>409250.81</v>
      </c>
    </row>
    <row r="31" spans="1:9" x14ac:dyDescent="0.2">
      <c r="A31" s="55"/>
      <c r="B31" s="56"/>
      <c r="C31" s="60"/>
      <c r="D31" s="61"/>
      <c r="E31" s="61"/>
      <c r="F31" s="61"/>
      <c r="G31" s="61"/>
      <c r="H31" s="61"/>
      <c r="I31" s="61"/>
    </row>
    <row r="32" spans="1:9" x14ac:dyDescent="0.2">
      <c r="A32" s="55" t="s">
        <v>27</v>
      </c>
      <c r="B32" s="48"/>
      <c r="C32" s="62"/>
      <c r="D32" s="62"/>
      <c r="E32" s="62"/>
      <c r="F32" s="62"/>
      <c r="G32" s="62"/>
      <c r="H32" s="62"/>
      <c r="I32" s="60"/>
    </row>
    <row r="33" spans="1:9" x14ac:dyDescent="0.2">
      <c r="A33" s="55" t="s">
        <v>28</v>
      </c>
      <c r="B33" s="56"/>
      <c r="C33" s="60"/>
      <c r="D33" s="63"/>
      <c r="E33" s="62"/>
      <c r="F33" s="62"/>
      <c r="G33" s="62"/>
      <c r="H33" s="62"/>
      <c r="I33" s="60"/>
    </row>
    <row r="34" spans="1:9" x14ac:dyDescent="0.2">
      <c r="A34" s="64"/>
      <c r="B34" s="65"/>
      <c r="C34" s="60"/>
      <c r="D34" s="61"/>
      <c r="E34" s="61"/>
      <c r="F34" s="61"/>
      <c r="G34" s="61"/>
      <c r="H34" s="61"/>
      <c r="I34" s="61"/>
    </row>
    <row r="35" spans="1:9" x14ac:dyDescent="0.2">
      <c r="A35" s="64"/>
      <c r="B35" s="65"/>
      <c r="C35" s="60"/>
      <c r="D35" s="61"/>
      <c r="E35" s="61"/>
      <c r="F35" s="61"/>
      <c r="G35" s="61"/>
      <c r="H35" s="61"/>
      <c r="I35" s="61"/>
    </row>
    <row r="36" spans="1:9" ht="26.45" customHeight="1" x14ac:dyDescent="0.2">
      <c r="A36" s="64"/>
      <c r="B36" s="65"/>
      <c r="C36" s="60"/>
      <c r="D36" s="61"/>
      <c r="E36" s="61"/>
      <c r="F36" s="61"/>
      <c r="G36" s="61"/>
      <c r="H36" s="61"/>
      <c r="I36" s="61"/>
    </row>
    <row r="37" spans="1:9" x14ac:dyDescent="0.2">
      <c r="A37" s="55" t="s">
        <v>29</v>
      </c>
      <c r="B37" s="56"/>
      <c r="C37" s="60">
        <v>0</v>
      </c>
      <c r="D37" s="60">
        <v>0</v>
      </c>
      <c r="E37" s="60">
        <v>0</v>
      </c>
      <c r="F37" s="60">
        <v>0</v>
      </c>
      <c r="G37" s="60">
        <f t="shared" ref="G37:I37" si="1">SUM(G34:G36)</f>
        <v>0</v>
      </c>
      <c r="H37" s="60">
        <f t="shared" si="1"/>
        <v>0</v>
      </c>
      <c r="I37" s="60">
        <f t="shared" si="1"/>
        <v>0</v>
      </c>
    </row>
    <row r="38" spans="1:9" x14ac:dyDescent="0.2">
      <c r="A38" s="55"/>
      <c r="B38" s="56"/>
      <c r="C38" s="60"/>
      <c r="D38" s="61"/>
      <c r="E38" s="61"/>
      <c r="F38" s="61"/>
      <c r="G38" s="61"/>
      <c r="H38" s="61"/>
      <c r="I38" s="61"/>
    </row>
    <row r="39" spans="1:9" x14ac:dyDescent="0.2">
      <c r="A39" s="55" t="s">
        <v>30</v>
      </c>
      <c r="B39" s="56"/>
      <c r="C39" s="60">
        <v>15.509999999951106</v>
      </c>
      <c r="D39" s="60">
        <v>-5.8207660913467407E-11</v>
      </c>
      <c r="E39" s="60">
        <v>9.7699999999604188</v>
      </c>
      <c r="F39" s="60">
        <v>3.5899999999674037</v>
      </c>
      <c r="G39" s="60">
        <f>+G28+G29-G30+G37</f>
        <v>-5.8207660913467407E-11</v>
      </c>
      <c r="H39" s="60">
        <f>+H28+H29-H30+H37</f>
        <v>-3.590000000083819</v>
      </c>
      <c r="I39" s="60">
        <f t="shared" ref="I39" si="2">+I28+I29-I30+I37</f>
        <v>-7.1800000001094304</v>
      </c>
    </row>
    <row r="40" spans="1:9" x14ac:dyDescent="0.2">
      <c r="A40" s="64"/>
      <c r="B40" s="65"/>
      <c r="C40" s="66"/>
      <c r="D40" s="67"/>
      <c r="E40" s="67"/>
      <c r="F40" s="61"/>
      <c r="G40" s="61"/>
      <c r="H40" s="61"/>
      <c r="I40" s="61"/>
    </row>
    <row r="41" spans="1:9" x14ac:dyDescent="0.2">
      <c r="A41" s="55" t="s">
        <v>31</v>
      </c>
      <c r="B41" s="56"/>
      <c r="C41" s="66">
        <v>131448</v>
      </c>
      <c r="D41" s="67">
        <v>97429</v>
      </c>
      <c r="E41" s="67">
        <v>1000</v>
      </c>
      <c r="F41" s="61">
        <v>84.5</v>
      </c>
      <c r="G41" s="61"/>
      <c r="H41" s="61"/>
      <c r="I41" s="61"/>
    </row>
    <row r="42" spans="1:9" x14ac:dyDescent="0.2">
      <c r="A42" s="64"/>
      <c r="B42" s="65"/>
      <c r="C42" s="66"/>
      <c r="D42" s="67"/>
      <c r="E42" s="67"/>
      <c r="F42" s="61"/>
      <c r="G42" s="61"/>
      <c r="H42" s="61"/>
      <c r="I42" s="61"/>
    </row>
    <row r="43" spans="1:9" x14ac:dyDescent="0.2">
      <c r="A43" s="55" t="s">
        <v>32</v>
      </c>
      <c r="B43" s="68"/>
      <c r="C43" s="69">
        <v>-131432.49000000005</v>
      </c>
      <c r="D43" s="69">
        <v>-97429.000000000058</v>
      </c>
      <c r="E43" s="69">
        <v>-990.23000000003958</v>
      </c>
      <c r="F43" s="70">
        <v>-80.910000000032596</v>
      </c>
      <c r="G43" s="70">
        <f t="shared" ref="G43:I43" si="3">G39-G41</f>
        <v>-5.8207660913467407E-11</v>
      </c>
      <c r="H43" s="70">
        <f t="shared" si="3"/>
        <v>-3.590000000083819</v>
      </c>
      <c r="I43" s="70">
        <f t="shared" si="3"/>
        <v>-7.1800000001094304</v>
      </c>
    </row>
    <row r="44" spans="1:9" x14ac:dyDescent="0.2">
      <c r="A44" s="71"/>
      <c r="B44" s="71"/>
      <c r="C44" s="72"/>
      <c r="D44" s="72"/>
      <c r="E44" s="72"/>
      <c r="F44" s="72"/>
      <c r="G44" s="72"/>
      <c r="H44" s="72"/>
      <c r="I44" s="72"/>
    </row>
    <row r="45" spans="1:9" x14ac:dyDescent="0.2">
      <c r="A45" s="73" t="s">
        <v>33</v>
      </c>
      <c r="B45" s="46"/>
      <c r="C45" s="74"/>
      <c r="D45" s="74"/>
      <c r="E45" s="74"/>
      <c r="F45" s="74"/>
      <c r="G45" s="74"/>
      <c r="H45" s="74"/>
      <c r="I45" s="74"/>
    </row>
    <row r="46" spans="1:9" x14ac:dyDescent="0.2">
      <c r="A46" s="75" t="s">
        <v>34</v>
      </c>
      <c r="B46" s="76"/>
      <c r="C46" s="67"/>
      <c r="D46" s="67"/>
      <c r="E46" s="67"/>
      <c r="F46" s="67"/>
      <c r="G46" s="67"/>
      <c r="H46" s="67"/>
      <c r="I46" s="67"/>
    </row>
    <row r="47" spans="1:9" x14ac:dyDescent="0.2">
      <c r="A47" s="55"/>
      <c r="B47" s="56"/>
      <c r="C47" s="61"/>
      <c r="D47" s="61"/>
      <c r="E47" s="61"/>
      <c r="F47" s="61"/>
      <c r="G47" s="61"/>
      <c r="H47" s="61"/>
      <c r="I47" s="61"/>
    </row>
    <row r="48" spans="1:9" x14ac:dyDescent="0.2">
      <c r="A48" s="55" t="s">
        <v>35</v>
      </c>
      <c r="B48" s="56"/>
      <c r="C48" s="61"/>
      <c r="D48" s="61"/>
      <c r="E48" s="61"/>
      <c r="F48" s="61"/>
      <c r="G48" s="61"/>
      <c r="H48" s="61"/>
      <c r="I48" s="61"/>
    </row>
    <row r="49" spans="1:9" x14ac:dyDescent="0.2">
      <c r="A49" s="55"/>
      <c r="B49" s="56"/>
      <c r="C49" s="61"/>
      <c r="D49" s="61"/>
      <c r="E49" s="61"/>
      <c r="F49" s="61"/>
      <c r="G49" s="61"/>
      <c r="H49" s="61"/>
      <c r="I49" s="61"/>
    </row>
    <row r="50" spans="1:9" x14ac:dyDescent="0.2">
      <c r="A50" s="77" t="s">
        <v>36</v>
      </c>
      <c r="B50" s="68"/>
      <c r="C50" s="61"/>
      <c r="D50" s="61"/>
      <c r="E50" s="61"/>
      <c r="F50" s="61"/>
      <c r="G50" s="61"/>
      <c r="H50" s="61"/>
      <c r="I50" s="61"/>
    </row>
    <row r="51" spans="1:9" x14ac:dyDescent="0.2">
      <c r="A51" s="78" t="s">
        <v>37</v>
      </c>
      <c r="B51" s="79"/>
      <c r="C51" s="61"/>
      <c r="D51" s="61"/>
      <c r="E51" s="61"/>
      <c r="F51" s="61"/>
      <c r="G51" s="61"/>
      <c r="H51" s="61"/>
      <c r="I51" s="61"/>
    </row>
  </sheetData>
  <sheetProtection selectLockedCells="1"/>
  <mergeCells count="4">
    <mergeCell ref="A11:I15"/>
    <mergeCell ref="A17:I20"/>
    <mergeCell ref="A24:I24"/>
    <mergeCell ref="A46:B46"/>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0C378-3333-47A6-8D9D-F20F52A76D69}">
  <sheetPr>
    <pageSetUpPr fitToPage="1"/>
  </sheetPr>
  <dimension ref="A2:K46"/>
  <sheetViews>
    <sheetView zoomScaleNormal="100" workbookViewId="0">
      <selection activeCell="F32" sqref="F32"/>
    </sheetView>
  </sheetViews>
  <sheetFormatPr defaultRowHeight="12.75" x14ac:dyDescent="0.2"/>
  <cols>
    <col min="1" max="2" width="14.5703125" style="6" customWidth="1"/>
    <col min="3" max="8" width="14" style="6" customWidth="1"/>
    <col min="9" max="9" width="13.140625" style="6" customWidth="1"/>
    <col min="10" max="16384" width="9.140625" style="6"/>
  </cols>
  <sheetData>
    <row r="2" spans="1:9" x14ac:dyDescent="0.2">
      <c r="A2" s="6" t="s">
        <v>0</v>
      </c>
      <c r="B2" s="44" t="s">
        <v>38</v>
      </c>
      <c r="C2" s="44"/>
      <c r="D2" s="44"/>
      <c r="E2" s="44"/>
      <c r="G2" s="13" t="s">
        <v>1</v>
      </c>
      <c r="H2" s="44" t="s">
        <v>39</v>
      </c>
      <c r="I2" s="46"/>
    </row>
    <row r="3" spans="1:9" x14ac:dyDescent="0.2">
      <c r="A3" s="6" t="s">
        <v>2</v>
      </c>
      <c r="B3" s="44" t="s">
        <v>40</v>
      </c>
      <c r="C3" s="44"/>
      <c r="D3" s="44"/>
      <c r="E3" s="44"/>
      <c r="G3" s="13" t="s">
        <v>3</v>
      </c>
      <c r="H3" s="47" t="s">
        <v>41</v>
      </c>
      <c r="I3" s="48"/>
    </row>
    <row r="4" spans="1:9" x14ac:dyDescent="0.2">
      <c r="A4" s="6" t="s">
        <v>4</v>
      </c>
      <c r="B4" s="49" t="s">
        <v>42</v>
      </c>
      <c r="C4" s="49"/>
      <c r="D4" s="49"/>
      <c r="E4" s="49"/>
      <c r="G4" s="13" t="s">
        <v>5</v>
      </c>
      <c r="H4" s="50" t="s">
        <v>43</v>
      </c>
      <c r="I4" s="46"/>
    </row>
    <row r="5" spans="1:9" x14ac:dyDescent="0.2">
      <c r="A5" s="6" t="s">
        <v>6</v>
      </c>
      <c r="B5" s="51" t="s">
        <v>44</v>
      </c>
      <c r="C5" s="51"/>
      <c r="D5" s="51"/>
      <c r="E5" s="51"/>
      <c r="G5" s="13" t="s">
        <v>7</v>
      </c>
      <c r="H5" s="47" t="s">
        <v>45</v>
      </c>
      <c r="I5" s="48"/>
    </row>
    <row r="8" spans="1:9" ht="63.75" customHeight="1" x14ac:dyDescent="0.2">
      <c r="A8" s="84" t="s">
        <v>46</v>
      </c>
      <c r="B8" s="84"/>
      <c r="C8" s="84"/>
      <c r="D8" s="84"/>
      <c r="E8" s="84"/>
      <c r="F8" s="84"/>
      <c r="G8" s="84"/>
      <c r="H8" s="84"/>
      <c r="I8" s="84"/>
    </row>
    <row r="10" spans="1:9" x14ac:dyDescent="0.2">
      <c r="A10" s="85" t="s">
        <v>47</v>
      </c>
    </row>
    <row r="12" spans="1:9" ht="141.75" customHeight="1" x14ac:dyDescent="0.2">
      <c r="A12" s="86" t="s">
        <v>48</v>
      </c>
      <c r="B12" s="86"/>
      <c r="C12" s="86"/>
      <c r="D12" s="86"/>
      <c r="E12" s="86"/>
      <c r="F12" s="86"/>
      <c r="G12" s="86"/>
      <c r="H12" s="86"/>
      <c r="I12" s="86"/>
    </row>
    <row r="14" spans="1:9" ht="32.25" customHeight="1" x14ac:dyDescent="0.2">
      <c r="A14" s="87" t="s">
        <v>65</v>
      </c>
      <c r="B14" s="87"/>
      <c r="C14" s="87"/>
      <c r="D14" s="87"/>
      <c r="E14" s="87"/>
      <c r="F14" s="87"/>
      <c r="G14" s="87"/>
      <c r="H14" s="87"/>
      <c r="I14" s="87"/>
    </row>
    <row r="16" spans="1:9" ht="9" customHeight="1" x14ac:dyDescent="0.2">
      <c r="A16" s="2" t="s">
        <v>11</v>
      </c>
      <c r="D16" s="2" t="s">
        <v>49</v>
      </c>
    </row>
    <row r="17" spans="1:11" x14ac:dyDescent="0.2">
      <c r="A17" s="2" t="s">
        <v>12</v>
      </c>
    </row>
    <row r="18" spans="1:11" x14ac:dyDescent="0.2">
      <c r="A18" s="81"/>
      <c r="B18" s="9"/>
      <c r="C18" s="9"/>
      <c r="D18" s="9"/>
      <c r="E18" s="9"/>
      <c r="F18" s="9"/>
      <c r="G18" s="9"/>
      <c r="H18" s="9"/>
      <c r="I18" s="9"/>
    </row>
    <row r="19" spans="1:11" x14ac:dyDescent="0.2">
      <c r="A19" s="18" t="s">
        <v>13</v>
      </c>
      <c r="B19" s="19"/>
      <c r="C19" s="19"/>
      <c r="D19" s="19"/>
      <c r="E19" s="19"/>
      <c r="F19" s="19"/>
      <c r="G19" s="19"/>
      <c r="H19" s="19"/>
      <c r="I19" s="20"/>
    </row>
    <row r="20" spans="1:11" x14ac:dyDescent="0.2">
      <c r="A20" s="3"/>
      <c r="B20" s="5"/>
      <c r="C20" s="21" t="s">
        <v>14</v>
      </c>
      <c r="D20" s="21" t="s">
        <v>15</v>
      </c>
      <c r="E20" s="21" t="s">
        <v>16</v>
      </c>
      <c r="F20" s="21" t="s">
        <v>17</v>
      </c>
      <c r="G20" s="21" t="s">
        <v>18</v>
      </c>
      <c r="H20" s="21" t="s">
        <v>19</v>
      </c>
      <c r="I20" s="21" t="s">
        <v>20</v>
      </c>
    </row>
    <row r="21" spans="1:11" x14ac:dyDescent="0.2">
      <c r="A21" s="3"/>
      <c r="B21" s="5"/>
      <c r="C21" s="22" t="s">
        <v>21</v>
      </c>
      <c r="D21" s="23" t="s">
        <v>21</v>
      </c>
      <c r="E21" s="22" t="s">
        <v>21</v>
      </c>
      <c r="F21" s="24" t="s">
        <v>21</v>
      </c>
      <c r="G21" s="24" t="s">
        <v>21</v>
      </c>
      <c r="H21" s="22" t="s">
        <v>22</v>
      </c>
      <c r="I21" s="22" t="s">
        <v>22</v>
      </c>
    </row>
    <row r="22" spans="1:11" x14ac:dyDescent="0.2">
      <c r="A22" s="3" t="s">
        <v>23</v>
      </c>
      <c r="B22" s="5"/>
      <c r="C22" s="4">
        <v>200000</v>
      </c>
      <c r="D22" s="25">
        <v>200000</v>
      </c>
      <c r="E22" s="25">
        <v>200000</v>
      </c>
      <c r="F22" s="25">
        <v>200000</v>
      </c>
      <c r="G22" s="25">
        <v>200000</v>
      </c>
      <c r="H22" s="25">
        <v>210852</v>
      </c>
      <c r="I22" s="25">
        <v>210852</v>
      </c>
    </row>
    <row r="23" spans="1:11" x14ac:dyDescent="0.2">
      <c r="A23" s="3" t="s">
        <v>24</v>
      </c>
      <c r="B23" s="5"/>
      <c r="C23" s="4">
        <v>1.96</v>
      </c>
      <c r="D23" s="25">
        <f t="shared" ref="D23:I23" si="0">C34</f>
        <v>1.9599999999918509</v>
      </c>
      <c r="E23" s="25">
        <f t="shared" si="0"/>
        <v>1.9599999999918509</v>
      </c>
      <c r="F23" s="25">
        <f t="shared" si="0"/>
        <v>1.9599999999918509</v>
      </c>
      <c r="G23" s="25">
        <f t="shared" si="0"/>
        <v>1.9599999999918509</v>
      </c>
      <c r="H23" s="25">
        <f t="shared" si="0"/>
        <v>0</v>
      </c>
      <c r="I23" s="25">
        <f t="shared" si="0"/>
        <v>0</v>
      </c>
    </row>
    <row r="24" spans="1:11" x14ac:dyDescent="0.2">
      <c r="A24" s="3" t="s">
        <v>25</v>
      </c>
      <c r="B24" s="5"/>
      <c r="C24" s="4">
        <v>162459.26</v>
      </c>
      <c r="D24" s="25">
        <v>164336.35999999999</v>
      </c>
      <c r="E24" s="25">
        <v>54692.13</v>
      </c>
      <c r="F24" s="25">
        <v>38637.730000000003</v>
      </c>
      <c r="G24" s="25">
        <v>188076.34</v>
      </c>
      <c r="H24" s="25">
        <v>210852</v>
      </c>
      <c r="I24" s="25">
        <v>210852</v>
      </c>
      <c r="K24" s="7"/>
    </row>
    <row r="25" spans="1:11" x14ac:dyDescent="0.2">
      <c r="A25" s="3" t="s">
        <v>26</v>
      </c>
      <c r="B25" s="5"/>
      <c r="C25" s="4">
        <v>162459.26</v>
      </c>
      <c r="D25" s="25">
        <v>164336.35999999999</v>
      </c>
      <c r="E25" s="25">
        <v>54692.13</v>
      </c>
      <c r="F25" s="4">
        <v>38637.730000000003</v>
      </c>
      <c r="G25" s="25">
        <v>188078.3</v>
      </c>
      <c r="H25" s="25">
        <v>210852</v>
      </c>
      <c r="I25" s="25">
        <v>210852</v>
      </c>
    </row>
    <row r="26" spans="1:11" x14ac:dyDescent="0.2">
      <c r="A26" s="3"/>
      <c r="B26" s="5"/>
      <c r="C26" s="4"/>
      <c r="D26" s="25"/>
      <c r="E26" s="25"/>
      <c r="F26" s="25"/>
      <c r="G26" s="25"/>
      <c r="H26" s="25"/>
      <c r="I26" s="25"/>
    </row>
    <row r="27" spans="1:11" x14ac:dyDescent="0.2">
      <c r="A27" s="3" t="s">
        <v>27</v>
      </c>
      <c r="B27" s="15"/>
      <c r="C27" s="26"/>
      <c r="D27" s="26"/>
      <c r="E27" s="26"/>
      <c r="F27" s="26"/>
      <c r="G27" s="26"/>
      <c r="H27" s="26"/>
      <c r="I27" s="4"/>
    </row>
    <row r="28" spans="1:11" x14ac:dyDescent="0.2">
      <c r="A28" s="27" t="s">
        <v>28</v>
      </c>
      <c r="B28" s="5"/>
      <c r="C28" s="4"/>
      <c r="D28" s="28"/>
      <c r="E28" s="26"/>
      <c r="F28" s="26"/>
      <c r="G28" s="26"/>
      <c r="H28" s="26"/>
      <c r="I28" s="4"/>
    </row>
    <row r="29" spans="1:11" x14ac:dyDescent="0.2">
      <c r="A29" s="29"/>
      <c r="B29" s="30"/>
      <c r="C29" s="4"/>
      <c r="D29" s="25"/>
      <c r="E29" s="25"/>
      <c r="F29" s="25"/>
      <c r="G29" s="25"/>
      <c r="H29" s="25"/>
      <c r="I29" s="25"/>
    </row>
    <row r="30" spans="1:11" x14ac:dyDescent="0.2">
      <c r="A30" s="29"/>
      <c r="B30" s="30"/>
      <c r="C30" s="4"/>
      <c r="D30" s="25"/>
      <c r="E30" s="25"/>
      <c r="F30" s="25"/>
      <c r="G30" s="25"/>
      <c r="H30" s="25"/>
      <c r="I30" s="25"/>
    </row>
    <row r="31" spans="1:11" x14ac:dyDescent="0.2">
      <c r="A31" s="29"/>
      <c r="B31" s="30"/>
      <c r="C31" s="4"/>
      <c r="D31" s="25"/>
      <c r="E31" s="25"/>
      <c r="F31" s="25"/>
      <c r="G31" s="25"/>
      <c r="H31" s="25"/>
      <c r="I31" s="25"/>
    </row>
    <row r="32" spans="1:11" x14ac:dyDescent="0.2">
      <c r="A32" s="3" t="s">
        <v>29</v>
      </c>
      <c r="B32" s="5"/>
      <c r="C32" s="4">
        <f t="shared" ref="C32:I32" si="1">SUM(C29:C31)</f>
        <v>0</v>
      </c>
      <c r="D32" s="4">
        <f t="shared" si="1"/>
        <v>0</v>
      </c>
      <c r="E32" s="4">
        <f t="shared" si="1"/>
        <v>0</v>
      </c>
      <c r="F32" s="4">
        <f>SUM(F29:F31)</f>
        <v>0</v>
      </c>
      <c r="G32" s="4">
        <f t="shared" si="1"/>
        <v>0</v>
      </c>
      <c r="H32" s="4">
        <f t="shared" si="1"/>
        <v>0</v>
      </c>
      <c r="I32" s="4">
        <f t="shared" si="1"/>
        <v>0</v>
      </c>
    </row>
    <row r="33" spans="1:9" x14ac:dyDescent="0.2">
      <c r="A33" s="3"/>
      <c r="B33" s="5"/>
      <c r="C33" s="4"/>
      <c r="D33" s="25"/>
      <c r="E33" s="25"/>
      <c r="F33" s="25"/>
      <c r="G33" s="25"/>
      <c r="H33" s="25"/>
      <c r="I33" s="25"/>
    </row>
    <row r="34" spans="1:9" x14ac:dyDescent="0.2">
      <c r="A34" s="3" t="s">
        <v>30</v>
      </c>
      <c r="B34" s="5"/>
      <c r="C34" s="4">
        <f>+C23+C24-C25+C32</f>
        <v>1.9599999999918509</v>
      </c>
      <c r="D34" s="4">
        <f t="shared" ref="D34:I34" si="2">+D23+D24-D25+D32</f>
        <v>1.9599999999918509</v>
      </c>
      <c r="E34" s="4">
        <f>+E23+E24-E25+E32</f>
        <v>1.9599999999918509</v>
      </c>
      <c r="F34" s="4">
        <f t="shared" si="2"/>
        <v>1.9599999999918509</v>
      </c>
      <c r="G34" s="4">
        <f>+G23+G24-G25+G32</f>
        <v>0</v>
      </c>
      <c r="H34" s="4">
        <f>+H23+H24-H25+H32</f>
        <v>0</v>
      </c>
      <c r="I34" s="4">
        <f t="shared" si="2"/>
        <v>0</v>
      </c>
    </row>
    <row r="35" spans="1:9" x14ac:dyDescent="0.2">
      <c r="A35" s="29"/>
      <c r="B35" s="30"/>
      <c r="C35" s="31"/>
      <c r="D35" s="32"/>
      <c r="E35" s="32"/>
      <c r="F35" s="25"/>
      <c r="G35" s="25"/>
      <c r="H35" s="25"/>
      <c r="I35" s="25"/>
    </row>
    <row r="36" spans="1:9" x14ac:dyDescent="0.2">
      <c r="A36" s="3" t="s">
        <v>31</v>
      </c>
      <c r="B36" s="5"/>
      <c r="C36" s="31">
        <v>0</v>
      </c>
      <c r="D36" s="32">
        <v>0</v>
      </c>
      <c r="E36" s="32">
        <v>0</v>
      </c>
      <c r="F36" s="25">
        <v>84.5</v>
      </c>
      <c r="G36" s="25">
        <v>2682.65</v>
      </c>
      <c r="H36" s="25">
        <v>0</v>
      </c>
      <c r="I36" s="25">
        <v>0</v>
      </c>
    </row>
    <row r="37" spans="1:9" x14ac:dyDescent="0.2">
      <c r="A37" s="29"/>
      <c r="B37" s="30"/>
      <c r="C37" s="31"/>
      <c r="D37" s="32"/>
      <c r="E37" s="32"/>
      <c r="F37" s="25"/>
      <c r="G37" s="25"/>
      <c r="H37" s="25"/>
      <c r="I37" s="25"/>
    </row>
    <row r="38" spans="1:9" x14ac:dyDescent="0.2">
      <c r="A38" s="3" t="s">
        <v>32</v>
      </c>
      <c r="B38" s="33"/>
      <c r="C38" s="34">
        <f>C34-C36</f>
        <v>1.9599999999918509</v>
      </c>
      <c r="D38" s="34">
        <f t="shared" ref="D38:I38" si="3">D34-D36</f>
        <v>1.9599999999918509</v>
      </c>
      <c r="E38" s="34">
        <f t="shared" si="3"/>
        <v>1.9599999999918509</v>
      </c>
      <c r="F38" s="35">
        <f t="shared" si="3"/>
        <v>-82.540000000008149</v>
      </c>
      <c r="G38" s="35">
        <f t="shared" si="3"/>
        <v>-2682.65</v>
      </c>
      <c r="H38" s="35">
        <f t="shared" si="3"/>
        <v>0</v>
      </c>
      <c r="I38" s="35">
        <f t="shared" si="3"/>
        <v>0</v>
      </c>
    </row>
    <row r="39" spans="1:9" x14ac:dyDescent="0.2">
      <c r="A39" s="36"/>
      <c r="B39" s="36"/>
      <c r="C39" s="37"/>
      <c r="D39" s="37"/>
      <c r="E39" s="37"/>
      <c r="F39" s="37"/>
      <c r="G39" s="37"/>
      <c r="H39" s="37"/>
      <c r="I39" s="37"/>
    </row>
    <row r="40" spans="1:9" x14ac:dyDescent="0.2">
      <c r="A40" s="38" t="s">
        <v>33</v>
      </c>
      <c r="B40" s="12"/>
      <c r="C40" s="1"/>
      <c r="D40" s="1"/>
      <c r="E40" s="1"/>
      <c r="F40" s="1"/>
      <c r="G40" s="1"/>
      <c r="H40" s="1"/>
      <c r="I40" s="1"/>
    </row>
    <row r="41" spans="1:9" ht="26.45" customHeight="1" x14ac:dyDescent="0.2">
      <c r="A41" s="39" t="s">
        <v>34</v>
      </c>
      <c r="B41" s="40"/>
      <c r="C41" s="32"/>
      <c r="D41" s="32"/>
      <c r="E41" s="32"/>
      <c r="F41" s="32"/>
      <c r="G41" s="32"/>
      <c r="H41" s="32"/>
      <c r="I41" s="32"/>
    </row>
    <row r="42" spans="1:9" x14ac:dyDescent="0.2">
      <c r="A42" s="3"/>
      <c r="B42" s="5"/>
      <c r="C42" s="25"/>
      <c r="D42" s="25"/>
      <c r="E42" s="25"/>
      <c r="F42" s="25"/>
      <c r="G42" s="25"/>
      <c r="H42" s="25"/>
      <c r="I42" s="25"/>
    </row>
    <row r="43" spans="1:9" x14ac:dyDescent="0.2">
      <c r="A43" s="3" t="s">
        <v>35</v>
      </c>
      <c r="B43" s="5"/>
      <c r="C43" s="25"/>
      <c r="D43" s="25"/>
      <c r="E43" s="25"/>
      <c r="F43" s="25"/>
      <c r="G43" s="25"/>
      <c r="H43" s="25"/>
      <c r="I43" s="25"/>
    </row>
    <row r="44" spans="1:9" x14ac:dyDescent="0.2">
      <c r="A44" s="3"/>
      <c r="B44" s="5"/>
      <c r="C44" s="25"/>
      <c r="D44" s="25"/>
      <c r="E44" s="25"/>
      <c r="F44" s="25"/>
      <c r="G44" s="25"/>
      <c r="H44" s="25"/>
      <c r="I44" s="25"/>
    </row>
    <row r="45" spans="1:9" x14ac:dyDescent="0.2">
      <c r="A45" s="41" t="s">
        <v>36</v>
      </c>
      <c r="B45" s="33"/>
      <c r="C45" s="25"/>
      <c r="D45" s="25"/>
      <c r="E45" s="25"/>
      <c r="F45" s="25"/>
      <c r="G45" s="25"/>
      <c r="H45" s="25"/>
      <c r="I45" s="25"/>
    </row>
    <row r="46" spans="1:9" x14ac:dyDescent="0.2">
      <c r="A46" s="42" t="s">
        <v>37</v>
      </c>
      <c r="B46" s="43"/>
      <c r="C46" s="25"/>
      <c r="D46" s="25"/>
      <c r="E46" s="25"/>
      <c r="F46" s="25"/>
      <c r="G46" s="25"/>
      <c r="H46" s="25"/>
      <c r="I46" s="25"/>
    </row>
  </sheetData>
  <sheetProtection selectLockedCells="1"/>
  <mergeCells count="7">
    <mergeCell ref="A19:I19"/>
    <mergeCell ref="A41:B41"/>
    <mergeCell ref="B4:E4"/>
    <mergeCell ref="B5:E5"/>
    <mergeCell ref="A8:I8"/>
    <mergeCell ref="A12:I12"/>
    <mergeCell ref="A14:I14"/>
  </mergeCells>
  <printOptions horizontalCentered="1"/>
  <pageMargins left="0.75" right="0.75" top="0.6" bottom="0.55000000000000004" header="0.28000000000000003" footer="0.16"/>
  <pageSetup scale="6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5C015-4BA8-440B-B3AF-8737CB5704B5}">
  <sheetPr>
    <pageSetUpPr fitToPage="1"/>
  </sheetPr>
  <dimension ref="A2:I51"/>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6" t="s">
        <v>67</v>
      </c>
      <c r="C2" s="46"/>
      <c r="D2" s="46"/>
      <c r="G2" s="45" t="s">
        <v>1</v>
      </c>
      <c r="H2" s="44" t="s">
        <v>70</v>
      </c>
      <c r="I2" s="46"/>
    </row>
    <row r="3" spans="1:9" x14ac:dyDescent="0.2">
      <c r="A3" s="10" t="s">
        <v>2</v>
      </c>
      <c r="B3" s="46" t="s">
        <v>40</v>
      </c>
      <c r="C3" s="46"/>
      <c r="D3" s="46"/>
      <c r="G3" s="45" t="s">
        <v>3</v>
      </c>
      <c r="H3" s="47" t="s">
        <v>71</v>
      </c>
      <c r="I3" s="48"/>
    </row>
    <row r="4" spans="1:9" x14ac:dyDescent="0.2">
      <c r="A4" s="10" t="s">
        <v>4</v>
      </c>
      <c r="B4" s="46" t="s">
        <v>78</v>
      </c>
      <c r="C4" s="46"/>
      <c r="D4" s="46"/>
      <c r="G4" s="45" t="s">
        <v>5</v>
      </c>
      <c r="H4" s="50" t="s">
        <v>43</v>
      </c>
      <c r="I4" s="46"/>
    </row>
    <row r="5" spans="1:9" x14ac:dyDescent="0.2">
      <c r="A5" s="10" t="s">
        <v>6</v>
      </c>
      <c r="B5" s="46" t="s">
        <v>79</v>
      </c>
      <c r="C5" s="48"/>
      <c r="D5" s="48"/>
      <c r="G5" s="45" t="s">
        <v>7</v>
      </c>
      <c r="H5" s="47" t="s">
        <v>80</v>
      </c>
      <c r="I5" s="48"/>
    </row>
    <row r="6" spans="1:9" x14ac:dyDescent="0.2">
      <c r="B6" s="10" t="s">
        <v>81</v>
      </c>
    </row>
    <row r="9" spans="1:9" ht="12.75" customHeight="1" x14ac:dyDescent="0.2">
      <c r="A9" s="10" t="s">
        <v>82</v>
      </c>
    </row>
    <row r="11" spans="1:9" x14ac:dyDescent="0.2">
      <c r="A11" s="10" t="s">
        <v>83</v>
      </c>
    </row>
    <row r="13" spans="1:9" ht="12.75" customHeight="1" x14ac:dyDescent="0.2">
      <c r="A13" s="8" t="s">
        <v>84</v>
      </c>
      <c r="B13" s="8"/>
      <c r="C13" s="8"/>
      <c r="D13" s="8"/>
      <c r="E13" s="8"/>
      <c r="F13" s="8"/>
      <c r="G13" s="8"/>
      <c r="H13" s="8"/>
      <c r="I13" s="8"/>
    </row>
    <row r="14" spans="1:9" ht="12.75" customHeight="1" x14ac:dyDescent="0.2">
      <c r="A14" s="8"/>
      <c r="B14" s="8"/>
      <c r="C14" s="8"/>
      <c r="D14" s="8"/>
      <c r="E14" s="8"/>
      <c r="F14" s="8"/>
      <c r="G14" s="8"/>
      <c r="H14" s="8"/>
      <c r="I14" s="8"/>
    </row>
    <row r="15" spans="1:9" ht="12.75" customHeight="1" x14ac:dyDescent="0.2">
      <c r="A15" s="8"/>
      <c r="B15" s="8"/>
      <c r="C15" s="8"/>
      <c r="D15" s="8"/>
      <c r="E15" s="8"/>
      <c r="F15" s="8"/>
      <c r="G15" s="8"/>
      <c r="H15" s="8"/>
      <c r="I15" s="8"/>
    </row>
    <row r="16" spans="1:9" ht="12.75" customHeight="1" x14ac:dyDescent="0.2">
      <c r="A16" s="8"/>
      <c r="B16" s="8"/>
      <c r="C16" s="8"/>
      <c r="D16" s="8"/>
      <c r="E16" s="8"/>
      <c r="F16" s="8"/>
      <c r="G16" s="8"/>
      <c r="H16" s="8"/>
      <c r="I16" s="8"/>
    </row>
    <row r="18" spans="1:9" ht="12.75" customHeight="1" x14ac:dyDescent="0.2">
      <c r="A18" s="8" t="s">
        <v>85</v>
      </c>
      <c r="B18" s="8"/>
      <c r="C18" s="8"/>
      <c r="D18" s="8"/>
      <c r="E18" s="8"/>
      <c r="F18" s="8"/>
      <c r="G18" s="8"/>
      <c r="H18" s="8"/>
      <c r="I18" s="8"/>
    </row>
    <row r="19" spans="1:9" ht="12.75" customHeight="1" x14ac:dyDescent="0.2">
      <c r="A19" s="8"/>
      <c r="B19" s="8"/>
      <c r="C19" s="8"/>
      <c r="D19" s="8"/>
      <c r="E19" s="8"/>
      <c r="F19" s="8"/>
      <c r="G19" s="8"/>
      <c r="H19" s="8"/>
      <c r="I19" s="8"/>
    </row>
    <row r="21" spans="1:9" x14ac:dyDescent="0.2">
      <c r="A21" s="10" t="s">
        <v>77</v>
      </c>
    </row>
    <row r="22" spans="1:9" x14ac:dyDescent="0.2">
      <c r="A22" s="10" t="s">
        <v>12</v>
      </c>
    </row>
    <row r="24" spans="1:9" x14ac:dyDescent="0.2">
      <c r="A24" s="52" t="s">
        <v>13</v>
      </c>
      <c r="B24" s="53"/>
      <c r="C24" s="53"/>
      <c r="D24" s="53"/>
      <c r="E24" s="53"/>
      <c r="F24" s="53"/>
      <c r="G24" s="53"/>
      <c r="H24" s="53"/>
      <c r="I24" s="54"/>
    </row>
    <row r="25" spans="1:9" x14ac:dyDescent="0.2">
      <c r="A25" s="55"/>
      <c r="B25" s="56"/>
      <c r="C25" s="57" t="s">
        <v>14</v>
      </c>
      <c r="D25" s="57" t="s">
        <v>15</v>
      </c>
      <c r="E25" s="57" t="s">
        <v>16</v>
      </c>
      <c r="F25" s="57" t="s">
        <v>17</v>
      </c>
      <c r="G25" s="57" t="s">
        <v>18</v>
      </c>
      <c r="H25" s="57" t="s">
        <v>19</v>
      </c>
      <c r="I25" s="57" t="s">
        <v>20</v>
      </c>
    </row>
    <row r="26" spans="1:9" x14ac:dyDescent="0.2">
      <c r="A26" s="55"/>
      <c r="B26" s="56"/>
      <c r="C26" s="58" t="s">
        <v>21</v>
      </c>
      <c r="D26" s="59" t="s">
        <v>21</v>
      </c>
      <c r="E26" s="58" t="s">
        <v>21</v>
      </c>
      <c r="F26" s="58" t="s">
        <v>21</v>
      </c>
      <c r="G26" s="58" t="s">
        <v>21</v>
      </c>
      <c r="H26" s="58" t="s">
        <v>22</v>
      </c>
      <c r="I26" s="58" t="s">
        <v>22</v>
      </c>
    </row>
    <row r="27" spans="1:9" x14ac:dyDescent="0.2">
      <c r="A27" s="55" t="s">
        <v>23</v>
      </c>
      <c r="B27" s="56"/>
      <c r="C27" s="60"/>
      <c r="D27" s="61">
        <v>160000</v>
      </c>
      <c r="E27" s="61">
        <v>160000</v>
      </c>
      <c r="F27" s="61">
        <v>160000</v>
      </c>
      <c r="G27" s="61">
        <v>160000</v>
      </c>
      <c r="H27" s="61">
        <v>160000</v>
      </c>
      <c r="I27" s="61">
        <v>160000</v>
      </c>
    </row>
    <row r="28" spans="1:9" x14ac:dyDescent="0.2">
      <c r="A28" s="55" t="s">
        <v>24</v>
      </c>
      <c r="B28" s="56"/>
      <c r="C28" s="60">
        <v>0</v>
      </c>
      <c r="D28" s="61">
        <v>0</v>
      </c>
      <c r="E28" s="61">
        <v>0</v>
      </c>
      <c r="F28" s="61">
        <v>0</v>
      </c>
      <c r="G28" s="61">
        <v>0.89999999999417923</v>
      </c>
      <c r="H28" s="61">
        <v>0.89999999999417923</v>
      </c>
      <c r="I28" s="61">
        <v>0</v>
      </c>
    </row>
    <row r="29" spans="1:9" x14ac:dyDescent="0.2">
      <c r="A29" s="55" t="s">
        <v>25</v>
      </c>
      <c r="B29" s="56"/>
      <c r="C29" s="60"/>
      <c r="D29" s="61">
        <v>10980</v>
      </c>
      <c r="E29" s="61">
        <v>31083.72</v>
      </c>
      <c r="F29" s="61">
        <v>103288.09</v>
      </c>
      <c r="G29" s="61">
        <v>155545.35999999999</v>
      </c>
      <c r="H29" s="61">
        <v>155545.35999999999</v>
      </c>
      <c r="I29" s="61">
        <v>155545.35999999999</v>
      </c>
    </row>
    <row r="30" spans="1:9" x14ac:dyDescent="0.2">
      <c r="A30" s="55" t="s">
        <v>26</v>
      </c>
      <c r="B30" s="56"/>
      <c r="C30" s="60"/>
      <c r="D30" s="61">
        <v>10980</v>
      </c>
      <c r="E30" s="61">
        <v>31083.72</v>
      </c>
      <c r="F30" s="60">
        <v>103287.19</v>
      </c>
      <c r="G30" s="61">
        <v>154946.89000000001</v>
      </c>
      <c r="H30" s="61">
        <v>154946.89000000001</v>
      </c>
      <c r="I30" s="61">
        <v>154946.89000000001</v>
      </c>
    </row>
    <row r="31" spans="1:9" x14ac:dyDescent="0.2">
      <c r="A31" s="55"/>
      <c r="B31" s="56"/>
      <c r="C31" s="60"/>
      <c r="D31" s="61"/>
      <c r="E31" s="61"/>
      <c r="F31" s="61"/>
      <c r="G31" s="61"/>
      <c r="H31" s="61"/>
      <c r="I31" s="61"/>
    </row>
    <row r="32" spans="1:9" x14ac:dyDescent="0.2">
      <c r="A32" s="55" t="s">
        <v>27</v>
      </c>
      <c r="B32" s="48"/>
      <c r="C32" s="62"/>
      <c r="D32" s="62"/>
      <c r="E32" s="62"/>
      <c r="F32" s="62"/>
      <c r="G32" s="62"/>
      <c r="H32" s="62"/>
      <c r="I32" s="60"/>
    </row>
    <row r="33" spans="1:9" x14ac:dyDescent="0.2">
      <c r="A33" s="55" t="s">
        <v>28</v>
      </c>
      <c r="B33" s="56"/>
      <c r="C33" s="60"/>
      <c r="D33" s="63"/>
      <c r="E33" s="62"/>
      <c r="F33" s="62"/>
      <c r="G33" s="62"/>
      <c r="H33" s="62"/>
      <c r="I33" s="60"/>
    </row>
    <row r="34" spans="1:9" x14ac:dyDescent="0.2">
      <c r="A34" s="64"/>
      <c r="B34" s="65"/>
      <c r="C34" s="60"/>
      <c r="D34" s="61"/>
      <c r="E34" s="61"/>
      <c r="F34" s="61"/>
      <c r="G34" s="61"/>
      <c r="H34" s="61"/>
      <c r="I34" s="61"/>
    </row>
    <row r="35" spans="1:9" x14ac:dyDescent="0.2">
      <c r="A35" s="64"/>
      <c r="B35" s="65"/>
      <c r="C35" s="60"/>
      <c r="D35" s="61"/>
      <c r="E35" s="61"/>
      <c r="F35" s="61"/>
      <c r="G35" s="61"/>
      <c r="H35" s="61"/>
      <c r="I35" s="61"/>
    </row>
    <row r="36" spans="1:9" ht="26.45" customHeight="1" x14ac:dyDescent="0.2">
      <c r="A36" s="64"/>
      <c r="B36" s="65"/>
      <c r="C36" s="60"/>
      <c r="D36" s="61"/>
      <c r="E36" s="61"/>
      <c r="F36" s="61"/>
      <c r="G36" s="61"/>
      <c r="H36" s="61"/>
      <c r="I36" s="61"/>
    </row>
    <row r="37" spans="1:9" x14ac:dyDescent="0.2">
      <c r="A37" s="55" t="s">
        <v>29</v>
      </c>
      <c r="B37" s="56"/>
      <c r="C37" s="60">
        <v>0</v>
      </c>
      <c r="D37" s="60">
        <v>0</v>
      </c>
      <c r="E37" s="60">
        <v>0</v>
      </c>
      <c r="F37" s="60">
        <v>0</v>
      </c>
      <c r="G37" s="60">
        <v>0</v>
      </c>
      <c r="H37" s="60">
        <v>0</v>
      </c>
      <c r="I37" s="60">
        <v>0</v>
      </c>
    </row>
    <row r="38" spans="1:9" x14ac:dyDescent="0.2">
      <c r="A38" s="55"/>
      <c r="B38" s="56"/>
      <c r="C38" s="60"/>
      <c r="D38" s="61"/>
      <c r="E38" s="61"/>
      <c r="F38" s="61"/>
      <c r="G38" s="61"/>
      <c r="H38" s="61"/>
      <c r="I38" s="61"/>
    </row>
    <row r="39" spans="1:9" x14ac:dyDescent="0.2">
      <c r="A39" s="55" t="s">
        <v>30</v>
      </c>
      <c r="B39" s="56"/>
      <c r="C39" s="60">
        <v>0</v>
      </c>
      <c r="D39" s="60">
        <v>0</v>
      </c>
      <c r="E39" s="60">
        <v>0</v>
      </c>
      <c r="F39" s="60">
        <v>0.89999999999417923</v>
      </c>
      <c r="G39" s="60">
        <v>0.89999999999417923</v>
      </c>
      <c r="H39" s="60">
        <v>0.89999999999417923</v>
      </c>
      <c r="I39" s="60">
        <v>0</v>
      </c>
    </row>
    <row r="40" spans="1:9" x14ac:dyDescent="0.2">
      <c r="A40" s="64"/>
      <c r="B40" s="65"/>
      <c r="C40" s="66"/>
      <c r="D40" s="67"/>
      <c r="E40" s="67"/>
      <c r="F40" s="61"/>
      <c r="G40" s="61"/>
      <c r="H40" s="61"/>
      <c r="I40" s="61"/>
    </row>
    <row r="41" spans="1:9" x14ac:dyDescent="0.2">
      <c r="A41" s="55" t="s">
        <v>31</v>
      </c>
      <c r="B41" s="56"/>
      <c r="C41" s="66">
        <v>0</v>
      </c>
      <c r="D41" s="67">
        <v>0</v>
      </c>
      <c r="E41" s="67">
        <v>1560</v>
      </c>
      <c r="F41" s="61"/>
      <c r="G41" s="61">
        <v>0</v>
      </c>
      <c r="H41" s="61">
        <v>0</v>
      </c>
      <c r="I41" s="61">
        <v>0</v>
      </c>
    </row>
    <row r="42" spans="1:9" x14ac:dyDescent="0.2">
      <c r="A42" s="64"/>
      <c r="B42" s="65"/>
      <c r="C42" s="66"/>
      <c r="D42" s="67"/>
      <c r="E42" s="67"/>
      <c r="F42" s="61"/>
      <c r="G42" s="61"/>
      <c r="H42" s="61"/>
      <c r="I42" s="61"/>
    </row>
    <row r="43" spans="1:9" x14ac:dyDescent="0.2">
      <c r="A43" s="55" t="s">
        <v>32</v>
      </c>
      <c r="B43" s="68"/>
      <c r="C43" s="69">
        <v>0</v>
      </c>
      <c r="D43" s="69">
        <v>0</v>
      </c>
      <c r="E43" s="69">
        <v>-1560</v>
      </c>
      <c r="F43" s="70">
        <v>0.89999999999417923</v>
      </c>
      <c r="G43" s="70">
        <v>0.89999999999417923</v>
      </c>
      <c r="H43" s="70">
        <v>0.89999999999417923</v>
      </c>
      <c r="I43" s="70">
        <v>0</v>
      </c>
    </row>
    <row r="44" spans="1:9" x14ac:dyDescent="0.2">
      <c r="A44" s="71"/>
      <c r="B44" s="71"/>
      <c r="C44" s="72"/>
      <c r="D44" s="72"/>
      <c r="E44" s="72"/>
      <c r="F44" s="72"/>
      <c r="G44" s="72"/>
      <c r="H44" s="72"/>
      <c r="I44" s="72"/>
    </row>
    <row r="45" spans="1:9" x14ac:dyDescent="0.2">
      <c r="A45" s="73" t="s">
        <v>33</v>
      </c>
      <c r="B45" s="46"/>
      <c r="C45" s="74"/>
      <c r="D45" s="74"/>
      <c r="E45" s="74"/>
      <c r="F45" s="74"/>
      <c r="G45" s="74"/>
      <c r="H45" s="74"/>
      <c r="I45" s="74"/>
    </row>
    <row r="46" spans="1:9" x14ac:dyDescent="0.2">
      <c r="A46" s="75" t="s">
        <v>34</v>
      </c>
      <c r="B46" s="76"/>
      <c r="C46" s="67"/>
      <c r="D46" s="67"/>
      <c r="E46" s="67"/>
      <c r="F46" s="67"/>
      <c r="G46" s="67"/>
      <c r="H46" s="67"/>
      <c r="I46" s="67"/>
    </row>
    <row r="47" spans="1:9" x14ac:dyDescent="0.2">
      <c r="A47" s="55"/>
      <c r="B47" s="56"/>
      <c r="C47" s="61"/>
      <c r="D47" s="61"/>
      <c r="E47" s="61"/>
      <c r="F47" s="61"/>
      <c r="G47" s="61"/>
      <c r="H47" s="61"/>
      <c r="I47" s="61"/>
    </row>
    <row r="48" spans="1:9" x14ac:dyDescent="0.2">
      <c r="A48" s="55" t="s">
        <v>35</v>
      </c>
      <c r="B48" s="56"/>
      <c r="C48" s="61"/>
      <c r="D48" s="61"/>
      <c r="E48" s="61"/>
      <c r="F48" s="61"/>
      <c r="G48" s="61"/>
      <c r="H48" s="61"/>
      <c r="I48" s="61"/>
    </row>
    <row r="49" spans="1:9" x14ac:dyDescent="0.2">
      <c r="A49" s="55"/>
      <c r="B49" s="56"/>
      <c r="C49" s="61"/>
      <c r="D49" s="61"/>
      <c r="E49" s="61"/>
      <c r="F49" s="61"/>
      <c r="G49" s="61"/>
      <c r="H49" s="61"/>
      <c r="I49" s="61"/>
    </row>
    <row r="50" spans="1:9" x14ac:dyDescent="0.2">
      <c r="A50" s="77" t="s">
        <v>36</v>
      </c>
      <c r="B50" s="68"/>
      <c r="C50" s="61"/>
      <c r="D50" s="61"/>
      <c r="E50" s="61"/>
      <c r="F50" s="61"/>
      <c r="G50" s="61"/>
      <c r="H50" s="61"/>
      <c r="I50" s="61"/>
    </row>
    <row r="51" spans="1:9" x14ac:dyDescent="0.2">
      <c r="A51" s="78" t="s">
        <v>37</v>
      </c>
      <c r="B51" s="79"/>
      <c r="C51" s="61"/>
      <c r="D51" s="61"/>
      <c r="E51" s="61"/>
      <c r="F51" s="61"/>
      <c r="G51" s="61"/>
      <c r="H51" s="61"/>
      <c r="I51" s="61"/>
    </row>
  </sheetData>
  <sheetProtection selectLockedCells="1"/>
  <mergeCells count="4">
    <mergeCell ref="A13:I16"/>
    <mergeCell ref="A18:I19"/>
    <mergeCell ref="A24:I24"/>
    <mergeCell ref="A46:B46"/>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E521F2-B333-4C13-BD47-70BE7E429A44}">
  <sheetPr>
    <pageSetUpPr fitToPage="1"/>
  </sheetPr>
  <dimension ref="A2:I46"/>
  <sheetViews>
    <sheetView view="pageLayout" zoomScaleNormal="100" workbookViewId="0">
      <selection activeCell="F32" sqref="F32"/>
    </sheetView>
  </sheetViews>
  <sheetFormatPr defaultRowHeight="12.75" x14ac:dyDescent="0.2"/>
  <cols>
    <col min="1" max="2" width="14.5703125" style="6" customWidth="1"/>
    <col min="3" max="8" width="14" style="6" customWidth="1"/>
    <col min="9" max="9" width="13.140625" style="6" customWidth="1"/>
    <col min="10" max="16384" width="9.140625" style="6"/>
  </cols>
  <sheetData>
    <row r="2" spans="1:9" x14ac:dyDescent="0.2">
      <c r="A2" s="6" t="s">
        <v>0</v>
      </c>
      <c r="B2" s="11" t="s">
        <v>38</v>
      </c>
      <c r="C2" s="12"/>
      <c r="D2" s="12"/>
      <c r="G2" s="13" t="s">
        <v>1</v>
      </c>
      <c r="H2" s="11" t="s">
        <v>104</v>
      </c>
      <c r="I2" s="12"/>
    </row>
    <row r="3" spans="1:9" x14ac:dyDescent="0.2">
      <c r="A3" s="6" t="s">
        <v>2</v>
      </c>
      <c r="B3" s="11" t="s">
        <v>40</v>
      </c>
      <c r="C3" s="12"/>
      <c r="D3" s="12"/>
      <c r="G3" s="13" t="s">
        <v>3</v>
      </c>
      <c r="H3" s="14" t="s">
        <v>105</v>
      </c>
      <c r="I3" s="15"/>
    </row>
    <row r="4" spans="1:9" x14ac:dyDescent="0.2">
      <c r="A4" s="6" t="s">
        <v>4</v>
      </c>
      <c r="B4" s="11" t="s">
        <v>112</v>
      </c>
      <c r="C4" s="12"/>
      <c r="D4" s="12"/>
      <c r="G4" s="13" t="s">
        <v>5</v>
      </c>
      <c r="H4" s="11" t="s">
        <v>43</v>
      </c>
      <c r="I4" s="12"/>
    </row>
    <row r="5" spans="1:9" x14ac:dyDescent="0.2">
      <c r="A5" s="6" t="s">
        <v>6</v>
      </c>
      <c r="B5" s="11" t="s">
        <v>113</v>
      </c>
      <c r="C5" s="15"/>
      <c r="D5" s="15"/>
      <c r="G5" s="13" t="s">
        <v>7</v>
      </c>
      <c r="H5" s="14" t="s">
        <v>114</v>
      </c>
      <c r="I5" s="15"/>
    </row>
    <row r="6" spans="1:9" x14ac:dyDescent="0.2">
      <c r="A6" s="83" t="s">
        <v>115</v>
      </c>
    </row>
    <row r="8" spans="1:9" x14ac:dyDescent="0.2">
      <c r="A8" s="2" t="s">
        <v>116</v>
      </c>
    </row>
    <row r="10" spans="1:9" x14ac:dyDescent="0.2">
      <c r="A10" s="2" t="s">
        <v>117</v>
      </c>
    </row>
    <row r="12" spans="1:9" x14ac:dyDescent="0.2">
      <c r="A12" s="16" t="s">
        <v>111</v>
      </c>
      <c r="B12" s="17"/>
      <c r="C12" s="17"/>
      <c r="D12" s="17"/>
      <c r="E12" s="17"/>
      <c r="F12" s="17"/>
      <c r="G12" s="17"/>
      <c r="H12" s="17"/>
      <c r="I12" s="17"/>
    </row>
    <row r="14" spans="1:9" x14ac:dyDescent="0.2">
      <c r="A14" s="2" t="s">
        <v>102</v>
      </c>
    </row>
    <row r="16" spans="1:9" x14ac:dyDescent="0.2">
      <c r="A16" s="2" t="s">
        <v>103</v>
      </c>
    </row>
    <row r="17" spans="1:9" x14ac:dyDescent="0.2">
      <c r="A17" s="2" t="s">
        <v>12</v>
      </c>
    </row>
    <row r="18" spans="1:9" x14ac:dyDescent="0.2">
      <c r="A18" s="2"/>
    </row>
    <row r="19" spans="1:9" x14ac:dyDescent="0.2">
      <c r="A19" s="18" t="s">
        <v>13</v>
      </c>
      <c r="B19" s="19"/>
      <c r="C19" s="19"/>
      <c r="D19" s="19"/>
      <c r="E19" s="19"/>
      <c r="F19" s="19"/>
      <c r="G19" s="19"/>
      <c r="H19" s="19"/>
      <c r="I19" s="20"/>
    </row>
    <row r="20" spans="1:9" x14ac:dyDescent="0.2">
      <c r="A20" s="3"/>
      <c r="B20" s="5"/>
      <c r="C20" s="21" t="s">
        <v>14</v>
      </c>
      <c r="D20" s="21" t="s">
        <v>15</v>
      </c>
      <c r="E20" s="21" t="s">
        <v>16</v>
      </c>
      <c r="F20" s="21" t="s">
        <v>17</v>
      </c>
      <c r="G20" s="21" t="s">
        <v>18</v>
      </c>
      <c r="H20" s="21" t="s">
        <v>19</v>
      </c>
      <c r="I20" s="21" t="s">
        <v>20</v>
      </c>
    </row>
    <row r="21" spans="1:9" x14ac:dyDescent="0.2">
      <c r="A21" s="3"/>
      <c r="B21" s="5"/>
      <c r="C21" s="22" t="s">
        <v>21</v>
      </c>
      <c r="D21" s="23" t="s">
        <v>21</v>
      </c>
      <c r="E21" s="22" t="s">
        <v>21</v>
      </c>
      <c r="F21" s="24" t="s">
        <v>21</v>
      </c>
      <c r="G21" s="24" t="s">
        <v>21</v>
      </c>
      <c r="H21" s="22" t="s">
        <v>22</v>
      </c>
      <c r="I21" s="22" t="s">
        <v>22</v>
      </c>
    </row>
    <row r="22" spans="1:9" x14ac:dyDescent="0.2">
      <c r="A22" s="3" t="s">
        <v>23</v>
      </c>
      <c r="B22" s="5"/>
      <c r="C22" s="4">
        <v>0</v>
      </c>
      <c r="D22" s="25">
        <v>334763</v>
      </c>
      <c r="E22" s="25">
        <v>0</v>
      </c>
      <c r="F22" s="25">
        <v>0</v>
      </c>
      <c r="G22" s="25">
        <v>0</v>
      </c>
      <c r="H22" s="25">
        <v>0</v>
      </c>
      <c r="I22" s="25">
        <v>0</v>
      </c>
    </row>
    <row r="23" spans="1:9" x14ac:dyDescent="0.2">
      <c r="A23" s="3" t="s">
        <v>24</v>
      </c>
      <c r="B23" s="5"/>
      <c r="C23" s="4"/>
      <c r="D23" s="25">
        <f t="shared" ref="D23:I23" si="0">C34</f>
        <v>0</v>
      </c>
      <c r="E23" s="25">
        <f t="shared" si="0"/>
        <v>0</v>
      </c>
      <c r="F23" s="25">
        <f t="shared" si="0"/>
        <v>0</v>
      </c>
      <c r="G23" s="25">
        <f t="shared" si="0"/>
        <v>0</v>
      </c>
      <c r="H23" s="25">
        <f t="shared" si="0"/>
        <v>0</v>
      </c>
      <c r="I23" s="25">
        <f t="shared" si="0"/>
        <v>0</v>
      </c>
    </row>
    <row r="24" spans="1:9" x14ac:dyDescent="0.2">
      <c r="A24" s="3" t="s">
        <v>25</v>
      </c>
      <c r="B24" s="5"/>
      <c r="C24" s="4">
        <v>0</v>
      </c>
      <c r="D24" s="25">
        <v>334360</v>
      </c>
      <c r="E24" s="25">
        <v>0</v>
      </c>
      <c r="F24" s="25">
        <v>0</v>
      </c>
      <c r="G24" s="25">
        <v>0</v>
      </c>
      <c r="H24" s="25">
        <v>0</v>
      </c>
      <c r="I24" s="25">
        <v>0</v>
      </c>
    </row>
    <row r="25" spans="1:9" x14ac:dyDescent="0.2">
      <c r="A25" s="3" t="s">
        <v>26</v>
      </c>
      <c r="B25" s="5"/>
      <c r="C25" s="4">
        <v>0</v>
      </c>
      <c r="D25" s="4">
        <v>334360</v>
      </c>
      <c r="E25" s="4">
        <v>0</v>
      </c>
      <c r="F25" s="4">
        <v>0</v>
      </c>
      <c r="G25" s="4">
        <v>0</v>
      </c>
      <c r="H25" s="4">
        <v>0</v>
      </c>
      <c r="I25" s="4">
        <v>0</v>
      </c>
    </row>
    <row r="26" spans="1:9" x14ac:dyDescent="0.2">
      <c r="A26" s="3"/>
      <c r="B26" s="5"/>
      <c r="C26" s="4"/>
      <c r="D26" s="25"/>
      <c r="E26" s="25"/>
      <c r="F26" s="25"/>
      <c r="G26" s="25"/>
      <c r="H26" s="25"/>
      <c r="I26" s="25"/>
    </row>
    <row r="27" spans="1:9" x14ac:dyDescent="0.2">
      <c r="A27" s="3" t="s">
        <v>27</v>
      </c>
      <c r="B27" s="15"/>
      <c r="C27" s="26"/>
      <c r="D27" s="26"/>
      <c r="E27" s="26"/>
      <c r="F27" s="26"/>
      <c r="G27" s="26"/>
      <c r="H27" s="26"/>
      <c r="I27" s="4"/>
    </row>
    <row r="28" spans="1:9" x14ac:dyDescent="0.2">
      <c r="A28" s="27" t="s">
        <v>28</v>
      </c>
      <c r="B28" s="5"/>
      <c r="C28" s="4"/>
      <c r="D28" s="28"/>
      <c r="E28" s="26"/>
      <c r="F28" s="26"/>
      <c r="G28" s="26"/>
      <c r="H28" s="26"/>
      <c r="I28" s="4"/>
    </row>
    <row r="29" spans="1:9" x14ac:dyDescent="0.2">
      <c r="A29" s="29"/>
      <c r="B29" s="30"/>
      <c r="C29" s="4"/>
      <c r="D29" s="25"/>
      <c r="E29" s="25"/>
      <c r="F29" s="25"/>
      <c r="G29" s="25"/>
      <c r="H29" s="25"/>
      <c r="I29" s="25"/>
    </row>
    <row r="30" spans="1:9" x14ac:dyDescent="0.2">
      <c r="A30" s="29"/>
      <c r="B30" s="30"/>
      <c r="C30" s="4"/>
      <c r="D30" s="25"/>
      <c r="E30" s="25"/>
      <c r="F30" s="25"/>
      <c r="G30" s="25"/>
      <c r="H30" s="25"/>
      <c r="I30" s="25"/>
    </row>
    <row r="31" spans="1:9" x14ac:dyDescent="0.2">
      <c r="A31" s="29"/>
      <c r="B31" s="30"/>
      <c r="C31" s="4"/>
      <c r="D31" s="25"/>
      <c r="E31" s="25"/>
      <c r="F31" s="25"/>
      <c r="G31" s="25"/>
      <c r="H31" s="25"/>
      <c r="I31" s="25"/>
    </row>
    <row r="32" spans="1:9" x14ac:dyDescent="0.2">
      <c r="A32" s="3" t="s">
        <v>29</v>
      </c>
      <c r="B32" s="5"/>
      <c r="C32" s="4">
        <f t="shared" ref="C32:I32" si="1">SUM(C29:C31)</f>
        <v>0</v>
      </c>
      <c r="D32" s="4">
        <f t="shared" si="1"/>
        <v>0</v>
      </c>
      <c r="E32" s="4">
        <f t="shared" si="1"/>
        <v>0</v>
      </c>
      <c r="F32" s="4">
        <f>SUM(F29:F31)</f>
        <v>0</v>
      </c>
      <c r="G32" s="4">
        <f t="shared" si="1"/>
        <v>0</v>
      </c>
      <c r="H32" s="4">
        <f t="shared" si="1"/>
        <v>0</v>
      </c>
      <c r="I32" s="4">
        <f t="shared" si="1"/>
        <v>0</v>
      </c>
    </row>
    <row r="33" spans="1:9" x14ac:dyDescent="0.2">
      <c r="A33" s="3"/>
      <c r="B33" s="5"/>
      <c r="C33" s="4"/>
      <c r="D33" s="25"/>
      <c r="E33" s="25"/>
      <c r="F33" s="25"/>
      <c r="G33" s="25"/>
      <c r="H33" s="25"/>
      <c r="I33" s="25"/>
    </row>
    <row r="34" spans="1:9" x14ac:dyDescent="0.2">
      <c r="A34" s="3" t="s">
        <v>30</v>
      </c>
      <c r="B34" s="5"/>
      <c r="C34" s="4">
        <f>+C23+C24-C25+C32</f>
        <v>0</v>
      </c>
      <c r="D34" s="4">
        <f t="shared" ref="D34:I34" si="2">+D23+D24-D25+D32</f>
        <v>0</v>
      </c>
      <c r="E34" s="4">
        <f>+E23+E24-E25+E32</f>
        <v>0</v>
      </c>
      <c r="F34" s="4">
        <f t="shared" si="2"/>
        <v>0</v>
      </c>
      <c r="G34" s="4">
        <f>+G23+G24-G25+G32</f>
        <v>0</v>
      </c>
      <c r="H34" s="4">
        <f>+H23+H24-H25+H32</f>
        <v>0</v>
      </c>
      <c r="I34" s="4">
        <f t="shared" si="2"/>
        <v>0</v>
      </c>
    </row>
    <row r="35" spans="1:9" x14ac:dyDescent="0.2">
      <c r="A35" s="29"/>
      <c r="B35" s="30"/>
      <c r="C35" s="31"/>
      <c r="D35" s="32"/>
      <c r="E35" s="32"/>
      <c r="F35" s="25"/>
      <c r="G35" s="25"/>
      <c r="H35" s="25"/>
      <c r="I35" s="25"/>
    </row>
    <row r="36" spans="1:9" x14ac:dyDescent="0.2">
      <c r="A36" s="3" t="s">
        <v>31</v>
      </c>
      <c r="B36" s="5"/>
      <c r="C36" s="31"/>
      <c r="D36" s="32"/>
      <c r="E36" s="32"/>
      <c r="F36" s="25"/>
      <c r="G36" s="25"/>
      <c r="H36" s="25"/>
      <c r="I36" s="25"/>
    </row>
    <row r="37" spans="1:9" x14ac:dyDescent="0.2">
      <c r="A37" s="29"/>
      <c r="B37" s="30"/>
      <c r="C37" s="31"/>
      <c r="D37" s="32"/>
      <c r="E37" s="32"/>
      <c r="F37" s="25"/>
      <c r="G37" s="25"/>
      <c r="H37" s="25"/>
      <c r="I37" s="25"/>
    </row>
    <row r="38" spans="1:9" x14ac:dyDescent="0.2">
      <c r="A38" s="3" t="s">
        <v>32</v>
      </c>
      <c r="B38" s="33"/>
      <c r="C38" s="34">
        <f>C34-C36</f>
        <v>0</v>
      </c>
      <c r="D38" s="34">
        <f t="shared" ref="D38:I38" si="3">D34-D36</f>
        <v>0</v>
      </c>
      <c r="E38" s="34">
        <f t="shared" si="3"/>
        <v>0</v>
      </c>
      <c r="F38" s="35">
        <f t="shared" si="3"/>
        <v>0</v>
      </c>
      <c r="G38" s="35">
        <f t="shared" si="3"/>
        <v>0</v>
      </c>
      <c r="H38" s="35">
        <f t="shared" si="3"/>
        <v>0</v>
      </c>
      <c r="I38" s="35">
        <f t="shared" si="3"/>
        <v>0</v>
      </c>
    </row>
    <row r="39" spans="1:9" x14ac:dyDescent="0.2">
      <c r="A39" s="36"/>
      <c r="B39" s="36"/>
      <c r="C39" s="37"/>
      <c r="D39" s="37"/>
      <c r="E39" s="37"/>
      <c r="F39" s="37"/>
      <c r="G39" s="37"/>
      <c r="H39" s="37"/>
      <c r="I39" s="37"/>
    </row>
    <row r="40" spans="1:9" x14ac:dyDescent="0.2">
      <c r="A40" s="38" t="s">
        <v>33</v>
      </c>
      <c r="B40" s="12"/>
      <c r="C40" s="1"/>
      <c r="D40" s="1"/>
      <c r="E40" s="1"/>
      <c r="F40" s="1"/>
      <c r="G40" s="1"/>
      <c r="H40" s="1"/>
      <c r="I40" s="1"/>
    </row>
    <row r="41" spans="1:9" ht="26.45" customHeight="1" x14ac:dyDescent="0.2">
      <c r="A41" s="39" t="s">
        <v>34</v>
      </c>
      <c r="B41" s="40"/>
      <c r="C41" s="32"/>
      <c r="D41" s="32"/>
      <c r="E41" s="32"/>
      <c r="F41" s="32"/>
      <c r="G41" s="32"/>
      <c r="H41" s="32"/>
      <c r="I41" s="32"/>
    </row>
    <row r="42" spans="1:9" x14ac:dyDescent="0.2">
      <c r="A42" s="3"/>
      <c r="B42" s="5"/>
      <c r="C42" s="25"/>
      <c r="D42" s="25"/>
      <c r="E42" s="25"/>
      <c r="F42" s="25"/>
      <c r="G42" s="25"/>
      <c r="H42" s="25"/>
      <c r="I42" s="25"/>
    </row>
    <row r="43" spans="1:9" x14ac:dyDescent="0.2">
      <c r="A43" s="3" t="s">
        <v>35</v>
      </c>
      <c r="B43" s="5"/>
      <c r="C43" s="25"/>
      <c r="D43" s="25"/>
      <c r="E43" s="25"/>
      <c r="F43" s="25"/>
      <c r="G43" s="25"/>
      <c r="H43" s="25"/>
      <c r="I43" s="25"/>
    </row>
    <row r="44" spans="1:9" x14ac:dyDescent="0.2">
      <c r="A44" s="3"/>
      <c r="B44" s="5"/>
      <c r="C44" s="25"/>
      <c r="D44" s="25"/>
      <c r="E44" s="25"/>
      <c r="F44" s="25"/>
      <c r="G44" s="25"/>
      <c r="H44" s="25"/>
      <c r="I44" s="25"/>
    </row>
    <row r="45" spans="1:9" x14ac:dyDescent="0.2">
      <c r="A45" s="41" t="s">
        <v>36</v>
      </c>
      <c r="B45" s="33"/>
      <c r="C45" s="25"/>
      <c r="D45" s="25"/>
      <c r="E45" s="25"/>
      <c r="F45" s="25"/>
      <c r="G45" s="25"/>
      <c r="H45" s="25"/>
      <c r="I45" s="25"/>
    </row>
    <row r="46" spans="1:9" x14ac:dyDescent="0.2">
      <c r="A46" s="42" t="s">
        <v>37</v>
      </c>
      <c r="B46" s="43"/>
      <c r="C46" s="25"/>
      <c r="D46" s="25"/>
      <c r="E46" s="25"/>
      <c r="F46" s="25"/>
      <c r="G46" s="25"/>
      <c r="H46" s="25"/>
      <c r="I46" s="25"/>
    </row>
  </sheetData>
  <sheetProtection selectLockedCells="1"/>
  <mergeCells count="3">
    <mergeCell ref="A19:I19"/>
    <mergeCell ref="A41:B41"/>
    <mergeCell ref="A12:I1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A0999F-0EA0-4E38-B155-0F35ECE52722}">
  <sheetPr>
    <pageSetUpPr fitToPage="1"/>
  </sheetPr>
  <dimension ref="A2:I50"/>
  <sheetViews>
    <sheetView zoomScaleNormal="100" workbookViewId="0">
      <selection activeCell="F32" sqref="F32"/>
    </sheetView>
  </sheetViews>
  <sheetFormatPr defaultRowHeight="12.75" x14ac:dyDescent="0.2"/>
  <cols>
    <col min="1" max="2" width="14.5703125" style="6" customWidth="1"/>
    <col min="3" max="8" width="14" style="6" customWidth="1"/>
    <col min="9" max="9" width="13.140625" style="6" customWidth="1"/>
    <col min="10" max="16384" width="9.140625" style="6"/>
  </cols>
  <sheetData>
    <row r="2" spans="1:9" x14ac:dyDescent="0.2">
      <c r="A2" s="6" t="s">
        <v>0</v>
      </c>
      <c r="B2" s="46" t="s">
        <v>38</v>
      </c>
      <c r="C2" s="12"/>
      <c r="D2" s="12"/>
      <c r="G2" s="13" t="s">
        <v>1</v>
      </c>
      <c r="H2" s="46" t="s">
        <v>39</v>
      </c>
      <c r="I2" s="12"/>
    </row>
    <row r="3" spans="1:9" x14ac:dyDescent="0.2">
      <c r="A3" s="6" t="s">
        <v>2</v>
      </c>
      <c r="B3" s="46" t="s">
        <v>50</v>
      </c>
      <c r="C3" s="12"/>
      <c r="D3" s="12"/>
      <c r="G3" s="13" t="s">
        <v>3</v>
      </c>
      <c r="H3" s="48" t="s">
        <v>41</v>
      </c>
      <c r="I3" s="15"/>
    </row>
    <row r="4" spans="1:9" x14ac:dyDescent="0.2">
      <c r="A4" s="6" t="s">
        <v>4</v>
      </c>
      <c r="B4" s="46" t="s">
        <v>58</v>
      </c>
      <c r="C4" s="12"/>
      <c r="D4" s="12"/>
      <c r="G4" s="13" t="s">
        <v>5</v>
      </c>
      <c r="H4" s="46" t="s">
        <v>43</v>
      </c>
      <c r="I4" s="12"/>
    </row>
    <row r="5" spans="1:9" x14ac:dyDescent="0.2">
      <c r="A5" s="6" t="s">
        <v>6</v>
      </c>
      <c r="B5" s="46" t="s">
        <v>59</v>
      </c>
      <c r="C5" s="15"/>
      <c r="D5" s="15"/>
      <c r="G5" s="13" t="s">
        <v>7</v>
      </c>
      <c r="H5" s="48" t="s">
        <v>60</v>
      </c>
      <c r="I5" s="15"/>
    </row>
    <row r="8" spans="1:9" x14ac:dyDescent="0.2">
      <c r="A8" s="6" t="s">
        <v>8</v>
      </c>
    </row>
    <row r="9" spans="1:9" x14ac:dyDescent="0.2">
      <c r="A9" s="10" t="s">
        <v>61</v>
      </c>
    </row>
    <row r="10" spans="1:9" x14ac:dyDescent="0.2">
      <c r="A10" s="10"/>
    </row>
    <row r="11" spans="1:9" x14ac:dyDescent="0.2">
      <c r="A11" s="6" t="s">
        <v>9</v>
      </c>
    </row>
    <row r="12" spans="1:9" x14ac:dyDescent="0.2">
      <c r="A12" s="10" t="s">
        <v>57</v>
      </c>
    </row>
    <row r="13" spans="1:9" x14ac:dyDescent="0.2">
      <c r="A13" s="10"/>
    </row>
    <row r="14" spans="1:9" x14ac:dyDescent="0.2">
      <c r="A14" s="6" t="s">
        <v>10</v>
      </c>
    </row>
    <row r="15" spans="1:9" x14ac:dyDescent="0.2">
      <c r="A15" s="10" t="s">
        <v>61</v>
      </c>
    </row>
    <row r="16" spans="1:9" x14ac:dyDescent="0.2">
      <c r="A16" s="10"/>
    </row>
    <row r="17" spans="1:9" x14ac:dyDescent="0.2">
      <c r="A17" s="82" t="s">
        <v>62</v>
      </c>
      <c r="B17" s="17"/>
      <c r="C17" s="17"/>
      <c r="D17" s="17"/>
      <c r="E17" s="17"/>
      <c r="F17" s="17"/>
      <c r="G17" s="17"/>
      <c r="H17" s="17"/>
      <c r="I17" s="17"/>
    </row>
    <row r="18" spans="1:9" ht="24.75" customHeight="1" x14ac:dyDescent="0.2">
      <c r="A18" s="82" t="s">
        <v>63</v>
      </c>
      <c r="B18" s="17"/>
      <c r="C18" s="17"/>
      <c r="D18" s="17"/>
      <c r="E18" s="17"/>
      <c r="F18" s="17"/>
      <c r="G18" s="17"/>
      <c r="H18" s="17"/>
      <c r="I18" s="17"/>
    </row>
    <row r="20" spans="1:9" x14ac:dyDescent="0.2">
      <c r="A20" s="2" t="s">
        <v>11</v>
      </c>
      <c r="D20" s="2" t="s">
        <v>49</v>
      </c>
    </row>
    <row r="21" spans="1:9" x14ac:dyDescent="0.2">
      <c r="A21" s="2" t="s">
        <v>12</v>
      </c>
    </row>
    <row r="22" spans="1:9" x14ac:dyDescent="0.2">
      <c r="A22" s="81"/>
      <c r="B22" s="9"/>
      <c r="C22" s="9"/>
      <c r="D22" s="9"/>
      <c r="E22" s="9"/>
      <c r="F22" s="9"/>
      <c r="G22" s="9"/>
      <c r="H22" s="9"/>
      <c r="I22" s="9"/>
    </row>
    <row r="23" spans="1:9" x14ac:dyDescent="0.2">
      <c r="A23" s="18" t="s">
        <v>13</v>
      </c>
      <c r="B23" s="19"/>
      <c r="C23" s="19"/>
      <c r="D23" s="19"/>
      <c r="E23" s="19"/>
      <c r="F23" s="19"/>
      <c r="G23" s="19"/>
      <c r="H23" s="19"/>
      <c r="I23" s="20"/>
    </row>
    <row r="24" spans="1:9" x14ac:dyDescent="0.2">
      <c r="A24" s="3"/>
      <c r="B24" s="5"/>
      <c r="C24" s="21" t="s">
        <v>14</v>
      </c>
      <c r="D24" s="21" t="s">
        <v>15</v>
      </c>
      <c r="E24" s="21" t="s">
        <v>16</v>
      </c>
      <c r="F24" s="21" t="s">
        <v>17</v>
      </c>
      <c r="G24" s="21" t="s">
        <v>18</v>
      </c>
      <c r="H24" s="21" t="s">
        <v>19</v>
      </c>
      <c r="I24" s="21" t="s">
        <v>20</v>
      </c>
    </row>
    <row r="25" spans="1:9" x14ac:dyDescent="0.2">
      <c r="A25" s="3"/>
      <c r="B25" s="5"/>
      <c r="C25" s="22" t="s">
        <v>21</v>
      </c>
      <c r="D25" s="23" t="s">
        <v>21</v>
      </c>
      <c r="E25" s="22" t="s">
        <v>21</v>
      </c>
      <c r="F25" s="24" t="s">
        <v>21</v>
      </c>
      <c r="G25" s="24" t="s">
        <v>21</v>
      </c>
      <c r="H25" s="22" t="s">
        <v>22</v>
      </c>
      <c r="I25" s="22" t="s">
        <v>22</v>
      </c>
    </row>
    <row r="26" spans="1:9" x14ac:dyDescent="0.2">
      <c r="A26" s="3" t="s">
        <v>23</v>
      </c>
      <c r="B26" s="5"/>
      <c r="C26" s="4">
        <v>0</v>
      </c>
      <c r="D26" s="25">
        <v>0</v>
      </c>
      <c r="E26" s="25">
        <v>2583760</v>
      </c>
      <c r="F26" s="25">
        <v>0</v>
      </c>
      <c r="G26" s="25">
        <v>0</v>
      </c>
      <c r="H26" s="25">
        <v>0</v>
      </c>
      <c r="I26" s="25">
        <v>0</v>
      </c>
    </row>
    <row r="27" spans="1:9" x14ac:dyDescent="0.2">
      <c r="A27" s="3" t="s">
        <v>24</v>
      </c>
      <c r="B27" s="5"/>
      <c r="C27" s="4">
        <v>0</v>
      </c>
      <c r="D27" s="25">
        <f t="shared" ref="D27:I27" si="0">C38</f>
        <v>0</v>
      </c>
      <c r="E27" s="25">
        <f t="shared" si="0"/>
        <v>0</v>
      </c>
      <c r="F27" s="25">
        <f t="shared" si="0"/>
        <v>0</v>
      </c>
      <c r="G27" s="25">
        <f t="shared" si="0"/>
        <v>0</v>
      </c>
      <c r="H27" s="25">
        <f t="shared" si="0"/>
        <v>0</v>
      </c>
      <c r="I27" s="25">
        <f t="shared" si="0"/>
        <v>0</v>
      </c>
    </row>
    <row r="28" spans="1:9" x14ac:dyDescent="0.2">
      <c r="A28" s="3" t="s">
        <v>25</v>
      </c>
      <c r="B28" s="5"/>
      <c r="C28" s="4">
        <v>0</v>
      </c>
      <c r="D28" s="25">
        <v>0</v>
      </c>
      <c r="E28" s="25">
        <v>1970874</v>
      </c>
      <c r="F28" s="25">
        <v>354134.27</v>
      </c>
      <c r="G28" s="25">
        <v>178482</v>
      </c>
      <c r="H28" s="25">
        <v>0</v>
      </c>
      <c r="I28" s="25">
        <v>0</v>
      </c>
    </row>
    <row r="29" spans="1:9" x14ac:dyDescent="0.2">
      <c r="A29" s="3" t="s">
        <v>26</v>
      </c>
      <c r="B29" s="5"/>
      <c r="C29" s="4">
        <v>0</v>
      </c>
      <c r="D29" s="25">
        <v>0</v>
      </c>
      <c r="E29" s="25">
        <v>1970874</v>
      </c>
      <c r="F29" s="4">
        <v>354134.27</v>
      </c>
      <c r="G29" s="25">
        <v>178482</v>
      </c>
      <c r="H29" s="25">
        <v>0</v>
      </c>
      <c r="I29" s="25">
        <v>0</v>
      </c>
    </row>
    <row r="30" spans="1:9" x14ac:dyDescent="0.2">
      <c r="A30" s="3"/>
      <c r="B30" s="5"/>
      <c r="C30" s="4"/>
      <c r="D30" s="25"/>
      <c r="E30" s="25"/>
      <c r="F30" s="25"/>
      <c r="G30" s="25"/>
      <c r="H30" s="25"/>
      <c r="I30" s="25"/>
    </row>
    <row r="31" spans="1:9" x14ac:dyDescent="0.2">
      <c r="A31" s="3" t="s">
        <v>27</v>
      </c>
      <c r="B31" s="15"/>
      <c r="C31" s="26"/>
      <c r="D31" s="26"/>
      <c r="E31" s="26"/>
      <c r="F31" s="26"/>
      <c r="G31" s="26"/>
      <c r="H31" s="26"/>
      <c r="I31" s="4"/>
    </row>
    <row r="32" spans="1:9" x14ac:dyDescent="0.2">
      <c r="A32" s="27" t="s">
        <v>28</v>
      </c>
      <c r="B32" s="5"/>
      <c r="C32" s="4"/>
      <c r="D32" s="28"/>
      <c r="E32" s="26"/>
      <c r="F32" s="26"/>
      <c r="G32" s="26"/>
      <c r="H32" s="26"/>
      <c r="I32" s="4"/>
    </row>
    <row r="33" spans="1:9" x14ac:dyDescent="0.2">
      <c r="A33" s="29"/>
      <c r="B33" s="30"/>
      <c r="C33" s="4"/>
      <c r="D33" s="25"/>
      <c r="E33" s="25"/>
      <c r="F33" s="25"/>
      <c r="G33" s="25"/>
      <c r="H33" s="25"/>
      <c r="I33" s="25"/>
    </row>
    <row r="34" spans="1:9" x14ac:dyDescent="0.2">
      <c r="A34" s="29"/>
      <c r="B34" s="30"/>
      <c r="C34" s="4"/>
      <c r="D34" s="25"/>
      <c r="E34" s="25"/>
      <c r="F34" s="25"/>
      <c r="G34" s="25"/>
      <c r="H34" s="25"/>
      <c r="I34" s="25"/>
    </row>
    <row r="35" spans="1:9" x14ac:dyDescent="0.2">
      <c r="A35" s="29"/>
      <c r="B35" s="30"/>
      <c r="C35" s="4"/>
      <c r="D35" s="25"/>
      <c r="E35" s="25"/>
      <c r="F35" s="25"/>
      <c r="G35" s="25"/>
      <c r="H35" s="25"/>
      <c r="I35" s="25"/>
    </row>
    <row r="36" spans="1:9" x14ac:dyDescent="0.2">
      <c r="A36" s="3" t="s">
        <v>29</v>
      </c>
      <c r="B36" s="5"/>
      <c r="C36" s="4">
        <f t="shared" ref="C36:I36" si="1">SUM(C33:C35)</f>
        <v>0</v>
      </c>
      <c r="D36" s="4">
        <f t="shared" si="1"/>
        <v>0</v>
      </c>
      <c r="E36" s="4">
        <f t="shared" si="1"/>
        <v>0</v>
      </c>
      <c r="F36" s="4">
        <f>SUM(F33:F35)</f>
        <v>0</v>
      </c>
      <c r="G36" s="4">
        <f t="shared" si="1"/>
        <v>0</v>
      </c>
      <c r="H36" s="4">
        <f t="shared" si="1"/>
        <v>0</v>
      </c>
      <c r="I36" s="4">
        <f t="shared" si="1"/>
        <v>0</v>
      </c>
    </row>
    <row r="37" spans="1:9" x14ac:dyDescent="0.2">
      <c r="A37" s="3"/>
      <c r="B37" s="5"/>
      <c r="C37" s="4"/>
      <c r="D37" s="25"/>
      <c r="E37" s="25"/>
      <c r="F37" s="25"/>
      <c r="G37" s="25"/>
      <c r="H37" s="25"/>
      <c r="I37" s="25"/>
    </row>
    <row r="38" spans="1:9" x14ac:dyDescent="0.2">
      <c r="A38" s="3" t="s">
        <v>30</v>
      </c>
      <c r="B38" s="5"/>
      <c r="C38" s="4">
        <f>+C27+C28-C29+C36</f>
        <v>0</v>
      </c>
      <c r="D38" s="4">
        <f t="shared" ref="D38:I38" si="2">+D27+D28-D29+D36</f>
        <v>0</v>
      </c>
      <c r="E38" s="4">
        <f>+E27+E28-E29+E36</f>
        <v>0</v>
      </c>
      <c r="F38" s="4">
        <f t="shared" si="2"/>
        <v>0</v>
      </c>
      <c r="G38" s="4">
        <f>+G27+G28-G29+G36</f>
        <v>0</v>
      </c>
      <c r="H38" s="4">
        <f>+H27+H28-H29+H36</f>
        <v>0</v>
      </c>
      <c r="I38" s="4">
        <f t="shared" si="2"/>
        <v>0</v>
      </c>
    </row>
    <row r="39" spans="1:9" x14ac:dyDescent="0.2">
      <c r="A39" s="29"/>
      <c r="B39" s="30"/>
      <c r="C39" s="31"/>
      <c r="D39" s="32"/>
      <c r="E39" s="32"/>
      <c r="F39" s="25"/>
      <c r="G39" s="25"/>
      <c r="H39" s="25"/>
      <c r="I39" s="25"/>
    </row>
    <row r="40" spans="1:9" x14ac:dyDescent="0.2">
      <c r="A40" s="3" t="s">
        <v>31</v>
      </c>
      <c r="B40" s="5"/>
      <c r="C40" s="31">
        <v>0</v>
      </c>
      <c r="D40" s="32">
        <v>0</v>
      </c>
      <c r="E40" s="32">
        <v>612510</v>
      </c>
      <c r="F40" s="25">
        <v>258376</v>
      </c>
      <c r="G40" s="25">
        <v>0</v>
      </c>
      <c r="H40" s="25">
        <v>0</v>
      </c>
      <c r="I40" s="25">
        <v>0</v>
      </c>
    </row>
    <row r="41" spans="1:9" x14ac:dyDescent="0.2">
      <c r="A41" s="29"/>
      <c r="B41" s="30"/>
      <c r="C41" s="31"/>
      <c r="D41" s="32"/>
      <c r="E41" s="32"/>
      <c r="F41" s="25"/>
      <c r="G41" s="25"/>
      <c r="H41" s="25"/>
      <c r="I41" s="25"/>
    </row>
    <row r="42" spans="1:9" x14ac:dyDescent="0.2">
      <c r="A42" s="3" t="s">
        <v>32</v>
      </c>
      <c r="B42" s="33"/>
      <c r="C42" s="34">
        <f>C38-C40</f>
        <v>0</v>
      </c>
      <c r="D42" s="34">
        <f t="shared" ref="D42:I42" si="3">D38-D40</f>
        <v>0</v>
      </c>
      <c r="E42" s="34">
        <f t="shared" si="3"/>
        <v>-612510</v>
      </c>
      <c r="F42" s="35">
        <f t="shared" si="3"/>
        <v>-258376</v>
      </c>
      <c r="G42" s="35">
        <f t="shared" si="3"/>
        <v>0</v>
      </c>
      <c r="H42" s="35">
        <f t="shared" si="3"/>
        <v>0</v>
      </c>
      <c r="I42" s="35">
        <f t="shared" si="3"/>
        <v>0</v>
      </c>
    </row>
    <row r="43" spans="1:9" x14ac:dyDescent="0.2">
      <c r="A43" s="36"/>
      <c r="B43" s="36"/>
      <c r="C43" s="37"/>
      <c r="D43" s="37"/>
      <c r="E43" s="37"/>
      <c r="F43" s="37"/>
      <c r="G43" s="37"/>
      <c r="H43" s="37"/>
      <c r="I43" s="37"/>
    </row>
    <row r="44" spans="1:9" x14ac:dyDescent="0.2">
      <c r="A44" s="38" t="s">
        <v>33</v>
      </c>
      <c r="B44" s="12"/>
      <c r="C44" s="1"/>
      <c r="D44" s="1"/>
      <c r="E44" s="1"/>
      <c r="F44" s="1"/>
      <c r="G44" s="1"/>
      <c r="H44" s="1"/>
      <c r="I44" s="1"/>
    </row>
    <row r="45" spans="1:9" ht="26.45" customHeight="1" x14ac:dyDescent="0.2">
      <c r="A45" s="39" t="s">
        <v>34</v>
      </c>
      <c r="B45" s="40"/>
      <c r="C45" s="32"/>
      <c r="D45" s="32"/>
      <c r="E45" s="32"/>
      <c r="F45" s="32"/>
      <c r="G45" s="32"/>
      <c r="H45" s="32"/>
      <c r="I45" s="32"/>
    </row>
    <row r="46" spans="1:9" x14ac:dyDescent="0.2">
      <c r="A46" s="3"/>
      <c r="B46" s="5"/>
      <c r="C46" s="25"/>
      <c r="D46" s="25"/>
      <c r="E46" s="25"/>
      <c r="F46" s="25"/>
      <c r="G46" s="25"/>
      <c r="H46" s="25"/>
      <c r="I46" s="25"/>
    </row>
    <row r="47" spans="1:9" x14ac:dyDescent="0.2">
      <c r="A47" s="3" t="s">
        <v>35</v>
      </c>
      <c r="B47" s="5"/>
      <c r="C47" s="25"/>
      <c r="D47" s="25"/>
      <c r="E47" s="25"/>
      <c r="F47" s="25"/>
      <c r="G47" s="25"/>
      <c r="H47" s="25"/>
      <c r="I47" s="25"/>
    </row>
    <row r="48" spans="1:9" x14ac:dyDescent="0.2">
      <c r="A48" s="3"/>
      <c r="B48" s="5"/>
      <c r="C48" s="25"/>
      <c r="D48" s="25"/>
      <c r="E48" s="25"/>
      <c r="F48" s="25"/>
      <c r="G48" s="25"/>
      <c r="H48" s="25"/>
      <c r="I48" s="25"/>
    </row>
    <row r="49" spans="1:9" x14ac:dyDescent="0.2">
      <c r="A49" s="41" t="s">
        <v>36</v>
      </c>
      <c r="B49" s="33"/>
      <c r="C49" s="25"/>
      <c r="D49" s="25"/>
      <c r="E49" s="25"/>
      <c r="F49" s="25"/>
      <c r="G49" s="25"/>
      <c r="H49" s="25"/>
      <c r="I49" s="25"/>
    </row>
    <row r="50" spans="1:9" x14ac:dyDescent="0.2">
      <c r="A50" s="42" t="s">
        <v>37</v>
      </c>
      <c r="B50" s="43"/>
      <c r="C50" s="25"/>
      <c r="D50" s="25"/>
      <c r="E50" s="25"/>
      <c r="F50" s="25"/>
      <c r="G50" s="25"/>
      <c r="H50" s="25"/>
      <c r="I50" s="25"/>
    </row>
  </sheetData>
  <sheetProtection selectLockedCells="1"/>
  <mergeCells count="4">
    <mergeCell ref="A23:I23"/>
    <mergeCell ref="A45:B45"/>
    <mergeCell ref="A17:I17"/>
    <mergeCell ref="A18:I18"/>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6248D-65CC-48A9-AEFF-AD979884A5BC}">
  <sheetPr>
    <pageSetUpPr fitToPage="1"/>
  </sheetPr>
  <dimension ref="A2:I48"/>
  <sheetViews>
    <sheetView zoomScaleNormal="100" workbookViewId="0">
      <selection activeCell="F32" sqref="F32"/>
    </sheetView>
  </sheetViews>
  <sheetFormatPr defaultRowHeight="12.75" x14ac:dyDescent="0.2"/>
  <cols>
    <col min="1" max="2" width="14.5703125" style="6" customWidth="1"/>
    <col min="3" max="3" width="14" style="6" customWidth="1"/>
    <col min="4" max="4" width="24.7109375" style="6" customWidth="1"/>
    <col min="5" max="5" width="20.7109375" style="6" customWidth="1"/>
    <col min="6" max="6" width="17.5703125" style="6" customWidth="1"/>
    <col min="7" max="8" width="14" style="6" customWidth="1"/>
    <col min="9" max="9" width="13.140625" style="6" customWidth="1"/>
    <col min="10" max="16384" width="9.140625" style="6"/>
  </cols>
  <sheetData>
    <row r="2" spans="1:9" x14ac:dyDescent="0.2">
      <c r="A2" s="6" t="s">
        <v>0</v>
      </c>
      <c r="B2" s="12" t="s">
        <v>38</v>
      </c>
      <c r="C2" s="12"/>
      <c r="D2" s="12"/>
      <c r="E2" s="9"/>
      <c r="G2" s="13" t="s">
        <v>1</v>
      </c>
      <c r="H2" s="12" t="s">
        <v>39</v>
      </c>
      <c r="I2" s="12"/>
    </row>
    <row r="3" spans="1:9" x14ac:dyDescent="0.2">
      <c r="A3" s="6" t="s">
        <v>2</v>
      </c>
      <c r="B3" s="12" t="s">
        <v>50</v>
      </c>
      <c r="C3" s="12"/>
      <c r="D3" s="12"/>
      <c r="E3" s="9"/>
      <c r="G3" s="13" t="s">
        <v>3</v>
      </c>
      <c r="H3" s="15" t="s">
        <v>41</v>
      </c>
      <c r="I3" s="15"/>
    </row>
    <row r="4" spans="1:9" x14ac:dyDescent="0.2">
      <c r="A4" s="6" t="s">
        <v>4</v>
      </c>
      <c r="B4" s="12" t="s">
        <v>51</v>
      </c>
      <c r="C4" s="12"/>
      <c r="D4" s="12"/>
      <c r="E4" s="9"/>
      <c r="G4" s="13" t="s">
        <v>5</v>
      </c>
      <c r="H4" s="12" t="s">
        <v>43</v>
      </c>
      <c r="I4" s="12"/>
    </row>
    <row r="5" spans="1:9" x14ac:dyDescent="0.2">
      <c r="A5" s="6" t="s">
        <v>6</v>
      </c>
      <c r="B5" s="12" t="s">
        <v>52</v>
      </c>
      <c r="C5" s="15"/>
      <c r="D5" s="15"/>
      <c r="E5" s="9"/>
      <c r="G5" s="13" t="s">
        <v>7</v>
      </c>
      <c r="H5" s="15" t="s">
        <v>55</v>
      </c>
      <c r="I5" s="15"/>
    </row>
    <row r="6" spans="1:9" x14ac:dyDescent="0.2">
      <c r="B6" s="6" t="s">
        <v>53</v>
      </c>
    </row>
    <row r="7" spans="1:9" x14ac:dyDescent="0.2">
      <c r="B7" s="6" t="s">
        <v>54</v>
      </c>
    </row>
    <row r="9" spans="1:9" x14ac:dyDescent="0.2">
      <c r="A9" s="6" t="s">
        <v>8</v>
      </c>
      <c r="C9" s="9"/>
      <c r="D9" s="9"/>
      <c r="E9" s="9"/>
      <c r="F9" s="9"/>
      <c r="G9" s="9"/>
      <c r="H9" s="9"/>
      <c r="I9" s="9"/>
    </row>
    <row r="10" spans="1:9" ht="36" customHeight="1" x14ac:dyDescent="0.2">
      <c r="A10" s="80" t="s">
        <v>56</v>
      </c>
      <c r="C10" s="9"/>
      <c r="D10" s="9"/>
      <c r="E10" s="9"/>
      <c r="F10" s="9"/>
      <c r="G10" s="9"/>
      <c r="H10" s="9"/>
      <c r="I10" s="9"/>
    </row>
    <row r="11" spans="1:9" x14ac:dyDescent="0.2">
      <c r="A11" s="6" t="s">
        <v>9</v>
      </c>
      <c r="C11" s="9"/>
      <c r="D11" s="9"/>
      <c r="E11" s="9"/>
      <c r="F11" s="9"/>
      <c r="G11" s="9"/>
      <c r="H11" s="9"/>
      <c r="I11" s="9"/>
    </row>
    <row r="12" spans="1:9" x14ac:dyDescent="0.2">
      <c r="A12" s="6" t="s">
        <v>57</v>
      </c>
      <c r="C12" s="9"/>
      <c r="D12" s="9"/>
      <c r="E12" s="9"/>
      <c r="F12" s="9"/>
      <c r="G12" s="9"/>
      <c r="H12" s="9"/>
      <c r="I12" s="9"/>
    </row>
    <row r="13" spans="1:9" x14ac:dyDescent="0.2">
      <c r="C13" s="9"/>
      <c r="D13" s="9"/>
      <c r="E13" s="9"/>
      <c r="F13" s="9"/>
      <c r="G13" s="9"/>
      <c r="H13" s="9"/>
      <c r="I13" s="9"/>
    </row>
    <row r="14" spans="1:9" x14ac:dyDescent="0.2">
      <c r="A14" s="6" t="s">
        <v>10</v>
      </c>
      <c r="C14" s="9"/>
      <c r="D14" s="9"/>
      <c r="E14" s="9"/>
      <c r="F14" s="9"/>
      <c r="G14" s="9"/>
      <c r="H14" s="9"/>
      <c r="I14" s="9"/>
    </row>
    <row r="15" spans="1:9" x14ac:dyDescent="0.2">
      <c r="A15" s="2" t="s">
        <v>66</v>
      </c>
      <c r="C15" s="9"/>
      <c r="D15" s="9"/>
      <c r="E15" s="9"/>
      <c r="F15" s="9"/>
      <c r="G15" s="9"/>
      <c r="H15" s="9"/>
      <c r="I15" s="9"/>
    </row>
    <row r="16" spans="1:9" x14ac:dyDescent="0.2">
      <c r="A16" s="2" t="s">
        <v>64</v>
      </c>
      <c r="C16" s="9"/>
      <c r="D16" s="9"/>
      <c r="E16" s="9"/>
      <c r="F16" s="9"/>
      <c r="G16" s="9"/>
      <c r="H16" s="9"/>
      <c r="I16" s="9"/>
    </row>
    <row r="17" spans="1:9" x14ac:dyDescent="0.2">
      <c r="C17" s="9"/>
      <c r="D17" s="9"/>
      <c r="E17" s="9"/>
      <c r="F17" s="9"/>
      <c r="G17" s="9"/>
      <c r="H17" s="9"/>
      <c r="I17" s="9"/>
    </row>
    <row r="18" spans="1:9" x14ac:dyDescent="0.2">
      <c r="A18" s="2" t="s">
        <v>11</v>
      </c>
      <c r="C18" s="9"/>
      <c r="D18" s="9"/>
      <c r="E18" s="9"/>
      <c r="F18" s="9"/>
      <c r="G18" s="9"/>
      <c r="H18" s="9"/>
      <c r="I18" s="9"/>
    </row>
    <row r="19" spans="1:9" x14ac:dyDescent="0.2">
      <c r="A19" s="81" t="s">
        <v>12</v>
      </c>
      <c r="B19" s="9"/>
      <c r="C19" s="9"/>
      <c r="D19" s="9"/>
      <c r="E19" s="9"/>
      <c r="F19" s="9"/>
      <c r="G19" s="9"/>
      <c r="H19" s="9"/>
      <c r="I19" s="9"/>
    </row>
    <row r="20" spans="1:9" x14ac:dyDescent="0.2">
      <c r="A20" s="81"/>
      <c r="B20" s="9"/>
      <c r="C20" s="9"/>
      <c r="D20" s="9"/>
      <c r="E20" s="9"/>
      <c r="F20" s="9"/>
      <c r="G20" s="9"/>
      <c r="H20" s="9"/>
      <c r="I20" s="9"/>
    </row>
    <row r="21" spans="1:9" x14ac:dyDescent="0.2">
      <c r="A21" s="18" t="s">
        <v>13</v>
      </c>
      <c r="B21" s="19"/>
      <c r="C21" s="19"/>
      <c r="D21" s="19"/>
      <c r="E21" s="19"/>
      <c r="F21" s="19"/>
      <c r="G21" s="19"/>
      <c r="H21" s="19"/>
      <c r="I21" s="20"/>
    </row>
    <row r="22" spans="1:9" x14ac:dyDescent="0.2">
      <c r="A22" s="3"/>
      <c r="B22" s="5"/>
      <c r="C22" s="21" t="s">
        <v>14</v>
      </c>
      <c r="D22" s="21" t="s">
        <v>15</v>
      </c>
      <c r="E22" s="21" t="s">
        <v>16</v>
      </c>
      <c r="F22" s="21" t="s">
        <v>17</v>
      </c>
      <c r="G22" s="21" t="s">
        <v>18</v>
      </c>
      <c r="H22" s="21" t="s">
        <v>19</v>
      </c>
      <c r="I22" s="21" t="s">
        <v>20</v>
      </c>
    </row>
    <row r="23" spans="1:9" x14ac:dyDescent="0.2">
      <c r="A23" s="3"/>
      <c r="B23" s="5"/>
      <c r="C23" s="22" t="s">
        <v>21</v>
      </c>
      <c r="D23" s="23" t="s">
        <v>21</v>
      </c>
      <c r="E23" s="22" t="s">
        <v>21</v>
      </c>
      <c r="F23" s="24" t="s">
        <v>21</v>
      </c>
      <c r="G23" s="24" t="s">
        <v>21</v>
      </c>
      <c r="H23" s="22" t="s">
        <v>22</v>
      </c>
      <c r="I23" s="22" t="s">
        <v>22</v>
      </c>
    </row>
    <row r="24" spans="1:9" x14ac:dyDescent="0.2">
      <c r="A24" s="3" t="s">
        <v>23</v>
      </c>
      <c r="B24" s="5"/>
      <c r="C24" s="4">
        <v>0</v>
      </c>
      <c r="D24" s="25">
        <v>0</v>
      </c>
      <c r="E24" s="25">
        <v>445000</v>
      </c>
      <c r="F24" s="25">
        <v>900000</v>
      </c>
      <c r="G24" s="25">
        <v>600000</v>
      </c>
      <c r="H24" s="25">
        <v>600000</v>
      </c>
      <c r="I24" s="25">
        <v>600000</v>
      </c>
    </row>
    <row r="25" spans="1:9" x14ac:dyDescent="0.2">
      <c r="A25" s="3" t="s">
        <v>24</v>
      </c>
      <c r="B25" s="5"/>
      <c r="C25" s="4"/>
      <c r="D25" s="25">
        <f t="shared" ref="D25:I25" si="0">C36</f>
        <v>0</v>
      </c>
      <c r="E25" s="25">
        <f t="shared" si="0"/>
        <v>0</v>
      </c>
      <c r="F25" s="25">
        <f t="shared" si="0"/>
        <v>0</v>
      </c>
      <c r="G25" s="25">
        <f t="shared" si="0"/>
        <v>4.6000000000058208</v>
      </c>
      <c r="H25" s="25">
        <f t="shared" si="0"/>
        <v>109.13000000000466</v>
      </c>
      <c r="I25" s="25">
        <f t="shared" si="0"/>
        <v>109.13000000000466</v>
      </c>
    </row>
    <row r="26" spans="1:9" x14ac:dyDescent="0.2">
      <c r="A26" s="3" t="s">
        <v>25</v>
      </c>
      <c r="B26" s="5"/>
      <c r="C26" s="4">
        <v>0</v>
      </c>
      <c r="D26" s="25">
        <v>0</v>
      </c>
      <c r="E26" s="25">
        <v>16339.5</v>
      </c>
      <c r="F26" s="25">
        <v>148109.95000000001</v>
      </c>
      <c r="G26" s="25">
        <v>295350</v>
      </c>
      <c r="H26" s="25">
        <v>600000</v>
      </c>
      <c r="I26" s="25">
        <v>600000</v>
      </c>
    </row>
    <row r="27" spans="1:9" x14ac:dyDescent="0.2">
      <c r="A27" s="3" t="s">
        <v>26</v>
      </c>
      <c r="B27" s="5"/>
      <c r="C27" s="4">
        <v>0</v>
      </c>
      <c r="D27" s="25">
        <v>0</v>
      </c>
      <c r="E27" s="25">
        <v>16339.5</v>
      </c>
      <c r="F27" s="4">
        <v>148105.35</v>
      </c>
      <c r="G27" s="25">
        <v>295245.46999999997</v>
      </c>
      <c r="H27" s="25">
        <v>600000</v>
      </c>
      <c r="I27" s="25">
        <v>600000</v>
      </c>
    </row>
    <row r="28" spans="1:9" x14ac:dyDescent="0.2">
      <c r="A28" s="3"/>
      <c r="B28" s="5"/>
      <c r="C28" s="4"/>
      <c r="D28" s="25"/>
      <c r="E28" s="25"/>
      <c r="F28" s="25"/>
      <c r="G28" s="25"/>
      <c r="H28" s="25"/>
      <c r="I28" s="25"/>
    </row>
    <row r="29" spans="1:9" x14ac:dyDescent="0.2">
      <c r="A29" s="3" t="s">
        <v>27</v>
      </c>
      <c r="B29" s="15"/>
      <c r="C29" s="26"/>
      <c r="D29" s="26"/>
      <c r="E29" s="26"/>
      <c r="F29" s="26"/>
      <c r="G29" s="26"/>
      <c r="H29" s="26"/>
      <c r="I29" s="4"/>
    </row>
    <row r="30" spans="1:9" x14ac:dyDescent="0.2">
      <c r="A30" s="27" t="s">
        <v>28</v>
      </c>
      <c r="B30" s="5"/>
      <c r="C30" s="4"/>
      <c r="D30" s="28"/>
      <c r="E30" s="26"/>
      <c r="F30" s="26"/>
      <c r="G30" s="26"/>
      <c r="H30" s="26"/>
      <c r="I30" s="4"/>
    </row>
    <row r="31" spans="1:9" x14ac:dyDescent="0.2">
      <c r="A31" s="29"/>
      <c r="B31" s="30"/>
      <c r="C31" s="4"/>
      <c r="D31" s="25"/>
      <c r="E31" s="25"/>
      <c r="F31" s="25"/>
      <c r="G31" s="25"/>
      <c r="H31" s="25"/>
      <c r="I31" s="25"/>
    </row>
    <row r="32" spans="1:9" x14ac:dyDescent="0.2">
      <c r="A32" s="29"/>
      <c r="B32" s="30"/>
      <c r="C32" s="4"/>
      <c r="D32" s="25"/>
      <c r="E32" s="25"/>
      <c r="F32" s="25"/>
      <c r="G32" s="25"/>
      <c r="H32" s="25"/>
      <c r="I32" s="25"/>
    </row>
    <row r="33" spans="1:9" x14ac:dyDescent="0.2">
      <c r="A33" s="29"/>
      <c r="B33" s="30"/>
      <c r="C33" s="4"/>
      <c r="D33" s="25"/>
      <c r="E33" s="25"/>
      <c r="F33" s="25"/>
      <c r="G33" s="25"/>
      <c r="H33" s="25"/>
      <c r="I33" s="25"/>
    </row>
    <row r="34" spans="1:9" x14ac:dyDescent="0.2">
      <c r="A34" s="3" t="s">
        <v>29</v>
      </c>
      <c r="B34" s="5"/>
      <c r="C34" s="4">
        <f t="shared" ref="C34:I34" si="1">SUM(C31:C33)</f>
        <v>0</v>
      </c>
      <c r="D34" s="4">
        <f t="shared" si="1"/>
        <v>0</v>
      </c>
      <c r="E34" s="4">
        <f t="shared" si="1"/>
        <v>0</v>
      </c>
      <c r="F34" s="4">
        <f>SUM(F31:F33)</f>
        <v>0</v>
      </c>
      <c r="G34" s="4">
        <f t="shared" si="1"/>
        <v>0</v>
      </c>
      <c r="H34" s="4">
        <f t="shared" si="1"/>
        <v>0</v>
      </c>
      <c r="I34" s="4">
        <f t="shared" si="1"/>
        <v>0</v>
      </c>
    </row>
    <row r="35" spans="1:9" x14ac:dyDescent="0.2">
      <c r="A35" s="3"/>
      <c r="B35" s="5"/>
      <c r="C35" s="4"/>
      <c r="D35" s="25"/>
      <c r="E35" s="25"/>
      <c r="F35" s="25"/>
      <c r="G35" s="25"/>
      <c r="H35" s="25"/>
      <c r="I35" s="25"/>
    </row>
    <row r="36" spans="1:9" x14ac:dyDescent="0.2">
      <c r="A36" s="3" t="s">
        <v>30</v>
      </c>
      <c r="B36" s="5"/>
      <c r="C36" s="4">
        <f>+C25+C26-C27+C34</f>
        <v>0</v>
      </c>
      <c r="D36" s="4">
        <f t="shared" ref="D36:I36" si="2">+D25+D26-D27+D34</f>
        <v>0</v>
      </c>
      <c r="E36" s="4">
        <f>+E25+E26-E27+E34</f>
        <v>0</v>
      </c>
      <c r="F36" s="4">
        <f t="shared" si="2"/>
        <v>4.6000000000058208</v>
      </c>
      <c r="G36" s="4">
        <f>+G25+G26-G27+G34</f>
        <v>109.13000000000466</v>
      </c>
      <c r="H36" s="4">
        <f>+H25+H26-H27+H34</f>
        <v>109.13000000000466</v>
      </c>
      <c r="I36" s="4">
        <f t="shared" si="2"/>
        <v>109.13000000000466</v>
      </c>
    </row>
    <row r="37" spans="1:9" x14ac:dyDescent="0.2">
      <c r="A37" s="29"/>
      <c r="B37" s="30"/>
      <c r="C37" s="31"/>
      <c r="D37" s="32"/>
      <c r="E37" s="32"/>
      <c r="F37" s="25"/>
      <c r="G37" s="25"/>
      <c r="H37" s="25"/>
      <c r="I37" s="25"/>
    </row>
    <row r="38" spans="1:9" x14ac:dyDescent="0.2">
      <c r="A38" s="3" t="s">
        <v>31</v>
      </c>
      <c r="B38" s="5"/>
      <c r="C38" s="31"/>
      <c r="D38" s="32"/>
      <c r="E38" s="32">
        <v>67415</v>
      </c>
      <c r="F38" s="25">
        <v>76615</v>
      </c>
      <c r="G38" s="25">
        <v>235974.67</v>
      </c>
      <c r="H38" s="25">
        <v>0</v>
      </c>
      <c r="I38" s="25">
        <v>0</v>
      </c>
    </row>
    <row r="39" spans="1:9" x14ac:dyDescent="0.2">
      <c r="A39" s="29"/>
      <c r="B39" s="30"/>
      <c r="C39" s="31"/>
      <c r="D39" s="32"/>
      <c r="E39" s="32"/>
      <c r="F39" s="25"/>
      <c r="G39" s="25"/>
      <c r="H39" s="25"/>
      <c r="I39" s="25"/>
    </row>
    <row r="40" spans="1:9" x14ac:dyDescent="0.2">
      <c r="A40" s="3" t="s">
        <v>32</v>
      </c>
      <c r="B40" s="33"/>
      <c r="C40" s="34">
        <f>C36-C38</f>
        <v>0</v>
      </c>
      <c r="D40" s="34">
        <f t="shared" ref="D40:I40" si="3">D36-D38</f>
        <v>0</v>
      </c>
      <c r="E40" s="34">
        <f t="shared" si="3"/>
        <v>-67415</v>
      </c>
      <c r="F40" s="35">
        <f t="shared" si="3"/>
        <v>-76610.399999999994</v>
      </c>
      <c r="G40" s="35">
        <f t="shared" si="3"/>
        <v>-235865.54</v>
      </c>
      <c r="H40" s="35">
        <f t="shared" si="3"/>
        <v>109.13000000000466</v>
      </c>
      <c r="I40" s="35">
        <f t="shared" si="3"/>
        <v>109.13000000000466</v>
      </c>
    </row>
    <row r="41" spans="1:9" x14ac:dyDescent="0.2">
      <c r="A41" s="36"/>
      <c r="B41" s="36"/>
      <c r="C41" s="37"/>
      <c r="D41" s="37"/>
      <c r="E41" s="37"/>
      <c r="F41" s="37"/>
      <c r="G41" s="37"/>
      <c r="H41" s="37"/>
      <c r="I41" s="37"/>
    </row>
    <row r="42" spans="1:9" x14ac:dyDescent="0.2">
      <c r="A42" s="38" t="s">
        <v>33</v>
      </c>
      <c r="B42" s="12"/>
      <c r="C42" s="1"/>
      <c r="D42" s="1"/>
      <c r="E42" s="1"/>
      <c r="F42" s="1"/>
      <c r="G42" s="1"/>
      <c r="H42" s="1"/>
      <c r="I42" s="1"/>
    </row>
    <row r="43" spans="1:9" ht="26.45" customHeight="1" x14ac:dyDescent="0.2">
      <c r="A43" s="39" t="s">
        <v>34</v>
      </c>
      <c r="B43" s="40"/>
      <c r="C43" s="32"/>
      <c r="D43" s="32"/>
      <c r="E43" s="32"/>
      <c r="F43" s="32"/>
      <c r="G43" s="32"/>
      <c r="H43" s="32"/>
      <c r="I43" s="32"/>
    </row>
    <row r="44" spans="1:9" x14ac:dyDescent="0.2">
      <c r="A44" s="3"/>
      <c r="B44" s="5"/>
      <c r="C44" s="25"/>
      <c r="D44" s="25"/>
      <c r="E44" s="25"/>
      <c r="F44" s="25"/>
      <c r="G44" s="25"/>
      <c r="H44" s="25"/>
      <c r="I44" s="25"/>
    </row>
    <row r="45" spans="1:9" x14ac:dyDescent="0.2">
      <c r="A45" s="3" t="s">
        <v>35</v>
      </c>
      <c r="B45" s="5"/>
      <c r="C45" s="25"/>
      <c r="D45" s="25"/>
      <c r="E45" s="25"/>
      <c r="F45" s="25"/>
      <c r="G45" s="25"/>
      <c r="H45" s="25"/>
      <c r="I45" s="25"/>
    </row>
    <row r="46" spans="1:9" x14ac:dyDescent="0.2">
      <c r="A46" s="3"/>
      <c r="B46" s="5"/>
      <c r="C46" s="25"/>
      <c r="D46" s="25"/>
      <c r="E46" s="25"/>
      <c r="F46" s="25"/>
      <c r="G46" s="25"/>
      <c r="H46" s="25"/>
      <c r="I46" s="25"/>
    </row>
    <row r="47" spans="1:9" x14ac:dyDescent="0.2">
      <c r="A47" s="41" t="s">
        <v>36</v>
      </c>
      <c r="B47" s="33"/>
      <c r="C47" s="25"/>
      <c r="D47" s="25"/>
      <c r="E47" s="25"/>
      <c r="F47" s="25"/>
      <c r="G47" s="25"/>
      <c r="H47" s="25"/>
      <c r="I47" s="25"/>
    </row>
    <row r="48" spans="1:9" x14ac:dyDescent="0.2">
      <c r="A48" s="42" t="s">
        <v>37</v>
      </c>
      <c r="B48" s="43"/>
      <c r="C48" s="25"/>
      <c r="D48" s="25"/>
      <c r="E48" s="25"/>
      <c r="F48" s="25"/>
      <c r="G48" s="25"/>
      <c r="H48" s="25"/>
      <c r="I48" s="25"/>
    </row>
  </sheetData>
  <sheetProtection selectLockedCells="1"/>
  <mergeCells count="2">
    <mergeCell ref="A21:I21"/>
    <mergeCell ref="A43:B43"/>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4B351-D89B-462B-BDCE-BDC854C8D3B5}">
  <sheetPr>
    <pageSetUpPr fitToPage="1"/>
  </sheetPr>
  <dimension ref="A2:I46"/>
  <sheetViews>
    <sheetView view="pageLayout" topLeftCell="A17" zoomScaleNormal="100" workbookViewId="0">
      <selection activeCell="F32" sqref="F32"/>
    </sheetView>
  </sheetViews>
  <sheetFormatPr defaultRowHeight="12.75" x14ac:dyDescent="0.2"/>
  <cols>
    <col min="1" max="2" width="14.5703125" style="6" customWidth="1"/>
    <col min="3" max="8" width="14" style="6" customWidth="1"/>
    <col min="9" max="9" width="13.140625" style="6" customWidth="1"/>
    <col min="10" max="16384" width="9.140625" style="6"/>
  </cols>
  <sheetData>
    <row r="2" spans="1:9" x14ac:dyDescent="0.2">
      <c r="A2" s="6" t="s">
        <v>0</v>
      </c>
      <c r="B2" s="11" t="s">
        <v>38</v>
      </c>
      <c r="C2" s="12"/>
      <c r="D2" s="12"/>
      <c r="G2" s="13" t="s">
        <v>1</v>
      </c>
      <c r="H2" s="11" t="s">
        <v>104</v>
      </c>
      <c r="I2" s="12"/>
    </row>
    <row r="3" spans="1:9" x14ac:dyDescent="0.2">
      <c r="A3" s="6" t="s">
        <v>2</v>
      </c>
      <c r="B3" s="11" t="s">
        <v>40</v>
      </c>
      <c r="C3" s="12"/>
      <c r="D3" s="12"/>
      <c r="G3" s="13" t="s">
        <v>3</v>
      </c>
      <c r="H3" s="14" t="s">
        <v>105</v>
      </c>
      <c r="I3" s="15"/>
    </row>
    <row r="4" spans="1:9" x14ac:dyDescent="0.2">
      <c r="A4" s="6" t="s">
        <v>4</v>
      </c>
      <c r="B4" s="11" t="s">
        <v>106</v>
      </c>
      <c r="C4" s="12"/>
      <c r="D4" s="12"/>
      <c r="G4" s="13" t="s">
        <v>5</v>
      </c>
      <c r="H4" s="11" t="s">
        <v>43</v>
      </c>
      <c r="I4" s="12"/>
    </row>
    <row r="5" spans="1:9" x14ac:dyDescent="0.2">
      <c r="A5" s="6" t="s">
        <v>6</v>
      </c>
      <c r="B5" s="11" t="s">
        <v>107</v>
      </c>
      <c r="C5" s="15"/>
      <c r="D5" s="15"/>
      <c r="G5" s="13" t="s">
        <v>7</v>
      </c>
      <c r="H5" s="14" t="s">
        <v>108</v>
      </c>
      <c r="I5" s="15"/>
    </row>
    <row r="8" spans="1:9" x14ac:dyDescent="0.2">
      <c r="A8" s="16" t="s">
        <v>109</v>
      </c>
      <c r="B8" s="17"/>
      <c r="C8" s="17"/>
      <c r="D8" s="17"/>
      <c r="E8" s="17"/>
      <c r="F8" s="17"/>
      <c r="G8" s="17"/>
      <c r="H8" s="17"/>
      <c r="I8" s="17"/>
    </row>
    <row r="10" spans="1:9" x14ac:dyDescent="0.2">
      <c r="A10" s="16" t="s">
        <v>110</v>
      </c>
      <c r="B10" s="17"/>
      <c r="C10" s="17"/>
      <c r="D10" s="17"/>
      <c r="E10" s="17"/>
      <c r="F10" s="17"/>
      <c r="G10" s="17"/>
      <c r="H10" s="17"/>
      <c r="I10" s="17"/>
    </row>
    <row r="12" spans="1:9" x14ac:dyDescent="0.2">
      <c r="A12" s="16" t="s">
        <v>111</v>
      </c>
      <c r="B12" s="17"/>
      <c r="C12" s="17"/>
      <c r="D12" s="17"/>
      <c r="E12" s="17"/>
      <c r="F12" s="17"/>
      <c r="G12" s="17"/>
      <c r="H12" s="17"/>
      <c r="I12" s="17"/>
    </row>
    <row r="14" spans="1:9" x14ac:dyDescent="0.2">
      <c r="A14" s="2" t="s">
        <v>102</v>
      </c>
    </row>
    <row r="16" spans="1:9" x14ac:dyDescent="0.2">
      <c r="A16" s="2" t="s">
        <v>103</v>
      </c>
    </row>
    <row r="17" spans="1:9" x14ac:dyDescent="0.2">
      <c r="A17" s="2" t="s">
        <v>12</v>
      </c>
    </row>
    <row r="18" spans="1:9" x14ac:dyDescent="0.2">
      <c r="A18" s="2"/>
    </row>
    <row r="19" spans="1:9" x14ac:dyDescent="0.2">
      <c r="A19" s="18" t="s">
        <v>13</v>
      </c>
      <c r="B19" s="19"/>
      <c r="C19" s="19"/>
      <c r="D19" s="19"/>
      <c r="E19" s="19"/>
      <c r="F19" s="19"/>
      <c r="G19" s="19"/>
      <c r="H19" s="19"/>
      <c r="I19" s="20"/>
    </row>
    <row r="20" spans="1:9" x14ac:dyDescent="0.2">
      <c r="A20" s="3"/>
      <c r="B20" s="5"/>
      <c r="C20" s="21" t="s">
        <v>14</v>
      </c>
      <c r="D20" s="21" t="s">
        <v>15</v>
      </c>
      <c r="E20" s="21" t="s">
        <v>16</v>
      </c>
      <c r="F20" s="21" t="s">
        <v>17</v>
      </c>
      <c r="G20" s="21" t="s">
        <v>18</v>
      </c>
      <c r="H20" s="21" t="s">
        <v>19</v>
      </c>
      <c r="I20" s="21" t="s">
        <v>20</v>
      </c>
    </row>
    <row r="21" spans="1:9" x14ac:dyDescent="0.2">
      <c r="A21" s="3"/>
      <c r="B21" s="5"/>
      <c r="C21" s="22" t="s">
        <v>21</v>
      </c>
      <c r="D21" s="23" t="s">
        <v>21</v>
      </c>
      <c r="E21" s="22" t="s">
        <v>21</v>
      </c>
      <c r="F21" s="24" t="s">
        <v>21</v>
      </c>
      <c r="G21" s="24" t="s">
        <v>21</v>
      </c>
      <c r="H21" s="22" t="s">
        <v>22</v>
      </c>
      <c r="I21" s="22" t="s">
        <v>22</v>
      </c>
    </row>
    <row r="22" spans="1:9" x14ac:dyDescent="0.2">
      <c r="A22" s="3" t="s">
        <v>23</v>
      </c>
      <c r="B22" s="5"/>
      <c r="C22" s="4"/>
      <c r="D22" s="25"/>
      <c r="E22" s="25">
        <v>690314</v>
      </c>
      <c r="F22" s="25"/>
      <c r="G22" s="25"/>
      <c r="H22" s="25"/>
      <c r="I22" s="25"/>
    </row>
    <row r="23" spans="1:9" x14ac:dyDescent="0.2">
      <c r="A23" s="3" t="s">
        <v>24</v>
      </c>
      <c r="B23" s="5"/>
      <c r="C23" s="4"/>
      <c r="D23" s="25">
        <f t="shared" ref="D23:I23" si="0">C34</f>
        <v>0</v>
      </c>
      <c r="E23" s="25">
        <f t="shared" si="0"/>
        <v>0</v>
      </c>
      <c r="F23" s="25">
        <f t="shared" si="0"/>
        <v>15324</v>
      </c>
      <c r="G23" s="25">
        <f t="shared" si="0"/>
        <v>15324</v>
      </c>
      <c r="H23" s="25">
        <f t="shared" si="0"/>
        <v>15324</v>
      </c>
      <c r="I23" s="25">
        <f t="shared" si="0"/>
        <v>15324</v>
      </c>
    </row>
    <row r="24" spans="1:9" x14ac:dyDescent="0.2">
      <c r="A24" s="3" t="s">
        <v>25</v>
      </c>
      <c r="B24" s="5"/>
      <c r="C24" s="4"/>
      <c r="D24" s="25"/>
      <c r="E24" s="25">
        <v>664204</v>
      </c>
      <c r="F24" s="25"/>
      <c r="G24" s="25"/>
      <c r="H24" s="25"/>
      <c r="I24" s="25"/>
    </row>
    <row r="25" spans="1:9" x14ac:dyDescent="0.2">
      <c r="A25" s="3" t="s">
        <v>26</v>
      </c>
      <c r="B25" s="5"/>
      <c r="C25" s="4"/>
      <c r="D25" s="25"/>
      <c r="E25" s="25">
        <v>648880</v>
      </c>
      <c r="F25" s="4"/>
      <c r="G25" s="25"/>
      <c r="H25" s="25"/>
      <c r="I25" s="25"/>
    </row>
    <row r="26" spans="1:9" x14ac:dyDescent="0.2">
      <c r="A26" s="3"/>
      <c r="B26" s="5"/>
      <c r="C26" s="4"/>
      <c r="D26" s="25"/>
      <c r="E26" s="25"/>
      <c r="F26" s="25"/>
      <c r="G26" s="25"/>
      <c r="H26" s="25"/>
      <c r="I26" s="25"/>
    </row>
    <row r="27" spans="1:9" x14ac:dyDescent="0.2">
      <c r="A27" s="3" t="s">
        <v>27</v>
      </c>
      <c r="B27" s="15"/>
      <c r="C27" s="26"/>
      <c r="D27" s="26"/>
      <c r="E27" s="26"/>
      <c r="F27" s="26"/>
      <c r="G27" s="26"/>
      <c r="H27" s="26"/>
      <c r="I27" s="4"/>
    </row>
    <row r="28" spans="1:9" x14ac:dyDescent="0.2">
      <c r="A28" s="27" t="s">
        <v>28</v>
      </c>
      <c r="B28" s="5"/>
      <c r="C28" s="4"/>
      <c r="D28" s="28"/>
      <c r="E28" s="26"/>
      <c r="F28" s="26"/>
      <c r="G28" s="26"/>
      <c r="H28" s="26"/>
      <c r="I28" s="4"/>
    </row>
    <row r="29" spans="1:9" x14ac:dyDescent="0.2">
      <c r="A29" s="29"/>
      <c r="B29" s="30"/>
      <c r="C29" s="4"/>
      <c r="D29" s="25"/>
      <c r="E29" s="25"/>
      <c r="F29" s="25"/>
      <c r="G29" s="25"/>
      <c r="H29" s="25"/>
      <c r="I29" s="25"/>
    </row>
    <row r="30" spans="1:9" x14ac:dyDescent="0.2">
      <c r="A30" s="29"/>
      <c r="B30" s="30"/>
      <c r="C30" s="4"/>
      <c r="D30" s="25"/>
      <c r="E30" s="25"/>
      <c r="F30" s="25"/>
      <c r="G30" s="25"/>
      <c r="H30" s="25"/>
      <c r="I30" s="25"/>
    </row>
    <row r="31" spans="1:9" x14ac:dyDescent="0.2">
      <c r="A31" s="29"/>
      <c r="B31" s="30"/>
      <c r="C31" s="4"/>
      <c r="D31" s="25"/>
      <c r="E31" s="25"/>
      <c r="F31" s="25"/>
      <c r="G31" s="25"/>
      <c r="H31" s="25"/>
      <c r="I31" s="25"/>
    </row>
    <row r="32" spans="1:9" x14ac:dyDescent="0.2">
      <c r="A32" s="3" t="s">
        <v>29</v>
      </c>
      <c r="B32" s="5"/>
      <c r="C32" s="4">
        <f t="shared" ref="C32:I32" si="1">SUM(C29:C31)</f>
        <v>0</v>
      </c>
      <c r="D32" s="4">
        <f t="shared" si="1"/>
        <v>0</v>
      </c>
      <c r="E32" s="4">
        <f t="shared" si="1"/>
        <v>0</v>
      </c>
      <c r="F32" s="4">
        <f>SUM(F29:F31)</f>
        <v>0</v>
      </c>
      <c r="G32" s="4">
        <f t="shared" si="1"/>
        <v>0</v>
      </c>
      <c r="H32" s="4">
        <f t="shared" si="1"/>
        <v>0</v>
      </c>
      <c r="I32" s="4">
        <f t="shared" si="1"/>
        <v>0</v>
      </c>
    </row>
    <row r="33" spans="1:9" x14ac:dyDescent="0.2">
      <c r="A33" s="3"/>
      <c r="B33" s="5"/>
      <c r="C33" s="4"/>
      <c r="D33" s="25"/>
      <c r="E33" s="25"/>
      <c r="F33" s="25"/>
      <c r="G33" s="25"/>
      <c r="H33" s="25"/>
      <c r="I33" s="25"/>
    </row>
    <row r="34" spans="1:9" x14ac:dyDescent="0.2">
      <c r="A34" s="3" t="s">
        <v>30</v>
      </c>
      <c r="B34" s="5"/>
      <c r="C34" s="4">
        <f>+C23+C24-C25+C32</f>
        <v>0</v>
      </c>
      <c r="D34" s="4">
        <f t="shared" ref="D34:I34" si="2">+D23+D24-D25+D32</f>
        <v>0</v>
      </c>
      <c r="E34" s="4">
        <f>+E23+E24-E25+E32</f>
        <v>15324</v>
      </c>
      <c r="F34" s="4">
        <f t="shared" si="2"/>
        <v>15324</v>
      </c>
      <c r="G34" s="4">
        <f>+G23+G24-G25+G32</f>
        <v>15324</v>
      </c>
      <c r="H34" s="4">
        <f>+H23+H24-H25+H32</f>
        <v>15324</v>
      </c>
      <c r="I34" s="4">
        <f t="shared" si="2"/>
        <v>15324</v>
      </c>
    </row>
    <row r="35" spans="1:9" x14ac:dyDescent="0.2">
      <c r="A35" s="29"/>
      <c r="B35" s="30"/>
      <c r="C35" s="31"/>
      <c r="D35" s="32"/>
      <c r="E35" s="32"/>
      <c r="F35" s="25"/>
      <c r="G35" s="25"/>
      <c r="H35" s="25"/>
      <c r="I35" s="25"/>
    </row>
    <row r="36" spans="1:9" x14ac:dyDescent="0.2">
      <c r="A36" s="3" t="s">
        <v>31</v>
      </c>
      <c r="B36" s="5"/>
      <c r="C36" s="31"/>
      <c r="D36" s="32"/>
      <c r="E36" s="32">
        <v>41434</v>
      </c>
      <c r="F36" s="25"/>
      <c r="G36" s="25"/>
      <c r="H36" s="25"/>
      <c r="I36" s="25"/>
    </row>
    <row r="37" spans="1:9" x14ac:dyDescent="0.2">
      <c r="A37" s="29"/>
      <c r="B37" s="30"/>
      <c r="C37" s="31"/>
      <c r="D37" s="32"/>
      <c r="E37" s="32"/>
      <c r="F37" s="25"/>
      <c r="G37" s="25"/>
      <c r="H37" s="25"/>
      <c r="I37" s="25"/>
    </row>
    <row r="38" spans="1:9" x14ac:dyDescent="0.2">
      <c r="A38" s="3" t="s">
        <v>32</v>
      </c>
      <c r="B38" s="33"/>
      <c r="C38" s="34">
        <f>C34-C36</f>
        <v>0</v>
      </c>
      <c r="D38" s="34">
        <f t="shared" ref="D38:I38" si="3">D34-D36</f>
        <v>0</v>
      </c>
      <c r="E38" s="34">
        <f t="shared" si="3"/>
        <v>-26110</v>
      </c>
      <c r="F38" s="35">
        <f t="shared" si="3"/>
        <v>15324</v>
      </c>
      <c r="G38" s="35">
        <f t="shared" si="3"/>
        <v>15324</v>
      </c>
      <c r="H38" s="35">
        <f t="shared" si="3"/>
        <v>15324</v>
      </c>
      <c r="I38" s="35">
        <f t="shared" si="3"/>
        <v>15324</v>
      </c>
    </row>
    <row r="39" spans="1:9" x14ac:dyDescent="0.2">
      <c r="A39" s="36"/>
      <c r="B39" s="36"/>
      <c r="C39" s="37"/>
      <c r="D39" s="37"/>
      <c r="E39" s="37"/>
      <c r="F39" s="37"/>
      <c r="G39" s="37"/>
      <c r="H39" s="37"/>
      <c r="I39" s="37"/>
    </row>
    <row r="40" spans="1:9" x14ac:dyDescent="0.2">
      <c r="A40" s="38" t="s">
        <v>33</v>
      </c>
      <c r="B40" s="12"/>
      <c r="C40" s="1"/>
      <c r="D40" s="1"/>
      <c r="E40" s="1"/>
      <c r="F40" s="1"/>
      <c r="G40" s="1"/>
      <c r="H40" s="1"/>
      <c r="I40" s="1"/>
    </row>
    <row r="41" spans="1:9" ht="26.45" customHeight="1" x14ac:dyDescent="0.2">
      <c r="A41" s="39" t="s">
        <v>34</v>
      </c>
      <c r="B41" s="40"/>
      <c r="C41" s="32"/>
      <c r="D41" s="32"/>
      <c r="E41" s="32"/>
      <c r="F41" s="32"/>
      <c r="G41" s="32"/>
      <c r="H41" s="32"/>
      <c r="I41" s="32"/>
    </row>
    <row r="42" spans="1:9" x14ac:dyDescent="0.2">
      <c r="A42" s="3"/>
      <c r="B42" s="5"/>
      <c r="C42" s="25"/>
      <c r="D42" s="25"/>
      <c r="E42" s="25"/>
      <c r="F42" s="25"/>
      <c r="G42" s="25"/>
      <c r="H42" s="25"/>
      <c r="I42" s="25"/>
    </row>
    <row r="43" spans="1:9" x14ac:dyDescent="0.2">
      <c r="A43" s="3" t="s">
        <v>35</v>
      </c>
      <c r="B43" s="5"/>
      <c r="C43" s="25"/>
      <c r="D43" s="25"/>
      <c r="E43" s="25"/>
      <c r="F43" s="25"/>
      <c r="G43" s="25"/>
      <c r="H43" s="25"/>
      <c r="I43" s="25"/>
    </row>
    <row r="44" spans="1:9" x14ac:dyDescent="0.2">
      <c r="A44" s="3"/>
      <c r="B44" s="5"/>
      <c r="C44" s="25"/>
      <c r="D44" s="25"/>
      <c r="E44" s="25"/>
      <c r="F44" s="25"/>
      <c r="G44" s="25"/>
      <c r="H44" s="25"/>
      <c r="I44" s="25"/>
    </row>
    <row r="45" spans="1:9" x14ac:dyDescent="0.2">
      <c r="A45" s="41" t="s">
        <v>36</v>
      </c>
      <c r="B45" s="33"/>
      <c r="C45" s="25"/>
      <c r="D45" s="25"/>
      <c r="E45" s="25"/>
      <c r="F45" s="25"/>
      <c r="G45" s="25"/>
      <c r="H45" s="25"/>
      <c r="I45" s="25"/>
    </row>
    <row r="46" spans="1:9" x14ac:dyDescent="0.2">
      <c r="A46" s="42" t="s">
        <v>37</v>
      </c>
      <c r="B46" s="43"/>
      <c r="C46" s="25"/>
      <c r="D46" s="25"/>
      <c r="E46" s="25"/>
      <c r="F46" s="25"/>
      <c r="G46" s="25"/>
      <c r="H46" s="25"/>
      <c r="I46" s="25"/>
    </row>
  </sheetData>
  <sheetProtection selectLockedCells="1"/>
  <mergeCells count="5">
    <mergeCell ref="A19:I19"/>
    <mergeCell ref="A41:B41"/>
    <mergeCell ref="A8:I8"/>
    <mergeCell ref="A10:I10"/>
    <mergeCell ref="A12:I1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5801C-87B0-4F53-96AA-FF4956A4EC10}">
  <sheetPr>
    <pageSetUpPr fitToPage="1"/>
  </sheetPr>
  <dimension ref="A2:I54"/>
  <sheetViews>
    <sheetView view="pageLayout" zoomScaleNormal="100" workbookViewId="0">
      <selection activeCell="F32" sqref="F32"/>
    </sheetView>
  </sheetViews>
  <sheetFormatPr defaultRowHeight="12.75" x14ac:dyDescent="0.2"/>
  <cols>
    <col min="1" max="2" width="14.5703125" style="10" customWidth="1"/>
    <col min="3" max="8" width="14" style="10" customWidth="1"/>
    <col min="9" max="9" width="13.140625" style="10" customWidth="1"/>
    <col min="10" max="16384" width="9.140625" style="10"/>
  </cols>
  <sheetData>
    <row r="2" spans="1:9" x14ac:dyDescent="0.2">
      <c r="A2" s="10" t="s">
        <v>0</v>
      </c>
      <c r="B2" s="44" t="s">
        <v>67</v>
      </c>
      <c r="C2" s="44"/>
      <c r="D2" s="44"/>
      <c r="E2" s="44"/>
      <c r="G2" s="45" t="s">
        <v>1</v>
      </c>
      <c r="H2" s="44" t="s">
        <v>70</v>
      </c>
      <c r="I2" s="46"/>
    </row>
    <row r="3" spans="1:9" x14ac:dyDescent="0.2">
      <c r="A3" s="10" t="s">
        <v>2</v>
      </c>
      <c r="B3" s="44" t="s">
        <v>40</v>
      </c>
      <c r="C3" s="44"/>
      <c r="D3" s="44"/>
      <c r="E3" s="44"/>
      <c r="G3" s="45" t="s">
        <v>3</v>
      </c>
      <c r="H3" s="47" t="s">
        <v>71</v>
      </c>
      <c r="I3" s="48"/>
    </row>
    <row r="4" spans="1:9" x14ac:dyDescent="0.2">
      <c r="A4" s="10" t="s">
        <v>4</v>
      </c>
      <c r="B4" s="49" t="s">
        <v>86</v>
      </c>
      <c r="C4" s="49"/>
      <c r="D4" s="49"/>
      <c r="E4" s="49"/>
      <c r="G4" s="45" t="s">
        <v>5</v>
      </c>
      <c r="H4" s="50" t="s">
        <v>43</v>
      </c>
      <c r="I4" s="46"/>
    </row>
    <row r="5" spans="1:9" x14ac:dyDescent="0.2">
      <c r="A5" s="10" t="s">
        <v>6</v>
      </c>
      <c r="B5" s="51" t="s">
        <v>87</v>
      </c>
      <c r="C5" s="51"/>
      <c r="D5" s="51"/>
      <c r="E5" s="51"/>
      <c r="G5" s="45" t="s">
        <v>7</v>
      </c>
      <c r="H5" s="47" t="s">
        <v>88</v>
      </c>
      <c r="I5" s="48"/>
    </row>
    <row r="6" spans="1:9" x14ac:dyDescent="0.2">
      <c r="B6" s="10" t="s">
        <v>89</v>
      </c>
    </row>
    <row r="9" spans="1:9" ht="12.75" customHeight="1" x14ac:dyDescent="0.2">
      <c r="A9" s="8" t="s">
        <v>90</v>
      </c>
      <c r="B9" s="8"/>
      <c r="C9" s="8"/>
      <c r="D9" s="8"/>
      <c r="E9" s="8"/>
      <c r="F9" s="8"/>
      <c r="G9" s="8"/>
      <c r="H9" s="8"/>
      <c r="I9" s="8"/>
    </row>
    <row r="10" spans="1:9" ht="12.75" customHeight="1" x14ac:dyDescent="0.2">
      <c r="A10" s="8"/>
      <c r="B10" s="8"/>
      <c r="C10" s="8"/>
      <c r="D10" s="8"/>
      <c r="E10" s="8"/>
      <c r="F10" s="8"/>
      <c r="G10" s="8"/>
      <c r="H10" s="8"/>
      <c r="I10" s="8"/>
    </row>
    <row r="11" spans="1:9" ht="12.75" customHeight="1" x14ac:dyDescent="0.2">
      <c r="A11" s="8"/>
      <c r="B11" s="8"/>
      <c r="C11" s="8"/>
      <c r="D11" s="8"/>
      <c r="E11" s="8"/>
      <c r="F11" s="8"/>
      <c r="G11" s="8"/>
      <c r="H11" s="8"/>
      <c r="I11" s="8"/>
    </row>
    <row r="12" spans="1:9" ht="12.75" customHeight="1" x14ac:dyDescent="0.2">
      <c r="A12" s="8"/>
      <c r="B12" s="8"/>
      <c r="C12" s="8"/>
      <c r="D12" s="8"/>
      <c r="E12" s="8"/>
      <c r="F12" s="8"/>
      <c r="G12" s="8"/>
      <c r="H12" s="8"/>
      <c r="I12" s="8"/>
    </row>
    <row r="14" spans="1:9" x14ac:dyDescent="0.2">
      <c r="A14" s="10" t="s">
        <v>91</v>
      </c>
    </row>
    <row r="16" spans="1:9" ht="12.75" customHeight="1" x14ac:dyDescent="0.2">
      <c r="A16" s="8" t="s">
        <v>92</v>
      </c>
      <c r="B16" s="8"/>
      <c r="C16" s="8"/>
      <c r="D16" s="8"/>
      <c r="E16" s="8"/>
      <c r="F16" s="8"/>
      <c r="G16" s="8"/>
      <c r="H16" s="8"/>
      <c r="I16" s="8"/>
    </row>
    <row r="17" spans="1:9" ht="12.75" customHeight="1" x14ac:dyDescent="0.2">
      <c r="A17" s="8"/>
      <c r="B17" s="8"/>
      <c r="C17" s="8"/>
      <c r="D17" s="8"/>
      <c r="E17" s="8"/>
      <c r="F17" s="8"/>
      <c r="G17" s="8"/>
      <c r="H17" s="8"/>
      <c r="I17" s="8"/>
    </row>
    <row r="18" spans="1:9" ht="12.75" customHeight="1" x14ac:dyDescent="0.2">
      <c r="A18" s="8"/>
      <c r="B18" s="8"/>
      <c r="C18" s="8"/>
      <c r="D18" s="8"/>
      <c r="E18" s="8"/>
      <c r="F18" s="8"/>
      <c r="G18" s="8"/>
      <c r="H18" s="8"/>
      <c r="I18" s="8"/>
    </row>
    <row r="19" spans="1:9" ht="12.75" customHeight="1" x14ac:dyDescent="0.2">
      <c r="A19" s="8"/>
      <c r="B19" s="8"/>
      <c r="C19" s="8"/>
      <c r="D19" s="8"/>
      <c r="E19" s="8"/>
      <c r="F19" s="8"/>
      <c r="G19" s="8"/>
      <c r="H19" s="8"/>
      <c r="I19" s="8"/>
    </row>
    <row r="21" spans="1:9" ht="12.75" customHeight="1" x14ac:dyDescent="0.2">
      <c r="A21" s="8" t="s">
        <v>93</v>
      </c>
      <c r="B21" s="8"/>
      <c r="C21" s="8"/>
      <c r="D21" s="8"/>
      <c r="E21" s="8"/>
      <c r="F21" s="8"/>
      <c r="G21" s="8"/>
      <c r="H21" s="8"/>
      <c r="I21" s="8"/>
    </row>
    <row r="22" spans="1:9" ht="12.75" customHeight="1" x14ac:dyDescent="0.2">
      <c r="A22" s="8"/>
      <c r="B22" s="8"/>
      <c r="C22" s="8"/>
      <c r="D22" s="8"/>
      <c r="E22" s="8"/>
      <c r="F22" s="8"/>
      <c r="G22" s="8"/>
      <c r="H22" s="8"/>
      <c r="I22" s="8"/>
    </row>
    <row r="24" spans="1:9" x14ac:dyDescent="0.2">
      <c r="A24" s="10" t="s">
        <v>77</v>
      </c>
    </row>
    <row r="25" spans="1:9" x14ac:dyDescent="0.2">
      <c r="A25" s="10" t="s">
        <v>12</v>
      </c>
    </row>
    <row r="27" spans="1:9" x14ac:dyDescent="0.2">
      <c r="A27" s="52" t="s">
        <v>13</v>
      </c>
      <c r="B27" s="53"/>
      <c r="C27" s="53"/>
      <c r="D27" s="53"/>
      <c r="E27" s="53"/>
      <c r="F27" s="53"/>
      <c r="G27" s="53"/>
      <c r="H27" s="53"/>
      <c r="I27" s="54"/>
    </row>
    <row r="28" spans="1:9" x14ac:dyDescent="0.2">
      <c r="A28" s="55"/>
      <c r="B28" s="56"/>
      <c r="C28" s="57" t="s">
        <v>14</v>
      </c>
      <c r="D28" s="57" t="s">
        <v>15</v>
      </c>
      <c r="E28" s="57" t="s">
        <v>16</v>
      </c>
      <c r="F28" s="57" t="s">
        <v>17</v>
      </c>
      <c r="G28" s="57" t="s">
        <v>18</v>
      </c>
      <c r="H28" s="57" t="s">
        <v>19</v>
      </c>
      <c r="I28" s="57" t="s">
        <v>20</v>
      </c>
    </row>
    <row r="29" spans="1:9" x14ac:dyDescent="0.2">
      <c r="A29" s="55"/>
      <c r="B29" s="56"/>
      <c r="C29" s="58" t="s">
        <v>21</v>
      </c>
      <c r="D29" s="59" t="s">
        <v>21</v>
      </c>
      <c r="E29" s="58" t="s">
        <v>21</v>
      </c>
      <c r="F29" s="58" t="s">
        <v>21</v>
      </c>
      <c r="G29" s="58" t="s">
        <v>21</v>
      </c>
      <c r="H29" s="58" t="s">
        <v>22</v>
      </c>
      <c r="I29" s="58" t="s">
        <v>22</v>
      </c>
    </row>
    <row r="30" spans="1:9" x14ac:dyDescent="0.2">
      <c r="A30" s="55" t="s">
        <v>23</v>
      </c>
      <c r="B30" s="56"/>
      <c r="C30" s="60">
        <v>0</v>
      </c>
      <c r="D30" s="61">
        <v>0</v>
      </c>
      <c r="E30" s="61">
        <v>0</v>
      </c>
      <c r="F30" s="61">
        <v>0</v>
      </c>
      <c r="G30" s="61">
        <v>800000</v>
      </c>
      <c r="H30" s="61">
        <v>800000</v>
      </c>
      <c r="I30" s="61">
        <v>800000</v>
      </c>
    </row>
    <row r="31" spans="1:9" x14ac:dyDescent="0.2">
      <c r="A31" s="55" t="s">
        <v>24</v>
      </c>
      <c r="B31" s="56"/>
      <c r="C31" s="60">
        <v>0</v>
      </c>
      <c r="D31" s="61">
        <v>0</v>
      </c>
      <c r="E31" s="61">
        <v>0</v>
      </c>
      <c r="F31" s="61">
        <v>0</v>
      </c>
      <c r="G31" s="61">
        <v>0</v>
      </c>
      <c r="H31" s="61">
        <v>0</v>
      </c>
      <c r="I31" s="61">
        <v>0</v>
      </c>
    </row>
    <row r="32" spans="1:9" x14ac:dyDescent="0.2">
      <c r="A32" s="55" t="s">
        <v>25</v>
      </c>
      <c r="B32" s="56"/>
      <c r="C32" s="60">
        <v>0</v>
      </c>
      <c r="D32" s="61">
        <v>0</v>
      </c>
      <c r="E32" s="61">
        <v>0</v>
      </c>
      <c r="F32" s="61">
        <v>0</v>
      </c>
      <c r="G32" s="61">
        <v>800000</v>
      </c>
      <c r="H32" s="61">
        <v>72921.210000000006</v>
      </c>
      <c r="I32" s="61">
        <v>72921.210000000006</v>
      </c>
    </row>
    <row r="33" spans="1:9" x14ac:dyDescent="0.2">
      <c r="A33" s="55" t="s">
        <v>26</v>
      </c>
      <c r="B33" s="56"/>
      <c r="C33" s="60">
        <v>0</v>
      </c>
      <c r="D33" s="61">
        <v>0</v>
      </c>
      <c r="E33" s="61">
        <v>0</v>
      </c>
      <c r="F33" s="60">
        <v>0</v>
      </c>
      <c r="G33" s="61">
        <v>800000</v>
      </c>
      <c r="H33" s="61">
        <v>72894.67</v>
      </c>
      <c r="I33" s="61">
        <v>72894.67</v>
      </c>
    </row>
    <row r="34" spans="1:9" x14ac:dyDescent="0.2">
      <c r="A34" s="55"/>
      <c r="B34" s="56"/>
      <c r="C34" s="60"/>
      <c r="D34" s="61"/>
      <c r="E34" s="61"/>
      <c r="F34" s="61"/>
      <c r="G34" s="61"/>
      <c r="H34" s="61"/>
      <c r="I34" s="61"/>
    </row>
    <row r="35" spans="1:9" x14ac:dyDescent="0.2">
      <c r="A35" s="55" t="s">
        <v>27</v>
      </c>
      <c r="B35" s="48"/>
      <c r="C35" s="62"/>
      <c r="D35" s="62"/>
      <c r="E35" s="62"/>
      <c r="F35" s="62"/>
      <c r="G35" s="62"/>
      <c r="H35" s="62"/>
      <c r="I35" s="60"/>
    </row>
    <row r="36" spans="1:9" x14ac:dyDescent="0.2">
      <c r="A36" s="55" t="s">
        <v>28</v>
      </c>
      <c r="B36" s="56"/>
      <c r="C36" s="60"/>
      <c r="D36" s="63"/>
      <c r="E36" s="62"/>
      <c r="F36" s="62"/>
      <c r="G36" s="62"/>
      <c r="H36" s="62"/>
      <c r="I36" s="60"/>
    </row>
    <row r="37" spans="1:9" x14ac:dyDescent="0.2">
      <c r="A37" s="64"/>
      <c r="B37" s="65"/>
      <c r="C37" s="60"/>
      <c r="D37" s="61"/>
      <c r="E37" s="61"/>
      <c r="F37" s="61"/>
      <c r="G37" s="61"/>
      <c r="H37" s="61"/>
      <c r="I37" s="61"/>
    </row>
    <row r="38" spans="1:9" x14ac:dyDescent="0.2">
      <c r="A38" s="64"/>
      <c r="B38" s="65"/>
      <c r="C38" s="60"/>
      <c r="D38" s="61"/>
      <c r="E38" s="61"/>
      <c r="F38" s="61"/>
      <c r="G38" s="61"/>
      <c r="H38" s="61"/>
      <c r="I38" s="61"/>
    </row>
    <row r="39" spans="1:9" ht="26.45" customHeight="1" x14ac:dyDescent="0.2">
      <c r="A39" s="64"/>
      <c r="B39" s="65"/>
      <c r="C39" s="60"/>
      <c r="D39" s="61"/>
      <c r="E39" s="61"/>
      <c r="F39" s="61"/>
      <c r="G39" s="61"/>
      <c r="H39" s="61"/>
      <c r="I39" s="61"/>
    </row>
    <row r="40" spans="1:9" x14ac:dyDescent="0.2">
      <c r="A40" s="55" t="s">
        <v>29</v>
      </c>
      <c r="B40" s="56"/>
      <c r="C40" s="60">
        <v>0</v>
      </c>
      <c r="D40" s="60">
        <v>0</v>
      </c>
      <c r="E40" s="60">
        <v>0</v>
      </c>
      <c r="F40" s="60">
        <v>0</v>
      </c>
      <c r="G40" s="60">
        <v>0</v>
      </c>
      <c r="H40" s="60">
        <v>0</v>
      </c>
      <c r="I40" s="60">
        <v>0</v>
      </c>
    </row>
    <row r="41" spans="1:9" x14ac:dyDescent="0.2">
      <c r="A41" s="55"/>
      <c r="B41" s="56"/>
      <c r="C41" s="60"/>
      <c r="D41" s="61"/>
      <c r="E41" s="61"/>
      <c r="F41" s="61"/>
      <c r="G41" s="61"/>
      <c r="H41" s="61"/>
      <c r="I41" s="61"/>
    </row>
    <row r="42" spans="1:9" x14ac:dyDescent="0.2">
      <c r="A42" s="55" t="s">
        <v>30</v>
      </c>
      <c r="B42" s="56"/>
      <c r="C42" s="60">
        <v>0</v>
      </c>
      <c r="D42" s="60">
        <v>0</v>
      </c>
      <c r="E42" s="60">
        <v>0</v>
      </c>
      <c r="F42" s="60">
        <v>0</v>
      </c>
      <c r="G42" s="60">
        <v>0</v>
      </c>
      <c r="H42" s="60">
        <v>0</v>
      </c>
      <c r="I42" s="60">
        <v>0</v>
      </c>
    </row>
    <row r="43" spans="1:9" x14ac:dyDescent="0.2">
      <c r="A43" s="64"/>
      <c r="B43" s="65"/>
      <c r="C43" s="66"/>
      <c r="D43" s="67"/>
      <c r="E43" s="67"/>
      <c r="F43" s="61"/>
      <c r="G43" s="61"/>
      <c r="H43" s="61"/>
      <c r="I43" s="61"/>
    </row>
    <row r="44" spans="1:9" x14ac:dyDescent="0.2">
      <c r="A44" s="55" t="s">
        <v>31</v>
      </c>
      <c r="B44" s="56"/>
      <c r="C44" s="66">
        <v>0</v>
      </c>
      <c r="D44" s="67">
        <v>0</v>
      </c>
      <c r="E44" s="67">
        <v>0</v>
      </c>
      <c r="F44" s="61">
        <v>0</v>
      </c>
      <c r="G44" s="61">
        <v>0</v>
      </c>
      <c r="H44" s="61">
        <v>0</v>
      </c>
      <c r="I44" s="61">
        <v>0</v>
      </c>
    </row>
    <row r="45" spans="1:9" x14ac:dyDescent="0.2">
      <c r="A45" s="64"/>
      <c r="B45" s="65"/>
      <c r="C45" s="66"/>
      <c r="D45" s="67"/>
      <c r="E45" s="67"/>
      <c r="F45" s="61"/>
      <c r="G45" s="61"/>
      <c r="H45" s="61"/>
      <c r="I45" s="61"/>
    </row>
    <row r="46" spans="1:9" x14ac:dyDescent="0.2">
      <c r="A46" s="55" t="s">
        <v>32</v>
      </c>
      <c r="B46" s="68"/>
      <c r="C46" s="69">
        <v>0</v>
      </c>
      <c r="D46" s="69">
        <v>0</v>
      </c>
      <c r="E46" s="69">
        <v>0</v>
      </c>
      <c r="F46" s="70">
        <v>0</v>
      </c>
      <c r="G46" s="70">
        <v>0</v>
      </c>
      <c r="H46" s="70">
        <v>0</v>
      </c>
      <c r="I46" s="70">
        <v>0</v>
      </c>
    </row>
    <row r="47" spans="1:9" x14ac:dyDescent="0.2">
      <c r="A47" s="71"/>
      <c r="B47" s="71"/>
      <c r="C47" s="72"/>
      <c r="D47" s="72"/>
      <c r="E47" s="72"/>
      <c r="F47" s="72"/>
      <c r="G47" s="72"/>
      <c r="H47" s="72"/>
      <c r="I47" s="72"/>
    </row>
    <row r="48" spans="1:9" x14ac:dyDescent="0.2">
      <c r="A48" s="73" t="s">
        <v>33</v>
      </c>
      <c r="B48" s="46"/>
      <c r="C48" s="74"/>
      <c r="D48" s="74"/>
      <c r="E48" s="74"/>
      <c r="F48" s="74"/>
      <c r="G48" s="74"/>
      <c r="H48" s="74"/>
      <c r="I48" s="74"/>
    </row>
    <row r="49" spans="1:9" x14ac:dyDescent="0.2">
      <c r="A49" s="75" t="s">
        <v>34</v>
      </c>
      <c r="B49" s="76"/>
      <c r="C49" s="67"/>
      <c r="D49" s="67"/>
      <c r="E49" s="67"/>
      <c r="F49" s="67"/>
      <c r="G49" s="67"/>
      <c r="H49" s="67"/>
      <c r="I49" s="67"/>
    </row>
    <row r="50" spans="1:9" x14ac:dyDescent="0.2">
      <c r="A50" s="55"/>
      <c r="B50" s="56"/>
      <c r="C50" s="61"/>
      <c r="D50" s="61"/>
      <c r="E50" s="61"/>
      <c r="F50" s="61"/>
      <c r="G50" s="61"/>
      <c r="H50" s="61"/>
      <c r="I50" s="61"/>
    </row>
    <row r="51" spans="1:9" x14ac:dyDescent="0.2">
      <c r="A51" s="55" t="s">
        <v>35</v>
      </c>
      <c r="B51" s="56"/>
      <c r="C51" s="61"/>
      <c r="D51" s="61"/>
      <c r="E51" s="61"/>
      <c r="F51" s="61"/>
      <c r="G51" s="61"/>
      <c r="H51" s="61"/>
      <c r="I51" s="61"/>
    </row>
    <row r="52" spans="1:9" x14ac:dyDescent="0.2">
      <c r="A52" s="55"/>
      <c r="B52" s="56"/>
      <c r="C52" s="61"/>
      <c r="D52" s="61"/>
      <c r="E52" s="61"/>
      <c r="F52" s="61"/>
      <c r="G52" s="61"/>
      <c r="H52" s="61"/>
      <c r="I52" s="61"/>
    </row>
    <row r="53" spans="1:9" x14ac:dyDescent="0.2">
      <c r="A53" s="77" t="s">
        <v>36</v>
      </c>
      <c r="B53" s="68"/>
      <c r="C53" s="61"/>
      <c r="D53" s="61"/>
      <c r="E53" s="61"/>
      <c r="F53" s="61"/>
      <c r="G53" s="61"/>
      <c r="H53" s="61"/>
      <c r="I53" s="61"/>
    </row>
    <row r="54" spans="1:9" x14ac:dyDescent="0.2">
      <c r="A54" s="78" t="s">
        <v>37</v>
      </c>
      <c r="B54" s="79"/>
      <c r="C54" s="61"/>
      <c r="D54" s="61"/>
      <c r="E54" s="61"/>
      <c r="F54" s="61"/>
      <c r="G54" s="61"/>
      <c r="H54" s="61"/>
      <c r="I54" s="61"/>
    </row>
  </sheetData>
  <sheetProtection selectLockedCells="1"/>
  <mergeCells count="7">
    <mergeCell ref="A49:B49"/>
    <mergeCell ref="B4:E4"/>
    <mergeCell ref="B5:E5"/>
    <mergeCell ref="A9:I12"/>
    <mergeCell ref="A16:I19"/>
    <mergeCell ref="A21:I22"/>
    <mergeCell ref="A27:I27"/>
  </mergeCells>
  <printOptions horizontalCentered="1"/>
  <pageMargins left="0.75" right="0.75" top="0.6" bottom="0.55000000000000004" header="0.28000000000000003" footer="0.16"/>
  <pageSetup scale="77"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1E2A3-51C5-482A-97AA-5EBB7720BBC3}">
  <sheetPr>
    <pageSetUpPr fitToPage="1"/>
  </sheetPr>
  <dimension ref="A2:I46"/>
  <sheetViews>
    <sheetView view="pageLayout" zoomScaleNormal="100" workbookViewId="0">
      <selection activeCell="F32" sqref="F32"/>
    </sheetView>
  </sheetViews>
  <sheetFormatPr defaultRowHeight="12.75" x14ac:dyDescent="0.2"/>
  <cols>
    <col min="1" max="2" width="14.5703125" style="6" customWidth="1"/>
    <col min="3" max="8" width="14" style="6" customWidth="1"/>
    <col min="9" max="9" width="13.140625" style="6" customWidth="1"/>
    <col min="10" max="16384" width="9.140625" style="6"/>
  </cols>
  <sheetData>
    <row r="2" spans="1:9" x14ac:dyDescent="0.2">
      <c r="A2" s="6" t="s">
        <v>0</v>
      </c>
      <c r="B2" s="11" t="s">
        <v>38</v>
      </c>
      <c r="C2" s="12"/>
      <c r="D2" s="12"/>
      <c r="G2" s="13" t="s">
        <v>1</v>
      </c>
      <c r="H2" s="11" t="s">
        <v>94</v>
      </c>
      <c r="I2" s="12"/>
    </row>
    <row r="3" spans="1:9" x14ac:dyDescent="0.2">
      <c r="A3" s="6" t="s">
        <v>2</v>
      </c>
      <c r="B3" s="11" t="s">
        <v>40</v>
      </c>
      <c r="C3" s="12"/>
      <c r="D3" s="12"/>
      <c r="G3" s="13" t="s">
        <v>3</v>
      </c>
      <c r="H3" s="14" t="s">
        <v>95</v>
      </c>
      <c r="I3" s="15"/>
    </row>
    <row r="4" spans="1:9" x14ac:dyDescent="0.2">
      <c r="A4" s="6" t="s">
        <v>4</v>
      </c>
      <c r="B4" s="11" t="s">
        <v>96</v>
      </c>
      <c r="C4" s="12"/>
      <c r="D4" s="12"/>
      <c r="G4" s="13" t="s">
        <v>5</v>
      </c>
      <c r="H4" s="11" t="s">
        <v>43</v>
      </c>
      <c r="I4" s="12"/>
    </row>
    <row r="5" spans="1:9" x14ac:dyDescent="0.2">
      <c r="A5" s="2" t="s">
        <v>6</v>
      </c>
      <c r="B5" s="11" t="s">
        <v>97</v>
      </c>
      <c r="C5" s="15"/>
      <c r="D5" s="15"/>
      <c r="G5" s="13" t="s">
        <v>7</v>
      </c>
      <c r="H5" s="14" t="s">
        <v>98</v>
      </c>
      <c r="I5" s="15"/>
    </row>
    <row r="8" spans="1:9" x14ac:dyDescent="0.2">
      <c r="A8" s="16" t="s">
        <v>99</v>
      </c>
      <c r="B8" s="17"/>
      <c r="C8" s="17"/>
      <c r="D8" s="17"/>
      <c r="E8" s="17"/>
      <c r="F8" s="17"/>
      <c r="G8" s="17"/>
      <c r="H8" s="17"/>
      <c r="I8" s="17"/>
    </row>
    <row r="10" spans="1:9" x14ac:dyDescent="0.2">
      <c r="A10" s="2" t="s">
        <v>100</v>
      </c>
    </row>
    <row r="12" spans="1:9" x14ac:dyDescent="0.2">
      <c r="A12" s="16" t="s">
        <v>101</v>
      </c>
      <c r="B12" s="17"/>
      <c r="C12" s="17"/>
      <c r="D12" s="17"/>
      <c r="E12" s="17"/>
      <c r="F12" s="17"/>
      <c r="G12" s="17"/>
      <c r="H12" s="17"/>
      <c r="I12" s="17"/>
    </row>
    <row r="14" spans="1:9" x14ac:dyDescent="0.2">
      <c r="A14" s="2" t="s">
        <v>102</v>
      </c>
    </row>
    <row r="16" spans="1:9" x14ac:dyDescent="0.2">
      <c r="A16" s="2" t="s">
        <v>103</v>
      </c>
    </row>
    <row r="17" spans="1:9" x14ac:dyDescent="0.2">
      <c r="A17" s="2" t="s">
        <v>12</v>
      </c>
    </row>
    <row r="18" spans="1:9" x14ac:dyDescent="0.2">
      <c r="A18" s="2"/>
    </row>
    <row r="19" spans="1:9" x14ac:dyDescent="0.2">
      <c r="A19" s="18" t="s">
        <v>13</v>
      </c>
      <c r="B19" s="19"/>
      <c r="C19" s="19"/>
      <c r="D19" s="19"/>
      <c r="E19" s="19"/>
      <c r="F19" s="19"/>
      <c r="G19" s="19"/>
      <c r="H19" s="19"/>
      <c r="I19" s="20"/>
    </row>
    <row r="20" spans="1:9" x14ac:dyDescent="0.2">
      <c r="A20" s="3"/>
      <c r="B20" s="5"/>
      <c r="C20" s="21" t="s">
        <v>14</v>
      </c>
      <c r="D20" s="21" t="s">
        <v>15</v>
      </c>
      <c r="E20" s="21" t="s">
        <v>16</v>
      </c>
      <c r="F20" s="21" t="s">
        <v>17</v>
      </c>
      <c r="G20" s="21" t="s">
        <v>18</v>
      </c>
      <c r="H20" s="21" t="s">
        <v>19</v>
      </c>
      <c r="I20" s="21" t="s">
        <v>20</v>
      </c>
    </row>
    <row r="21" spans="1:9" x14ac:dyDescent="0.2">
      <c r="A21" s="3"/>
      <c r="B21" s="5"/>
      <c r="C21" s="22" t="s">
        <v>21</v>
      </c>
      <c r="D21" s="23" t="s">
        <v>21</v>
      </c>
      <c r="E21" s="22" t="s">
        <v>21</v>
      </c>
      <c r="F21" s="24" t="s">
        <v>21</v>
      </c>
      <c r="G21" s="24" t="s">
        <v>21</v>
      </c>
      <c r="H21" s="22" t="s">
        <v>22</v>
      </c>
      <c r="I21" s="22" t="s">
        <v>22</v>
      </c>
    </row>
    <row r="22" spans="1:9" x14ac:dyDescent="0.2">
      <c r="A22" s="3" t="s">
        <v>23</v>
      </c>
      <c r="B22" s="5"/>
      <c r="C22" s="4"/>
      <c r="D22" s="25"/>
      <c r="E22" s="25"/>
      <c r="F22" s="25"/>
      <c r="G22" s="25">
        <v>295000</v>
      </c>
      <c r="H22" s="25">
        <v>295000</v>
      </c>
      <c r="I22" s="25">
        <v>295000</v>
      </c>
    </row>
    <row r="23" spans="1:9" x14ac:dyDescent="0.2">
      <c r="A23" s="3" t="s">
        <v>24</v>
      </c>
      <c r="B23" s="5"/>
      <c r="C23" s="4"/>
      <c r="D23" s="25">
        <f t="shared" ref="D23:I23" si="0">C34</f>
        <v>0</v>
      </c>
      <c r="E23" s="25">
        <f t="shared" si="0"/>
        <v>0</v>
      </c>
      <c r="F23" s="25">
        <f t="shared" si="0"/>
        <v>0</v>
      </c>
      <c r="G23" s="25">
        <f t="shared" si="0"/>
        <v>0</v>
      </c>
      <c r="H23" s="25">
        <f t="shared" si="0"/>
        <v>8925.0999999999985</v>
      </c>
      <c r="I23" s="25">
        <f t="shared" si="0"/>
        <v>8925.0999999999767</v>
      </c>
    </row>
    <row r="24" spans="1:9" x14ac:dyDescent="0.2">
      <c r="A24" s="3" t="s">
        <v>25</v>
      </c>
      <c r="B24" s="5"/>
      <c r="C24" s="4"/>
      <c r="D24" s="25"/>
      <c r="E24" s="25"/>
      <c r="F24" s="25"/>
      <c r="G24" s="25">
        <v>14895.48</v>
      </c>
      <c r="H24" s="25">
        <v>295000</v>
      </c>
      <c r="I24" s="25">
        <v>295000</v>
      </c>
    </row>
    <row r="25" spans="1:9" x14ac:dyDescent="0.2">
      <c r="A25" s="3" t="s">
        <v>26</v>
      </c>
      <c r="B25" s="5"/>
      <c r="C25" s="4"/>
      <c r="D25" s="25"/>
      <c r="E25" s="25"/>
      <c r="F25" s="4"/>
      <c r="G25" s="25">
        <v>5970.38</v>
      </c>
      <c r="H25" s="25">
        <v>295000</v>
      </c>
      <c r="I25" s="25">
        <v>295000</v>
      </c>
    </row>
    <row r="26" spans="1:9" x14ac:dyDescent="0.2">
      <c r="A26" s="3"/>
      <c r="B26" s="5"/>
      <c r="C26" s="4"/>
      <c r="D26" s="25"/>
      <c r="E26" s="25"/>
      <c r="F26" s="25"/>
      <c r="G26" s="25"/>
      <c r="H26" s="25"/>
      <c r="I26" s="25"/>
    </row>
    <row r="27" spans="1:9" x14ac:dyDescent="0.2">
      <c r="A27" s="3" t="s">
        <v>27</v>
      </c>
      <c r="B27" s="15"/>
      <c r="C27" s="26"/>
      <c r="D27" s="26"/>
      <c r="E27" s="26"/>
      <c r="F27" s="26"/>
      <c r="G27" s="26"/>
      <c r="H27" s="26"/>
      <c r="I27" s="4"/>
    </row>
    <row r="28" spans="1:9" x14ac:dyDescent="0.2">
      <c r="A28" s="27" t="s">
        <v>28</v>
      </c>
      <c r="B28" s="5"/>
      <c r="C28" s="4"/>
      <c r="D28" s="28"/>
      <c r="E28" s="26"/>
      <c r="F28" s="26"/>
      <c r="G28" s="26"/>
      <c r="H28" s="26"/>
      <c r="I28" s="4"/>
    </row>
    <row r="29" spans="1:9" x14ac:dyDescent="0.2">
      <c r="A29" s="29"/>
      <c r="B29" s="30"/>
      <c r="C29" s="4"/>
      <c r="D29" s="25"/>
      <c r="E29" s="25"/>
      <c r="F29" s="25"/>
      <c r="G29" s="25"/>
      <c r="H29" s="25"/>
      <c r="I29" s="25"/>
    </row>
    <row r="30" spans="1:9" x14ac:dyDescent="0.2">
      <c r="A30" s="29"/>
      <c r="B30" s="30"/>
      <c r="C30" s="4"/>
      <c r="D30" s="25"/>
      <c r="E30" s="25"/>
      <c r="F30" s="25"/>
      <c r="G30" s="25"/>
      <c r="H30" s="25"/>
      <c r="I30" s="25"/>
    </row>
    <row r="31" spans="1:9" x14ac:dyDescent="0.2">
      <c r="A31" s="29"/>
      <c r="B31" s="30"/>
      <c r="C31" s="4"/>
      <c r="D31" s="25"/>
      <c r="E31" s="25"/>
      <c r="F31" s="25"/>
      <c r="G31" s="25"/>
      <c r="H31" s="25"/>
      <c r="I31" s="25"/>
    </row>
    <row r="32" spans="1:9" x14ac:dyDescent="0.2">
      <c r="A32" s="3" t="s">
        <v>29</v>
      </c>
      <c r="B32" s="5"/>
      <c r="C32" s="4">
        <f t="shared" ref="C32:I32" si="1">SUM(C29:C31)</f>
        <v>0</v>
      </c>
      <c r="D32" s="4">
        <f t="shared" si="1"/>
        <v>0</v>
      </c>
      <c r="E32" s="4">
        <f t="shared" si="1"/>
        <v>0</v>
      </c>
      <c r="F32" s="4">
        <f>SUM(F29:F31)</f>
        <v>0</v>
      </c>
      <c r="G32" s="4">
        <f t="shared" si="1"/>
        <v>0</v>
      </c>
      <c r="H32" s="4">
        <f t="shared" si="1"/>
        <v>0</v>
      </c>
      <c r="I32" s="4">
        <f t="shared" si="1"/>
        <v>0</v>
      </c>
    </row>
    <row r="33" spans="1:9" x14ac:dyDescent="0.2">
      <c r="A33" s="3"/>
      <c r="B33" s="5"/>
      <c r="C33" s="4"/>
      <c r="D33" s="25"/>
      <c r="E33" s="25"/>
      <c r="F33" s="25"/>
      <c r="G33" s="25"/>
      <c r="H33" s="25"/>
      <c r="I33" s="25"/>
    </row>
    <row r="34" spans="1:9" x14ac:dyDescent="0.2">
      <c r="A34" s="3" t="s">
        <v>30</v>
      </c>
      <c r="B34" s="5"/>
      <c r="C34" s="4">
        <f>+C23+C24-C25+C32</f>
        <v>0</v>
      </c>
      <c r="D34" s="4">
        <f t="shared" ref="D34:I34" si="2">+D23+D24-D25+D32</f>
        <v>0</v>
      </c>
      <c r="E34" s="4">
        <f>+E23+E24-E25+E32</f>
        <v>0</v>
      </c>
      <c r="F34" s="4">
        <f t="shared" si="2"/>
        <v>0</v>
      </c>
      <c r="G34" s="4">
        <f>+G23+G24-G25+G32</f>
        <v>8925.0999999999985</v>
      </c>
      <c r="H34" s="4">
        <f>+H23+H24-H25+H32</f>
        <v>8925.0999999999767</v>
      </c>
      <c r="I34" s="4">
        <f t="shared" si="2"/>
        <v>8925.0999999999767</v>
      </c>
    </row>
    <row r="35" spans="1:9" x14ac:dyDescent="0.2">
      <c r="A35" s="29"/>
      <c r="B35" s="30"/>
      <c r="C35" s="31"/>
      <c r="D35" s="32"/>
      <c r="E35" s="32"/>
      <c r="F35" s="25"/>
      <c r="G35" s="25"/>
      <c r="H35" s="25"/>
      <c r="I35" s="25"/>
    </row>
    <row r="36" spans="1:9" x14ac:dyDescent="0.2">
      <c r="A36" s="3" t="s">
        <v>31</v>
      </c>
      <c r="B36" s="5"/>
      <c r="C36" s="31"/>
      <c r="D36" s="32"/>
      <c r="E36" s="32"/>
      <c r="F36" s="25"/>
      <c r="G36" s="25">
        <v>249351.19</v>
      </c>
      <c r="H36" s="25"/>
      <c r="I36" s="25"/>
    </row>
    <row r="37" spans="1:9" x14ac:dyDescent="0.2">
      <c r="A37" s="29"/>
      <c r="B37" s="30"/>
      <c r="C37" s="31"/>
      <c r="D37" s="32"/>
      <c r="E37" s="32"/>
      <c r="F37" s="25"/>
      <c r="G37" s="25"/>
      <c r="H37" s="25"/>
      <c r="I37" s="25"/>
    </row>
    <row r="38" spans="1:9" x14ac:dyDescent="0.2">
      <c r="A38" s="3" t="s">
        <v>32</v>
      </c>
      <c r="B38" s="33"/>
      <c r="C38" s="34">
        <f>C34-C36</f>
        <v>0</v>
      </c>
      <c r="D38" s="34">
        <f t="shared" ref="D38:I38" si="3">D34-D36</f>
        <v>0</v>
      </c>
      <c r="E38" s="34">
        <f t="shared" si="3"/>
        <v>0</v>
      </c>
      <c r="F38" s="35">
        <f t="shared" si="3"/>
        <v>0</v>
      </c>
      <c r="G38" s="35">
        <f t="shared" si="3"/>
        <v>-240426.09</v>
      </c>
      <c r="H38" s="35">
        <f t="shared" si="3"/>
        <v>8925.0999999999767</v>
      </c>
      <c r="I38" s="35">
        <f t="shared" si="3"/>
        <v>8925.0999999999767</v>
      </c>
    </row>
    <row r="39" spans="1:9" x14ac:dyDescent="0.2">
      <c r="A39" s="36"/>
      <c r="B39" s="36"/>
      <c r="C39" s="37"/>
      <c r="D39" s="37"/>
      <c r="E39" s="37"/>
      <c r="F39" s="37"/>
      <c r="G39" s="37"/>
      <c r="H39" s="37"/>
      <c r="I39" s="37"/>
    </row>
    <row r="40" spans="1:9" x14ac:dyDescent="0.2">
      <c r="A40" s="38" t="s">
        <v>33</v>
      </c>
      <c r="B40" s="12"/>
      <c r="C40" s="1"/>
      <c r="D40" s="1"/>
      <c r="E40" s="1"/>
      <c r="F40" s="1"/>
      <c r="G40" s="1"/>
      <c r="H40" s="1"/>
      <c r="I40" s="1"/>
    </row>
    <row r="41" spans="1:9" ht="26.45" customHeight="1" x14ac:dyDescent="0.2">
      <c r="A41" s="39" t="s">
        <v>34</v>
      </c>
      <c r="B41" s="40"/>
      <c r="C41" s="32"/>
      <c r="D41" s="32"/>
      <c r="E41" s="32"/>
      <c r="F41" s="32"/>
      <c r="G41" s="32"/>
      <c r="H41" s="32"/>
      <c r="I41" s="32"/>
    </row>
    <row r="42" spans="1:9" x14ac:dyDescent="0.2">
      <c r="A42" s="3"/>
      <c r="B42" s="5"/>
      <c r="C42" s="25"/>
      <c r="D42" s="25"/>
      <c r="E42" s="25"/>
      <c r="F42" s="25"/>
      <c r="G42" s="25"/>
      <c r="H42" s="25"/>
      <c r="I42" s="25"/>
    </row>
    <row r="43" spans="1:9" x14ac:dyDescent="0.2">
      <c r="A43" s="3" t="s">
        <v>35</v>
      </c>
      <c r="B43" s="5"/>
      <c r="C43" s="25"/>
      <c r="D43" s="25"/>
      <c r="E43" s="25"/>
      <c r="F43" s="25"/>
      <c r="G43" s="25"/>
      <c r="H43" s="25"/>
      <c r="I43" s="25"/>
    </row>
    <row r="44" spans="1:9" x14ac:dyDescent="0.2">
      <c r="A44" s="3"/>
      <c r="B44" s="5"/>
      <c r="C44" s="25"/>
      <c r="D44" s="25"/>
      <c r="E44" s="25"/>
      <c r="F44" s="25"/>
      <c r="G44" s="25"/>
      <c r="H44" s="25"/>
      <c r="I44" s="25"/>
    </row>
    <row r="45" spans="1:9" x14ac:dyDescent="0.2">
      <c r="A45" s="41" t="s">
        <v>36</v>
      </c>
      <c r="B45" s="33"/>
      <c r="C45" s="25"/>
      <c r="D45" s="25"/>
      <c r="E45" s="25"/>
      <c r="F45" s="25"/>
      <c r="G45" s="25"/>
      <c r="H45" s="25"/>
      <c r="I45" s="25"/>
    </row>
    <row r="46" spans="1:9" x14ac:dyDescent="0.2">
      <c r="A46" s="42" t="s">
        <v>37</v>
      </c>
      <c r="B46" s="43"/>
      <c r="C46" s="25"/>
      <c r="D46" s="25"/>
      <c r="E46" s="25"/>
      <c r="F46" s="25"/>
      <c r="G46" s="25"/>
      <c r="H46" s="25"/>
      <c r="I46" s="25"/>
    </row>
  </sheetData>
  <sheetProtection selectLockedCells="1"/>
  <mergeCells count="4">
    <mergeCell ref="A19:I19"/>
    <mergeCell ref="A41:B41"/>
    <mergeCell ref="A8:I8"/>
    <mergeCell ref="A12:I1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Remarks xmlns="7d0c6a1e-473a-4e26-910e-05c82eba6a3f" xsi:nil="true"/>
    <Location xmlns="http://schemas.microsoft.com/sharepoint/v3/fields"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2D21787AD6E7B46B78A335E4C2000B9" ma:contentTypeVersion="17" ma:contentTypeDescription="Create a new document." ma:contentTypeScope="" ma:versionID="69f8e3bffb037a8c221400e74fb202d0">
  <xsd:schema xmlns:xsd="http://www.w3.org/2001/XMLSchema" xmlns:xs="http://www.w3.org/2001/XMLSchema" xmlns:p="http://schemas.microsoft.com/office/2006/metadata/properties" xmlns:ns2="7d0c6a1e-473a-4e26-910e-05c82eba6a3f" xmlns:ns3="http://schemas.microsoft.com/sharepoint/v3/fields" targetNamespace="http://schemas.microsoft.com/office/2006/metadata/properties" ma:root="true" ma:fieldsID="f547cc894405e81edd432d769dd927a8" ns2:_="" ns3:_="">
    <xsd:import namespace="7d0c6a1e-473a-4e26-910e-05c82eba6a3f"/>
    <xsd:import namespace="http://schemas.microsoft.com/sharepoint/v3/fields"/>
    <xsd:element name="properties">
      <xsd:complexType>
        <xsd:sequence>
          <xsd:element name="documentManagement">
            <xsd:complexType>
              <xsd:all>
                <xsd:element ref="ns2:Remarks" minOccurs="0"/>
                <xsd:element ref="ns3: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d0c6a1e-473a-4e26-910e-05c82eba6a3f" elementFormDefault="qualified">
    <xsd:import namespace="http://schemas.microsoft.com/office/2006/documentManagement/types"/>
    <xsd:import namespace="http://schemas.microsoft.com/office/infopath/2007/PartnerControls"/>
    <xsd:element name="Remarks" ma:index="8" nillable="true" ma:displayName="Remarks" ma:internalName="Remarks"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Location" ma:index="9" nillable="true" ma:displayName="Location" ma:internalName="Location"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E2A5F09-7C0A-4228-A800-3F025118D702}">
  <ds:schemaRefs>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http://schemas.microsoft.com/office/infopath/2007/PartnerControls"/>
    <ds:schemaRef ds:uri="http://purl.org/dc/dcmitype/"/>
    <ds:schemaRef ds:uri="http://www.w3.org/XML/1998/namespace"/>
    <ds:schemaRef ds:uri="http://schemas.microsoft.com/sharepoint/v3/fields"/>
    <ds:schemaRef ds:uri="http://purl.org/dc/terms/"/>
    <ds:schemaRef ds:uri="7d0c6a1e-473a-4e26-910e-05c82eba6a3f"/>
  </ds:schemaRefs>
</ds:datastoreItem>
</file>

<file path=customXml/itemProps2.xml><?xml version="1.0" encoding="utf-8"?>
<ds:datastoreItem xmlns:ds="http://schemas.openxmlformats.org/officeDocument/2006/customXml" ds:itemID="{C6F1AF3F-947E-461C-B653-34C04D9D938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d0c6a1e-473a-4e26-910e-05c82eba6a3f"/>
    <ds:schemaRef ds:uri="http://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2A5557E-0041-443D-B122-82846DE03648}">
  <ds:schemaRefs>
    <ds:schemaRef ds:uri="http://schemas.microsoft.com/sharepoint/v3/contenttype/forms"/>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38</vt:i4>
      </vt:variant>
    </vt:vector>
  </HeadingPairs>
  <TitlesOfParts>
    <vt:vector size="38" baseType="lpstr">
      <vt:lpstr>S206</vt:lpstr>
      <vt:lpstr>S205 &amp; S293 &amp; S256</vt:lpstr>
      <vt:lpstr>S218</vt:lpstr>
      <vt:lpstr>S229 </vt:lpstr>
      <vt:lpstr>S254</vt:lpstr>
      <vt:lpstr>S257</vt:lpstr>
      <vt:lpstr>S258</vt:lpstr>
      <vt:lpstr>S276</vt:lpstr>
      <vt:lpstr>S292</vt:lpstr>
      <vt:lpstr>S294</vt:lpstr>
      <vt:lpstr>S302</vt:lpstr>
      <vt:lpstr>S304</vt:lpstr>
      <vt:lpstr>S305</vt:lpstr>
      <vt:lpstr>S321</vt:lpstr>
      <vt:lpstr>S325 NEW</vt:lpstr>
      <vt:lpstr>S331</vt:lpstr>
      <vt:lpstr>S505</vt:lpstr>
      <vt:lpstr>S517</vt:lpstr>
      <vt:lpstr>S522</vt:lpstr>
      <vt:lpstr>S524</vt:lpstr>
      <vt:lpstr>S525</vt:lpstr>
      <vt:lpstr>S526</vt:lpstr>
      <vt:lpstr>S527</vt:lpstr>
      <vt:lpstr>S529</vt:lpstr>
      <vt:lpstr>S531</vt:lpstr>
      <vt:lpstr>S533</vt:lpstr>
      <vt:lpstr>S534</vt:lpstr>
      <vt:lpstr>S575</vt:lpstr>
      <vt:lpstr>S589</vt:lpstr>
      <vt:lpstr>S619</vt:lpstr>
      <vt:lpstr>S628</vt:lpstr>
      <vt:lpstr>S640</vt:lpstr>
      <vt:lpstr>S660</vt:lpstr>
      <vt:lpstr>S667</vt:lpstr>
      <vt:lpstr>S668</vt:lpstr>
      <vt:lpstr>S671</vt:lpstr>
      <vt:lpstr>S678</vt:lpstr>
      <vt:lpstr>S690</vt:lpstr>
    </vt:vector>
  </TitlesOfParts>
  <Manager/>
  <Company>House of Representatives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ng</dc:creator>
  <cp:keywords/>
  <dc:description/>
  <cp:lastModifiedBy>Vu, Khoi Anh</cp:lastModifiedBy>
  <cp:revision/>
  <dcterms:created xsi:type="dcterms:W3CDTF">2007-10-18T21:13:24Z</dcterms:created>
  <dcterms:modified xsi:type="dcterms:W3CDTF">2024-09-30T23:05:51Z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0x01010052D21787AD6E7B46B78A335E4C2000B9</vt:lpwstr>
  </property>
</Properties>
</file>