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501\"/>
    </mc:Choice>
  </mc:AlternateContent>
  <xr:revisionPtr revIDLastSave="0" documentId="13_ncr:1_{23CFE17B-8557-49A4-8EA6-A099A5B21351}" xr6:coauthVersionLast="47" xr6:coauthVersionMax="47" xr10:uidLastSave="{00000000-0000-0000-0000-000000000000}"/>
  <bookViews>
    <workbookView xWindow="28680" yWindow="-120" windowWidth="29040" windowHeight="15720" xr2:uid="{00000000-000D-0000-FFFF-FFFF00000000}"/>
  </bookViews>
  <sheets>
    <sheet name="S-314 NT" sheetId="4" r:id="rId1"/>
    <sheet name="S-347 Admin Claim"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6" i="4" l="1"/>
  <c r="D43" i="4"/>
  <c r="C43" i="4"/>
  <c r="I55" i="2" l="1"/>
  <c r="H55" i="2"/>
  <c r="G55" i="2"/>
  <c r="F55" i="2"/>
  <c r="E55" i="2"/>
  <c r="D55" i="2"/>
  <c r="C55" i="2"/>
  <c r="C57" i="2" s="1"/>
  <c r="F53" i="4"/>
  <c r="I53" i="4"/>
  <c r="D53" i="4"/>
  <c r="E53" i="4"/>
  <c r="G53" i="4"/>
  <c r="H53" i="4"/>
  <c r="C53" i="4"/>
  <c r="C55" i="4" s="1"/>
  <c r="C61" i="2" l="1"/>
  <c r="D46" i="2"/>
  <c r="D57" i="2" s="1"/>
  <c r="C59" i="4"/>
  <c r="D44" i="4"/>
  <c r="D55" i="4" s="1"/>
  <c r="E46" i="2" l="1"/>
  <c r="E57" i="2" s="1"/>
  <c r="D61" i="2"/>
  <c r="D59" i="4"/>
  <c r="E44" i="4"/>
  <c r="E55" i="4" s="1"/>
  <c r="F46" i="2" l="1"/>
  <c r="F57" i="2" s="1"/>
  <c r="E61" i="2"/>
  <c r="E59" i="4"/>
  <c r="F44" i="4"/>
  <c r="F55" i="4" s="1"/>
  <c r="F61" i="2" l="1"/>
  <c r="G46" i="2"/>
  <c r="G57" i="2" s="1"/>
  <c r="F59" i="4"/>
  <c r="G44" i="4"/>
  <c r="G55" i="4" s="1"/>
  <c r="G61" i="2" l="1"/>
  <c r="H46" i="2"/>
  <c r="H57" i="2" s="1"/>
  <c r="G59" i="4"/>
  <c r="H44" i="4"/>
  <c r="H55" i="4" s="1"/>
  <c r="H61" i="2" l="1"/>
  <c r="I46" i="2"/>
  <c r="I57" i="2" s="1"/>
  <c r="I61" i="2" s="1"/>
  <c r="I44" i="4"/>
  <c r="I55" i="4" s="1"/>
  <c r="I59" i="4" s="1"/>
  <c r="H59" i="4"/>
</calcChain>
</file>

<file path=xl/sharedStrings.xml><?xml version="1.0" encoding="utf-8"?>
<sst xmlns="http://schemas.openxmlformats.org/spreadsheetml/2006/main" count="128" uniqueCount="75">
  <si>
    <t>Department:</t>
  </si>
  <si>
    <t>Contact Name:</t>
  </si>
  <si>
    <t>Program ID(s):</t>
  </si>
  <si>
    <t>Phone Number:</t>
  </si>
  <si>
    <t>Name of Fund:</t>
  </si>
  <si>
    <t>Fund Type (MOF):</t>
  </si>
  <si>
    <t>Legal Authority:</t>
  </si>
  <si>
    <t>Appropriation Account Number</t>
  </si>
  <si>
    <t>Intended Purpose:</t>
  </si>
  <si>
    <t>Source of Revenues:</t>
  </si>
  <si>
    <t>Current Program Activities/Allowable Expenses:</t>
  </si>
  <si>
    <t>Variances:</t>
  </si>
  <si>
    <t>Cash balance lapse to general fund? (Yes / No)</t>
  </si>
  <si>
    <t>Financial Data</t>
  </si>
  <si>
    <t>FY 2020</t>
  </si>
  <si>
    <t>FY 2021</t>
  </si>
  <si>
    <t>FY 2022</t>
  </si>
  <si>
    <t>FY 2023</t>
  </si>
  <si>
    <t>FY 2024</t>
  </si>
  <si>
    <t>FY 2025</t>
  </si>
  <si>
    <t>FY 2026</t>
  </si>
  <si>
    <t>(actual)</t>
  </si>
  <si>
    <t>(estimated)</t>
  </si>
  <si>
    <t>Appropriation Ceiling</t>
  </si>
  <si>
    <t>Beginning Cash Balance</t>
  </si>
  <si>
    <t>Revenues</t>
  </si>
  <si>
    <t>Expenditures</t>
  </si>
  <si>
    <t xml:space="preserve">Transfers </t>
  </si>
  <si>
    <t xml:space="preserve">   List each net transfer in/out/ or projection in/out; list each account number</t>
  </si>
  <si>
    <t>Net Total Transfers</t>
  </si>
  <si>
    <t>Ending Cash Balance</t>
  </si>
  <si>
    <t>Encumbrances</t>
  </si>
  <si>
    <t>Unencumbered Cash Balance</t>
  </si>
  <si>
    <t>Additional Information:</t>
  </si>
  <si>
    <t>Amount Requested by Bond Covenants</t>
  </si>
  <si>
    <t>Amount from Bond Proceeds</t>
  </si>
  <si>
    <t>Amount Held in CODs, Escrow</t>
  </si>
  <si>
    <t xml:space="preserve"> Accounts, or Other Investments</t>
  </si>
  <si>
    <t>HTH</t>
  </si>
  <si>
    <t>HTH 501</t>
  </si>
  <si>
    <t>Neurotrauma Special Fund</t>
  </si>
  <si>
    <t>Section 321H-4, HRS</t>
  </si>
  <si>
    <t>Sayuri Sugimoto</t>
  </si>
  <si>
    <t>587-6043</t>
  </si>
  <si>
    <t>B</t>
  </si>
  <si>
    <t>S 314 H</t>
  </si>
  <si>
    <t>(808) 587-6043</t>
  </si>
  <si>
    <t>Funding and contracting for services relating to neurotrauma; for education; assistance to individuals and families to identify and obtain access to services; maintenance of a registry of neurotrauma injuries within Hawaii; and necessary administrative expenses not to exceed two percent (2%) of the total amount collected.</t>
  </si>
  <si>
    <t>Source of Revenues: Surcharges levied under Sections 291-11.5, 291-11.6, 291C-12, 291C-12.5, 291C-12.6, 291C-102 and 291E-61, HRS.</t>
  </si>
  <si>
    <t>Contracts in the area of education awareness with 1) the Queens Medical Center (Statewide Stroke Network); 2) University of Hawaii (Neurotrauma Registry); and 3) University of Hawaii (Head, Neck, and Spine Educational Project); 4) Rehabilitation Hospital of the Pacific (REHAB) -  Transfer Training.</t>
  </si>
  <si>
    <t>No</t>
  </si>
  <si>
    <t xml:space="preserve">   Statutory language: Section 321H-4, HRS</t>
  </si>
  <si>
    <t>JM7760</t>
  </si>
  <si>
    <t>Intellectual and Developmental Disabilities Medicaid</t>
  </si>
  <si>
    <t>Waiver Administrative Claiming Special Funds</t>
  </si>
  <si>
    <t>Act 165, SLH 2019 and Chapter 333F, HRS</t>
  </si>
  <si>
    <t>S 347 H</t>
  </si>
  <si>
    <t xml:space="preserve">Act 165, SLH 2019 established the Intellectual and Developmental Disabilities (I/DD) Medicaid Waiver Special Fund to allow for the deposit of federal funds received through Medicaid administrative claiming for operating the Medicaid Home and Community -Based Services Waiver (HCBS) for persons with I/DD.  </t>
  </si>
  <si>
    <t>Medicaid federal reimbursement for I/DD waiver administrative claiming pursuant to 45 CFR Part 95, Subpart E, DDD’s Cost Allocation Plan approved by the United States Department of Health and Human Services (DHHS) on April 25, 2019.</t>
  </si>
  <si>
    <t xml:space="preserve">Pursuant to Act 165, SLH 2019 Section 4 and Chapter 333F, HRS, the funds should be used for the following: 1) payment for fiscal management services; 2) training of staff; waiver providers; waiver participants, family members of waiver participants, legal representatives of waiver participants; and community stakeholders; 3) quality management activities; 4) ongoing operations and maintenance of the information technology systems; 5) conducting rate methodology studies to define rates; and 6) assessment services for determining each participant’s level of support needs. </t>
  </si>
  <si>
    <t xml:space="preserve">   Statutory language:  Act 165, SLH 2019 / Chapter 333F-23, HRS</t>
  </si>
  <si>
    <t xml:space="preserve">FY2021:  The revenue increase was due to more people getting back on the road after lifting and easing of safer at home order and travel restrictions.          </t>
  </si>
  <si>
    <t xml:space="preserve">FY2023:  The decrease in revenue was due to fewer traffic surcharges collected.  </t>
  </si>
  <si>
    <t xml:space="preserve">FY2021:  The decrease in expenditure was due to close out of a contract, ASO LOG 18-170, and due to COVID-19 restriction. There were significant decrease in community activities in FY21.             </t>
  </si>
  <si>
    <t xml:space="preserve">FY2022/2023:  The expenditures are expected to increase as program will be able to develop long term projects when revenue returns to prior year funding level.   </t>
  </si>
  <si>
    <t xml:space="preserve">FY2023:  The decrease in expenditures was due to fewer contracts executed in FY23.  The decrease in expenditures in FY24 is due to fewer contracts being executed.  The increase in expenditures in FY25 was expected as the program implements a multi-year contract with the University of Hawaii (UH).  The decrease in expeditures in FY26 is expected as the contract budget with UH will decrease beginning FY26.  </t>
  </si>
  <si>
    <t xml:space="preserve">FY2021:  The revenue increase was due to quarterly claim for FY20 Q1-Q4 being processed in FY21.  $4,000,000 in revenue is expected for FY22 and FY23 as BHA IT solution is being implemented.    </t>
  </si>
  <si>
    <t xml:space="preserve">FY2021:  The increase in expenditure was due to the new ceiling amount of $3,200,000 approved in Act 009, SLH2020.  The expenditure is expected to increase in FY22 as the Administrative Claiming Special Fund became recurring from FY22.         </t>
  </si>
  <si>
    <t>FY2023:  The revenue increase from FY22 to FY23 was due to timely processing of claims for reimbursement.  The revenue from FY24 is expected to decrease as BHA IT solution is being implemented.</t>
  </si>
  <si>
    <t>FY2023:  The increase in expenditure was due to the program being able to develop and implement long term plans to fund various services authorized under 333F-23 utilizing the new ceiling amount as the I/DD Waiver Medicaid Administrative Claiming Special Fund became recurring from FY22.  The expenditure is expected to decrease from FY2024 as BHA IT solution, design development and implementation phase will end in September of FY25.</t>
  </si>
  <si>
    <t>FY2025:  The estimated increase in expenditure is due to projection of hiring one (1) full-time staff mid-year in FY2025.</t>
  </si>
  <si>
    <t>FY2026:  The estimated increase in expenditures due to projection of having two full-time staff for the entire FY26 and the execution of the Hawaii Neurotrauma Registry contract.</t>
  </si>
  <si>
    <t>FY2024:  The decreas in expenditure was due to the end of the RAPID contract and Head Neck and Spine contract in FY2023 and no new contracts were executed in FY2024.</t>
  </si>
  <si>
    <t>FY2024:  The increase in revenue was due to the reimbursement for certain initiatives for Home and Community-Based Services funded by the temporary 10 percentage point increase to the state's federal Medicaid assistance percentage (FMAP) authorized through section 9817 of the American Rescue Plan Act (ARPA) of 2021.                                                                                                                                                                                                                             The revenue in FY25 is expected to decrease as the reimbursement funded by the temporary increase to the FMAP was processed and received.</t>
  </si>
  <si>
    <t xml:space="preserve">FY2024/FY2025:  The variances in expenditures do not exceed 10%.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</si>
</sst>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b/>
      <sz val="10"/>
      <name val="Arial"/>
      <family val="2"/>
    </font>
    <font>
      <sz val="8"/>
      <name val="Arial"/>
      <family val="2"/>
    </font>
    <font>
      <u/>
      <sz val="10"/>
      <name val="Arial"/>
      <family val="2"/>
    </font>
    <font>
      <sz val="10"/>
      <name val="Arial"/>
      <family val="2"/>
    </font>
    <font>
      <sz val="10"/>
      <color theme="1"/>
      <name val="Arial"/>
      <family val="2"/>
    </font>
  </fonts>
  <fills count="3">
    <fill>
      <patternFill patternType="none"/>
    </fill>
    <fill>
      <patternFill patternType="gray125"/>
    </fill>
    <fill>
      <patternFill patternType="solid">
        <fgColor indexed="9"/>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4" fillId="0" borderId="0"/>
    <xf numFmtId="0" fontId="4" fillId="0" borderId="0"/>
  </cellStyleXfs>
  <cellXfs count="54">
    <xf numFmtId="0" fontId="0" fillId="0" borderId="0" xfId="0"/>
    <xf numFmtId="38" fontId="0" fillId="0" borderId="1" xfId="0" applyNumberFormat="1" applyFill="1" applyBorder="1"/>
    <xf numFmtId="0" fontId="4"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0" fontId="4" fillId="0" borderId="0" xfId="0" applyFont="1" applyFill="1" applyBorder="1"/>
    <xf numFmtId="0" fontId="4" fillId="2" borderId="0" xfId="0" applyFont="1" applyFill="1" applyBorder="1" applyAlignment="1">
      <alignment horizontal="left" vertical="top" wrapText="1"/>
    </xf>
    <xf numFmtId="0" fontId="0" fillId="0" borderId="0" xfId="0" applyFill="1"/>
    <xf numFmtId="0" fontId="0" fillId="0" borderId="0" xfId="0" applyFill="1" applyBorder="1"/>
    <xf numFmtId="0" fontId="0" fillId="0" borderId="0" xfId="0" applyFill="1" applyAlignment="1">
      <alignment horizontal="left" vertical="top" wrapText="1"/>
    </xf>
    <xf numFmtId="0" fontId="0" fillId="0" borderId="0" xfId="0" applyFill="1" applyAlignment="1">
      <alignment horizontal="left" wrapText="1"/>
    </xf>
    <xf numFmtId="0" fontId="4" fillId="0" borderId="0" xfId="0" applyFont="1" applyFill="1" applyBorder="1" applyAlignment="1">
      <alignment horizontal="left" vertical="top" wrapText="1"/>
    </xf>
    <xf numFmtId="0" fontId="4" fillId="0" borderId="1" xfId="1" applyFill="1" applyBorder="1"/>
    <xf numFmtId="0" fontId="0" fillId="0" borderId="1" xfId="0" applyFill="1" applyBorder="1"/>
    <xf numFmtId="0" fontId="0" fillId="0" borderId="0" xfId="0" applyFill="1" applyAlignment="1">
      <alignment horizontal="right"/>
    </xf>
    <xf numFmtId="0" fontId="4" fillId="0" borderId="2" xfId="1" applyFill="1" applyBorder="1"/>
    <xf numFmtId="0" fontId="0" fillId="0" borderId="2" xfId="0" applyFill="1" applyBorder="1"/>
    <xf numFmtId="0" fontId="4" fillId="0" borderId="0" xfId="0" applyFont="1" applyFill="1" applyAlignment="1">
      <alignment horizontal="left" wrapText="1"/>
    </xf>
    <xf numFmtId="0" fontId="0" fillId="0" borderId="0" xfId="0" applyFill="1" applyAlignment="1">
      <alignment horizontal="left" vertical="top"/>
    </xf>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4"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4" fillId="0" borderId="3" xfId="0" applyFont="1" applyFill="1" applyBorder="1" applyAlignment="1">
      <alignment horizontal="center"/>
    </xf>
    <xf numFmtId="38" fontId="5" fillId="0" borderId="3" xfId="1" applyNumberFormat="1" applyFont="1" applyFill="1" applyBorder="1"/>
    <xf numFmtId="38" fontId="0" fillId="0" borderId="3" xfId="0" applyNumberFormat="1" applyFill="1" applyBorder="1"/>
    <xf numFmtId="38" fontId="4" fillId="0" borderId="3" xfId="1" applyNumberFormat="1" applyFill="1" applyBorder="1"/>
    <xf numFmtId="38" fontId="0" fillId="0" borderId="2" xfId="0" applyNumberFormat="1" applyFill="1" applyBorder="1"/>
    <xf numFmtId="0" fontId="4" fillId="0" borderId="11" xfId="0" applyFont="1" applyFill="1" applyBorder="1"/>
    <xf numFmtId="38" fontId="0" fillId="0" borderId="11" xfId="0" applyNumberFormat="1" applyFill="1" applyBorder="1"/>
    <xf numFmtId="0" fontId="4" fillId="0" borderId="8" xfId="0" applyFont="1" applyFill="1" applyBorder="1"/>
    <xf numFmtId="0" fontId="0" fillId="0" borderId="9" xfId="0" applyFill="1" applyBorder="1"/>
    <xf numFmtId="0" fontId="0" fillId="0" borderId="8"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3" fillId="0" borderId="1" xfId="0" applyFont="1" applyFill="1" applyBorder="1"/>
    <xf numFmtId="0" fontId="4" fillId="0" borderId="11" xfId="0" applyFont="1" applyFill="1" applyBorder="1" applyAlignment="1">
      <alignment wrapText="1"/>
    </xf>
    <xf numFmtId="0" fontId="4"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4" fillId="0" borderId="1" xfId="2" applyFill="1" applyBorder="1"/>
    <xf numFmtId="0" fontId="4" fillId="0" borderId="2" xfId="2" applyFill="1" applyBorder="1"/>
    <xf numFmtId="0" fontId="4" fillId="0" borderId="0" xfId="0" applyFont="1" applyFill="1" applyAlignment="1">
      <alignment horizontal="left" vertical="top" wrapText="1"/>
    </xf>
    <xf numFmtId="0" fontId="0" fillId="0" borderId="0" xfId="0" applyFill="1" applyBorder="1" applyAlignment="1">
      <alignment horizontal="left" vertical="top" wrapText="1"/>
    </xf>
    <xf numFmtId="38" fontId="4" fillId="0" borderId="3" xfId="2" applyNumberFormat="1" applyFill="1" applyBorder="1"/>
  </cellXfs>
  <cellStyles count="3">
    <cellStyle name="Normal" xfId="0" builtinId="0"/>
    <cellStyle name="Normal 10" xfId="1" xr:uid="{E7DD729D-62D7-4784-A8A1-686B5E5AAF1A}"/>
    <cellStyle name="Normal 2 2" xfId="2" xr:uid="{8B6A671F-8AAE-4F7D-9CE6-BDA3A2D5EE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67"/>
  <sheetViews>
    <sheetView tabSelected="1" zoomScaleNormal="100" workbookViewId="0">
      <selection activeCell="M13" sqref="M13"/>
    </sheetView>
  </sheetViews>
  <sheetFormatPr defaultRowHeight="12.75" x14ac:dyDescent="0.2"/>
  <cols>
    <col min="1" max="2" width="14.5703125" style="8" customWidth="1"/>
    <col min="3" max="8" width="14" style="8" customWidth="1"/>
    <col min="9" max="9" width="13.140625" style="8" customWidth="1"/>
  </cols>
  <sheetData>
    <row r="2" spans="1:9" x14ac:dyDescent="0.2">
      <c r="A2" s="8" t="s">
        <v>0</v>
      </c>
      <c r="B2" s="13" t="s">
        <v>38</v>
      </c>
      <c r="C2" s="14"/>
      <c r="D2" s="14"/>
      <c r="E2" s="9"/>
      <c r="G2" s="15" t="s">
        <v>1</v>
      </c>
      <c r="H2" s="13" t="s">
        <v>42</v>
      </c>
      <c r="I2" s="14"/>
    </row>
    <row r="3" spans="1:9" x14ac:dyDescent="0.2">
      <c r="A3" s="8" t="s">
        <v>2</v>
      </c>
      <c r="B3" s="13" t="s">
        <v>39</v>
      </c>
      <c r="C3" s="14"/>
      <c r="D3" s="14"/>
      <c r="E3" s="9"/>
      <c r="G3" s="15" t="s">
        <v>3</v>
      </c>
      <c r="H3" s="16" t="s">
        <v>46</v>
      </c>
      <c r="I3" s="17"/>
    </row>
    <row r="4" spans="1:9" x14ac:dyDescent="0.2">
      <c r="A4" s="8" t="s">
        <v>4</v>
      </c>
      <c r="B4" s="13" t="s">
        <v>40</v>
      </c>
      <c r="C4" s="14"/>
      <c r="D4" s="14"/>
      <c r="E4" s="9"/>
      <c r="G4" s="15" t="s">
        <v>5</v>
      </c>
      <c r="H4" s="13" t="s">
        <v>44</v>
      </c>
      <c r="I4" s="14"/>
    </row>
    <row r="5" spans="1:9" x14ac:dyDescent="0.2">
      <c r="A5" s="8" t="s">
        <v>6</v>
      </c>
      <c r="B5" s="13" t="s">
        <v>41</v>
      </c>
      <c r="C5" s="17"/>
      <c r="D5" s="17"/>
      <c r="E5" s="9"/>
      <c r="G5" s="15" t="s">
        <v>7</v>
      </c>
      <c r="H5" s="16" t="s">
        <v>45</v>
      </c>
      <c r="I5" s="17"/>
    </row>
    <row r="8" spans="1:9" x14ac:dyDescent="0.2">
      <c r="A8" s="2" t="s">
        <v>8</v>
      </c>
      <c r="C8" s="9"/>
      <c r="D8" s="9"/>
      <c r="E8" s="9"/>
      <c r="F8" s="9"/>
      <c r="G8" s="9"/>
      <c r="H8" s="9"/>
      <c r="I8" s="9"/>
    </row>
    <row r="9" spans="1:9" x14ac:dyDescent="0.2">
      <c r="A9" s="18" t="s">
        <v>47</v>
      </c>
      <c r="B9" s="18"/>
      <c r="C9" s="18"/>
      <c r="D9" s="18"/>
      <c r="E9" s="18"/>
      <c r="F9" s="18"/>
      <c r="G9" s="18"/>
      <c r="H9" s="18"/>
      <c r="I9" s="18"/>
    </row>
    <row r="10" spans="1:9" x14ac:dyDescent="0.2">
      <c r="A10" s="18"/>
      <c r="B10" s="18"/>
      <c r="C10" s="18"/>
      <c r="D10" s="18"/>
      <c r="E10" s="18"/>
      <c r="F10" s="18"/>
      <c r="G10" s="18"/>
      <c r="H10" s="18"/>
      <c r="I10" s="18"/>
    </row>
    <row r="11" spans="1:9" x14ac:dyDescent="0.2">
      <c r="A11" s="18"/>
      <c r="B11" s="18"/>
      <c r="C11" s="18"/>
      <c r="D11" s="18"/>
      <c r="E11" s="18"/>
      <c r="F11" s="18"/>
      <c r="G11" s="18"/>
      <c r="H11" s="18"/>
      <c r="I11" s="18"/>
    </row>
    <row r="12" spans="1:9" x14ac:dyDescent="0.2">
      <c r="C12" s="9"/>
      <c r="D12" s="9"/>
      <c r="E12" s="9"/>
      <c r="F12" s="9"/>
      <c r="G12" s="9"/>
      <c r="H12" s="9"/>
      <c r="I12" s="9"/>
    </row>
    <row r="13" spans="1:9" x14ac:dyDescent="0.2">
      <c r="A13" s="8" t="s">
        <v>9</v>
      </c>
      <c r="C13" s="9"/>
      <c r="D13" s="9"/>
      <c r="E13" s="9"/>
      <c r="F13" s="9"/>
      <c r="G13" s="9"/>
      <c r="H13" s="9"/>
      <c r="I13" s="9"/>
    </row>
    <row r="14" spans="1:9" x14ac:dyDescent="0.2">
      <c r="A14" s="8" t="s">
        <v>48</v>
      </c>
      <c r="C14" s="9"/>
      <c r="D14" s="9"/>
      <c r="E14" s="9"/>
      <c r="F14" s="9"/>
      <c r="G14" s="9"/>
      <c r="H14" s="9"/>
      <c r="I14" s="9"/>
    </row>
    <row r="15" spans="1:9" x14ac:dyDescent="0.2">
      <c r="C15" s="9"/>
      <c r="D15" s="9"/>
      <c r="E15" s="9"/>
      <c r="F15" s="9"/>
      <c r="G15" s="9"/>
      <c r="H15" s="9"/>
      <c r="I15" s="9"/>
    </row>
    <row r="16" spans="1:9" x14ac:dyDescent="0.2">
      <c r="A16" s="8" t="s">
        <v>10</v>
      </c>
      <c r="C16" s="9"/>
      <c r="D16" s="9"/>
      <c r="E16" s="9"/>
      <c r="F16" s="9"/>
      <c r="G16" s="9"/>
      <c r="H16" s="9"/>
      <c r="I16" s="9"/>
    </row>
    <row r="17" spans="1:9" x14ac:dyDescent="0.2">
      <c r="A17" s="10" t="s">
        <v>49</v>
      </c>
      <c r="B17" s="10"/>
      <c r="C17" s="10"/>
      <c r="D17" s="10"/>
      <c r="E17" s="10"/>
      <c r="F17" s="10"/>
      <c r="G17" s="10"/>
      <c r="H17" s="10"/>
      <c r="I17" s="10"/>
    </row>
    <row r="18" spans="1:9" x14ac:dyDescent="0.2">
      <c r="A18" s="10"/>
      <c r="B18" s="10"/>
      <c r="C18" s="10"/>
      <c r="D18" s="10"/>
      <c r="E18" s="10"/>
      <c r="F18" s="10"/>
      <c r="G18" s="10"/>
      <c r="H18" s="10"/>
      <c r="I18" s="10"/>
    </row>
    <row r="19" spans="1:9" x14ac:dyDescent="0.2">
      <c r="C19" s="9"/>
      <c r="D19" s="9"/>
      <c r="E19" s="9"/>
      <c r="F19" s="9"/>
      <c r="G19" s="9"/>
      <c r="H19" s="9"/>
      <c r="I19" s="9"/>
    </row>
    <row r="20" spans="1:9" x14ac:dyDescent="0.2">
      <c r="A20" s="2" t="s">
        <v>11</v>
      </c>
      <c r="C20" s="9"/>
      <c r="D20" s="9"/>
      <c r="E20" s="9"/>
      <c r="F20" s="9"/>
      <c r="G20" s="9"/>
      <c r="H20" s="9"/>
      <c r="I20" s="9"/>
    </row>
    <row r="21" spans="1:9" x14ac:dyDescent="0.2">
      <c r="A21" s="11" t="s">
        <v>61</v>
      </c>
      <c r="B21" s="11"/>
      <c r="C21" s="11"/>
      <c r="D21" s="11"/>
      <c r="E21" s="11"/>
      <c r="F21" s="11"/>
      <c r="G21" s="11"/>
      <c r="H21" s="11"/>
      <c r="I21" s="11"/>
    </row>
    <row r="22" spans="1:9" x14ac:dyDescent="0.2">
      <c r="A22" s="11"/>
      <c r="B22" s="11"/>
      <c r="C22" s="11"/>
      <c r="D22" s="11"/>
      <c r="E22" s="11"/>
      <c r="F22" s="11"/>
      <c r="G22" s="11"/>
      <c r="H22" s="11"/>
      <c r="I22" s="11"/>
    </row>
    <row r="23" spans="1:9" x14ac:dyDescent="0.2">
      <c r="A23" s="10" t="s">
        <v>63</v>
      </c>
      <c r="B23" s="10"/>
      <c r="C23" s="10"/>
      <c r="D23" s="10"/>
      <c r="E23" s="10"/>
      <c r="F23" s="10"/>
      <c r="G23" s="10"/>
      <c r="H23" s="10"/>
      <c r="I23" s="10"/>
    </row>
    <row r="24" spans="1:9" x14ac:dyDescent="0.2">
      <c r="A24" s="10"/>
      <c r="B24" s="10"/>
      <c r="C24" s="10"/>
      <c r="D24" s="10"/>
      <c r="E24" s="10"/>
      <c r="F24" s="10"/>
      <c r="G24" s="10"/>
      <c r="H24" s="10"/>
      <c r="I24" s="10"/>
    </row>
    <row r="25" spans="1:9" x14ac:dyDescent="0.2">
      <c r="A25" s="10" t="s">
        <v>64</v>
      </c>
      <c r="B25" s="10"/>
      <c r="C25" s="10"/>
      <c r="D25" s="10"/>
      <c r="E25" s="10"/>
      <c r="F25" s="10"/>
      <c r="G25" s="10"/>
      <c r="H25" s="10"/>
      <c r="I25" s="10"/>
    </row>
    <row r="26" spans="1:9" x14ac:dyDescent="0.2">
      <c r="A26" s="10"/>
      <c r="B26" s="10"/>
      <c r="C26" s="10"/>
      <c r="D26" s="10"/>
      <c r="E26" s="10"/>
      <c r="F26" s="10"/>
      <c r="G26" s="10"/>
      <c r="H26" s="10"/>
      <c r="I26" s="10"/>
    </row>
    <row r="27" spans="1:9" x14ac:dyDescent="0.2">
      <c r="A27" s="19" t="s">
        <v>62</v>
      </c>
      <c r="B27" s="19"/>
      <c r="C27" s="19"/>
      <c r="D27" s="19"/>
      <c r="E27" s="19"/>
      <c r="F27" s="19"/>
      <c r="G27" s="19"/>
      <c r="H27" s="19"/>
      <c r="I27" s="19"/>
    </row>
    <row r="28" spans="1:9" x14ac:dyDescent="0.2">
      <c r="A28" s="10" t="s">
        <v>65</v>
      </c>
      <c r="B28" s="10"/>
      <c r="C28" s="10"/>
      <c r="D28" s="10"/>
      <c r="E28" s="10"/>
      <c r="F28" s="10"/>
      <c r="G28" s="10"/>
      <c r="H28" s="10"/>
      <c r="I28" s="10"/>
    </row>
    <row r="29" spans="1:9" x14ac:dyDescent="0.2">
      <c r="A29" s="10"/>
      <c r="B29" s="10"/>
      <c r="C29" s="10"/>
      <c r="D29" s="10"/>
      <c r="E29" s="10"/>
      <c r="F29" s="10"/>
      <c r="G29" s="10"/>
      <c r="H29" s="10"/>
      <c r="I29" s="10"/>
    </row>
    <row r="30" spans="1:9" x14ac:dyDescent="0.2">
      <c r="A30" s="10"/>
      <c r="B30" s="10"/>
      <c r="C30" s="10"/>
      <c r="D30" s="10"/>
      <c r="E30" s="10"/>
      <c r="F30" s="10"/>
      <c r="G30" s="10"/>
      <c r="H30" s="10"/>
      <c r="I30" s="10"/>
    </row>
    <row r="31" spans="1:9" x14ac:dyDescent="0.2">
      <c r="A31" s="10" t="s">
        <v>72</v>
      </c>
      <c r="B31" s="10"/>
      <c r="C31" s="10"/>
      <c r="D31" s="10"/>
      <c r="E31" s="10"/>
      <c r="F31" s="10"/>
      <c r="G31" s="10"/>
      <c r="H31" s="10"/>
      <c r="I31" s="10"/>
    </row>
    <row r="32" spans="1:9" x14ac:dyDescent="0.2">
      <c r="A32" s="10"/>
      <c r="B32" s="10"/>
      <c r="C32" s="10"/>
      <c r="D32" s="10"/>
      <c r="E32" s="10"/>
      <c r="F32" s="10"/>
      <c r="G32" s="10"/>
      <c r="H32" s="10"/>
      <c r="I32" s="10"/>
    </row>
    <row r="33" spans="1:9" x14ac:dyDescent="0.2">
      <c r="A33" s="8" t="s">
        <v>70</v>
      </c>
      <c r="C33" s="9"/>
      <c r="D33" s="9"/>
      <c r="E33" s="9"/>
      <c r="F33" s="9"/>
      <c r="G33" s="9"/>
      <c r="H33" s="9"/>
      <c r="I33" s="9"/>
    </row>
    <row r="34" spans="1:9" x14ac:dyDescent="0.2">
      <c r="A34" s="11" t="s">
        <v>71</v>
      </c>
      <c r="B34" s="11"/>
      <c r="C34" s="11"/>
      <c r="D34" s="11"/>
      <c r="E34" s="11"/>
      <c r="F34" s="11"/>
      <c r="G34" s="11"/>
      <c r="H34" s="11"/>
      <c r="I34" s="11"/>
    </row>
    <row r="35" spans="1:9" x14ac:dyDescent="0.2">
      <c r="A35" s="11"/>
      <c r="B35" s="11"/>
      <c r="C35" s="11"/>
      <c r="D35" s="11"/>
      <c r="E35" s="11"/>
      <c r="F35" s="11"/>
      <c r="G35" s="11"/>
      <c r="H35" s="11"/>
      <c r="I35" s="11"/>
    </row>
    <row r="36" spans="1:9" x14ac:dyDescent="0.2">
      <c r="C36" s="9"/>
      <c r="D36" s="9"/>
      <c r="E36" s="9"/>
      <c r="F36" s="9"/>
      <c r="G36" s="9"/>
      <c r="H36" s="9"/>
      <c r="I36" s="9"/>
    </row>
    <row r="37" spans="1:9" x14ac:dyDescent="0.2">
      <c r="A37" s="2" t="s">
        <v>12</v>
      </c>
      <c r="C37" s="9"/>
      <c r="D37" s="6" t="s">
        <v>50</v>
      </c>
      <c r="E37" s="9"/>
      <c r="F37" s="9"/>
      <c r="G37" s="9"/>
      <c r="H37" s="9"/>
      <c r="I37" s="9"/>
    </row>
    <row r="38" spans="1:9" x14ac:dyDescent="0.2">
      <c r="A38" s="6" t="s">
        <v>51</v>
      </c>
      <c r="B38" s="9"/>
      <c r="C38" s="9"/>
      <c r="D38" s="9"/>
      <c r="E38" s="9"/>
      <c r="F38" s="9"/>
      <c r="G38" s="9"/>
      <c r="H38" s="9"/>
      <c r="I38" s="9"/>
    </row>
    <row r="39" spans="1:9" x14ac:dyDescent="0.2">
      <c r="A39" s="6"/>
      <c r="B39" s="9"/>
      <c r="C39" s="9"/>
      <c r="D39" s="9"/>
      <c r="E39" s="9"/>
      <c r="F39" s="9"/>
      <c r="G39" s="9"/>
      <c r="H39" s="9"/>
      <c r="I39" s="9"/>
    </row>
    <row r="40" spans="1:9" x14ac:dyDescent="0.2">
      <c r="A40" s="20" t="s">
        <v>13</v>
      </c>
      <c r="B40" s="21"/>
      <c r="C40" s="21"/>
      <c r="D40" s="21"/>
      <c r="E40" s="21"/>
      <c r="F40" s="21"/>
      <c r="G40" s="21"/>
      <c r="H40" s="21"/>
      <c r="I40" s="22"/>
    </row>
    <row r="41" spans="1:9" x14ac:dyDescent="0.2">
      <c r="A41" s="3"/>
      <c r="B41" s="5"/>
      <c r="C41" s="23" t="s">
        <v>14</v>
      </c>
      <c r="D41" s="23" t="s">
        <v>15</v>
      </c>
      <c r="E41" s="23" t="s">
        <v>16</v>
      </c>
      <c r="F41" s="23" t="s">
        <v>17</v>
      </c>
      <c r="G41" s="23" t="s">
        <v>18</v>
      </c>
      <c r="H41" s="23" t="s">
        <v>19</v>
      </c>
      <c r="I41" s="23" t="s">
        <v>20</v>
      </c>
    </row>
    <row r="42" spans="1:9" x14ac:dyDescent="0.2">
      <c r="A42" s="3"/>
      <c r="B42" s="5"/>
      <c r="C42" s="24" t="s">
        <v>21</v>
      </c>
      <c r="D42" s="25" t="s">
        <v>21</v>
      </c>
      <c r="E42" s="24" t="s">
        <v>21</v>
      </c>
      <c r="F42" s="26" t="s">
        <v>21</v>
      </c>
      <c r="G42" s="26" t="s">
        <v>21</v>
      </c>
      <c r="H42" s="24" t="s">
        <v>22</v>
      </c>
      <c r="I42" s="24" t="s">
        <v>22</v>
      </c>
    </row>
    <row r="43" spans="1:9" x14ac:dyDescent="0.2">
      <c r="A43" s="3" t="s">
        <v>23</v>
      </c>
      <c r="B43" s="5"/>
      <c r="C43" s="27">
        <f>292636+770529</f>
        <v>1063165</v>
      </c>
      <c r="D43" s="27">
        <f>292636+770529</f>
        <v>1063165</v>
      </c>
      <c r="E43" s="27">
        <v>1074994</v>
      </c>
      <c r="F43" s="27">
        <v>1074994</v>
      </c>
      <c r="G43" s="28">
        <v>1043209</v>
      </c>
      <c r="H43" s="28">
        <v>1055594</v>
      </c>
      <c r="I43" s="28">
        <v>1055594</v>
      </c>
    </row>
    <row r="44" spans="1:9" x14ac:dyDescent="0.2">
      <c r="A44" s="3" t="s">
        <v>24</v>
      </c>
      <c r="B44" s="5"/>
      <c r="C44" s="4">
        <v>1655320</v>
      </c>
      <c r="D44" s="28">
        <f t="shared" ref="D44:I44" si="0">C55</f>
        <v>1115079.8700000001</v>
      </c>
      <c r="E44" s="28">
        <f t="shared" si="0"/>
        <v>723697.58000000007</v>
      </c>
      <c r="F44" s="28">
        <f t="shared" si="0"/>
        <v>590670.6100000001</v>
      </c>
      <c r="G44" s="28">
        <f t="shared" si="0"/>
        <v>645148.2100000002</v>
      </c>
      <c r="H44" s="28">
        <f t="shared" si="0"/>
        <v>934084.79000000027</v>
      </c>
      <c r="I44" s="28">
        <f t="shared" si="0"/>
        <v>1084084.7900000003</v>
      </c>
    </row>
    <row r="45" spans="1:9" x14ac:dyDescent="0.2">
      <c r="A45" s="3" t="s">
        <v>25</v>
      </c>
      <c r="B45" s="5"/>
      <c r="C45" s="29">
        <v>568735.25</v>
      </c>
      <c r="D45" s="29">
        <v>630207.27</v>
      </c>
      <c r="E45" s="29">
        <v>515099.76</v>
      </c>
      <c r="F45" s="29">
        <v>462801.9</v>
      </c>
      <c r="G45" s="28">
        <v>435073.58</v>
      </c>
      <c r="H45" s="28">
        <v>450000</v>
      </c>
      <c r="I45" s="28">
        <v>450000</v>
      </c>
    </row>
    <row r="46" spans="1:9" x14ac:dyDescent="0.2">
      <c r="A46" s="3" t="s">
        <v>26</v>
      </c>
      <c r="B46" s="5"/>
      <c r="C46" s="29">
        <v>1108975.3799999999</v>
      </c>
      <c r="D46" s="29">
        <f>1021589.56-400000</f>
        <v>621589.56000000006</v>
      </c>
      <c r="E46" s="29">
        <v>648126.73</v>
      </c>
      <c r="F46" s="29">
        <v>408324.3</v>
      </c>
      <c r="G46" s="28">
        <v>146137</v>
      </c>
      <c r="H46" s="28">
        <v>300000</v>
      </c>
      <c r="I46" s="28">
        <v>550000</v>
      </c>
    </row>
    <row r="47" spans="1:9" x14ac:dyDescent="0.2">
      <c r="A47" s="3"/>
      <c r="B47" s="5"/>
      <c r="C47" s="4"/>
      <c r="D47" s="28"/>
      <c r="E47" s="28"/>
      <c r="F47" s="28"/>
      <c r="G47" s="28"/>
      <c r="H47" s="28"/>
      <c r="I47" s="28"/>
    </row>
    <row r="48" spans="1:9" x14ac:dyDescent="0.2">
      <c r="A48" s="3" t="s">
        <v>27</v>
      </c>
      <c r="B48" s="17"/>
      <c r="C48" s="30"/>
      <c r="D48" s="30"/>
      <c r="E48" s="30"/>
      <c r="F48" s="30"/>
      <c r="G48" s="30"/>
      <c r="H48" s="30"/>
      <c r="I48" s="4"/>
    </row>
    <row r="49" spans="1:9" x14ac:dyDescent="0.2">
      <c r="A49" s="31" t="s">
        <v>28</v>
      </c>
      <c r="B49" s="5"/>
      <c r="C49" s="4"/>
      <c r="D49" s="32"/>
      <c r="E49" s="30"/>
      <c r="F49" s="30"/>
      <c r="G49" s="30"/>
      <c r="H49" s="30"/>
      <c r="I49" s="4"/>
    </row>
    <row r="50" spans="1:9" x14ac:dyDescent="0.2">
      <c r="A50" s="33" t="s">
        <v>52</v>
      </c>
      <c r="B50" s="34"/>
      <c r="C50" s="4"/>
      <c r="D50" s="28">
        <v>-400000</v>
      </c>
      <c r="E50" s="28"/>
      <c r="F50" s="28"/>
      <c r="G50" s="28"/>
      <c r="H50" s="28"/>
      <c r="I50" s="28"/>
    </row>
    <row r="51" spans="1:9" x14ac:dyDescent="0.2">
      <c r="A51" s="35"/>
      <c r="B51" s="34"/>
      <c r="C51" s="4"/>
      <c r="D51" s="28"/>
      <c r="E51" s="28"/>
      <c r="F51" s="28"/>
      <c r="G51" s="28"/>
      <c r="H51" s="28"/>
      <c r="I51" s="28"/>
    </row>
    <row r="52" spans="1:9" x14ac:dyDescent="0.2">
      <c r="A52" s="35"/>
      <c r="B52" s="34"/>
      <c r="C52" s="4"/>
      <c r="D52" s="28"/>
      <c r="E52" s="28"/>
      <c r="F52" s="28"/>
      <c r="G52" s="28"/>
      <c r="H52" s="28"/>
      <c r="I52" s="28"/>
    </row>
    <row r="53" spans="1:9" x14ac:dyDescent="0.2">
      <c r="A53" s="3" t="s">
        <v>29</v>
      </c>
      <c r="B53" s="5"/>
      <c r="C53" s="4">
        <f t="shared" ref="C53:I53" si="1">SUM(C50:C52)</f>
        <v>0</v>
      </c>
      <c r="D53" s="4">
        <f t="shared" si="1"/>
        <v>-400000</v>
      </c>
      <c r="E53" s="4">
        <f t="shared" si="1"/>
        <v>0</v>
      </c>
      <c r="F53" s="4">
        <f>SUM(F50:F52)</f>
        <v>0</v>
      </c>
      <c r="G53" s="4">
        <f t="shared" si="1"/>
        <v>0</v>
      </c>
      <c r="H53" s="4">
        <f t="shared" si="1"/>
        <v>0</v>
      </c>
      <c r="I53" s="4">
        <f t="shared" si="1"/>
        <v>0</v>
      </c>
    </row>
    <row r="54" spans="1:9" x14ac:dyDescent="0.2">
      <c r="A54" s="3"/>
      <c r="B54" s="5"/>
      <c r="C54" s="4"/>
      <c r="D54" s="28"/>
      <c r="E54" s="28"/>
      <c r="F54" s="28"/>
      <c r="G54" s="28"/>
      <c r="H54" s="28"/>
      <c r="I54" s="28"/>
    </row>
    <row r="55" spans="1:9" x14ac:dyDescent="0.2">
      <c r="A55" s="3" t="s">
        <v>30</v>
      </c>
      <c r="B55" s="5"/>
      <c r="C55" s="4">
        <f>+C44+C45-C46+C53</f>
        <v>1115079.8700000001</v>
      </c>
      <c r="D55" s="4">
        <f t="shared" ref="D55:I55" si="2">+D44+D45-D46+D53</f>
        <v>723697.58000000007</v>
      </c>
      <c r="E55" s="4">
        <f>+E44+E45-E46+E53</f>
        <v>590670.6100000001</v>
      </c>
      <c r="F55" s="4">
        <f t="shared" si="2"/>
        <v>645148.2100000002</v>
      </c>
      <c r="G55" s="4">
        <f>+G44+G45-G46+G53</f>
        <v>934084.79000000027</v>
      </c>
      <c r="H55" s="4">
        <f>+H44+H45-H46+H53</f>
        <v>1084084.7900000003</v>
      </c>
      <c r="I55" s="4">
        <f t="shared" si="2"/>
        <v>984084.79000000027</v>
      </c>
    </row>
    <row r="56" spans="1:9" x14ac:dyDescent="0.2">
      <c r="A56" s="35"/>
      <c r="B56" s="34"/>
      <c r="C56" s="36"/>
      <c r="D56" s="37"/>
      <c r="E56" s="37"/>
      <c r="F56" s="28"/>
      <c r="G56" s="28"/>
      <c r="H56" s="28"/>
      <c r="I56" s="28"/>
    </row>
    <row r="57" spans="1:9" x14ac:dyDescent="0.2">
      <c r="A57" s="3" t="s">
        <v>31</v>
      </c>
      <c r="B57" s="5"/>
      <c r="C57" s="29">
        <v>312269.40999999997</v>
      </c>
      <c r="D57" s="29">
        <v>336552.14</v>
      </c>
      <c r="E57" s="29">
        <v>278554.09000000003</v>
      </c>
      <c r="F57" s="29">
        <v>3926.7</v>
      </c>
      <c r="G57" s="28">
        <v>5286.01</v>
      </c>
      <c r="H57" s="28">
        <v>20000</v>
      </c>
      <c r="I57" s="28">
        <v>300000</v>
      </c>
    </row>
    <row r="58" spans="1:9" x14ac:dyDescent="0.2">
      <c r="A58" s="35"/>
      <c r="B58" s="34"/>
      <c r="C58" s="36"/>
      <c r="D58" s="37"/>
      <c r="E58" s="37"/>
      <c r="F58" s="28"/>
      <c r="G58" s="28"/>
      <c r="H58" s="28"/>
      <c r="I58" s="28"/>
    </row>
    <row r="59" spans="1:9" x14ac:dyDescent="0.2">
      <c r="A59" s="3" t="s">
        <v>32</v>
      </c>
      <c r="B59" s="38"/>
      <c r="C59" s="39">
        <f>C55-C57</f>
        <v>802810.4600000002</v>
      </c>
      <c r="D59" s="39">
        <f t="shared" ref="D59:I59" si="3">D55-D57</f>
        <v>387145.44000000006</v>
      </c>
      <c r="E59" s="39">
        <f t="shared" si="3"/>
        <v>312116.52000000008</v>
      </c>
      <c r="F59" s="40">
        <f t="shared" si="3"/>
        <v>641221.51000000024</v>
      </c>
      <c r="G59" s="40">
        <f t="shared" si="3"/>
        <v>928798.78000000026</v>
      </c>
      <c r="H59" s="40">
        <f t="shared" si="3"/>
        <v>1064084.7900000003</v>
      </c>
      <c r="I59" s="40">
        <f t="shared" si="3"/>
        <v>684084.79000000027</v>
      </c>
    </row>
    <row r="60" spans="1:9" x14ac:dyDescent="0.2">
      <c r="A60" s="41"/>
      <c r="B60" s="41"/>
      <c r="C60" s="42"/>
      <c r="D60" s="42"/>
      <c r="E60" s="42"/>
      <c r="F60" s="42"/>
      <c r="G60" s="42"/>
      <c r="H60" s="42"/>
      <c r="I60" s="42"/>
    </row>
    <row r="61" spans="1:9" x14ac:dyDescent="0.2">
      <c r="A61" s="43" t="s">
        <v>33</v>
      </c>
      <c r="B61" s="14"/>
      <c r="C61" s="1"/>
      <c r="D61" s="1"/>
      <c r="E61" s="1"/>
      <c r="F61" s="1"/>
      <c r="G61" s="1"/>
      <c r="H61" s="1"/>
      <c r="I61" s="1"/>
    </row>
    <row r="62" spans="1:9" ht="26.45" customHeight="1" x14ac:dyDescent="0.2">
      <c r="A62" s="44" t="s">
        <v>34</v>
      </c>
      <c r="B62" s="45"/>
      <c r="C62" s="37"/>
      <c r="D62" s="37"/>
      <c r="E62" s="37"/>
      <c r="F62" s="37"/>
      <c r="G62" s="37"/>
      <c r="H62" s="37"/>
      <c r="I62" s="37"/>
    </row>
    <row r="63" spans="1:9" x14ac:dyDescent="0.2">
      <c r="A63" s="3"/>
      <c r="B63" s="5"/>
      <c r="C63" s="28"/>
      <c r="D63" s="28"/>
      <c r="E63" s="28"/>
      <c r="F63" s="28"/>
      <c r="G63" s="28"/>
      <c r="H63" s="28"/>
      <c r="I63" s="28"/>
    </row>
    <row r="64" spans="1:9" x14ac:dyDescent="0.2">
      <c r="A64" s="3" t="s">
        <v>35</v>
      </c>
      <c r="B64" s="5"/>
      <c r="C64" s="28"/>
      <c r="D64" s="28"/>
      <c r="E64" s="28"/>
      <c r="F64" s="28"/>
      <c r="G64" s="28"/>
      <c r="H64" s="28"/>
      <c r="I64" s="28"/>
    </row>
    <row r="65" spans="1:9" x14ac:dyDescent="0.2">
      <c r="A65" s="3"/>
      <c r="B65" s="5"/>
      <c r="C65" s="28"/>
      <c r="D65" s="28"/>
      <c r="E65" s="28"/>
      <c r="F65" s="28"/>
      <c r="G65" s="28"/>
      <c r="H65" s="28"/>
      <c r="I65" s="28"/>
    </row>
    <row r="66" spans="1:9" x14ac:dyDescent="0.2">
      <c r="A66" s="46" t="s">
        <v>36</v>
      </c>
      <c r="B66" s="38"/>
      <c r="C66" s="28"/>
      <c r="D66" s="28"/>
      <c r="E66" s="28"/>
      <c r="F66" s="28"/>
      <c r="G66" s="28"/>
      <c r="H66" s="28"/>
      <c r="I66" s="28"/>
    </row>
    <row r="67" spans="1:9" x14ac:dyDescent="0.2">
      <c r="A67" s="47" t="s">
        <v>37</v>
      </c>
      <c r="B67" s="48"/>
      <c r="C67" s="28"/>
      <c r="D67" s="28"/>
      <c r="E67" s="28"/>
      <c r="F67" s="28"/>
      <c r="G67" s="28"/>
      <c r="H67" s="28"/>
      <c r="I67" s="28"/>
    </row>
  </sheetData>
  <sheetProtection selectLockedCells="1"/>
  <mergeCells count="11">
    <mergeCell ref="A40:I40"/>
    <mergeCell ref="A62:B62"/>
    <mergeCell ref="A9:I11"/>
    <mergeCell ref="A17:I18"/>
    <mergeCell ref="A21:I22"/>
    <mergeCell ref="A27:I27"/>
    <mergeCell ref="A23:I24"/>
    <mergeCell ref="A25:I26"/>
    <mergeCell ref="A28:I30"/>
    <mergeCell ref="A31:I32"/>
    <mergeCell ref="A34:I35"/>
  </mergeCells>
  <phoneticPr fontId="2" type="noConversion"/>
  <printOptions horizontalCentered="1"/>
  <pageMargins left="0.75" right="0.75" top="0.6" bottom="0.55000000000000004" header="0.28000000000000003" footer="0.16"/>
  <pageSetup scale="63"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I69"/>
  <sheetViews>
    <sheetView workbookViewId="0">
      <selection activeCell="K7" sqref="K7"/>
    </sheetView>
  </sheetViews>
  <sheetFormatPr defaultRowHeight="12.75" x14ac:dyDescent="0.2"/>
  <cols>
    <col min="1" max="2" width="14.5703125" style="8" customWidth="1"/>
    <col min="3" max="8" width="14" style="8" customWidth="1"/>
    <col min="9" max="9" width="13.140625" style="8" customWidth="1"/>
  </cols>
  <sheetData>
    <row r="2" spans="1:9" x14ac:dyDescent="0.2">
      <c r="A2" s="8" t="s">
        <v>0</v>
      </c>
      <c r="B2" s="49" t="s">
        <v>38</v>
      </c>
      <c r="C2" s="14"/>
      <c r="D2" s="14"/>
      <c r="E2" s="9"/>
      <c r="G2" s="15" t="s">
        <v>1</v>
      </c>
      <c r="H2" s="49" t="s">
        <v>42</v>
      </c>
      <c r="I2" s="14"/>
    </row>
    <row r="3" spans="1:9" x14ac:dyDescent="0.2">
      <c r="A3" s="8" t="s">
        <v>2</v>
      </c>
      <c r="B3" s="49" t="s">
        <v>39</v>
      </c>
      <c r="C3" s="14"/>
      <c r="D3" s="14"/>
      <c r="E3" s="9"/>
      <c r="G3" s="15" t="s">
        <v>3</v>
      </c>
      <c r="H3" s="50" t="s">
        <v>43</v>
      </c>
      <c r="I3" s="17"/>
    </row>
    <row r="4" spans="1:9" x14ac:dyDescent="0.2">
      <c r="A4" s="8" t="s">
        <v>4</v>
      </c>
      <c r="B4" s="49" t="s">
        <v>53</v>
      </c>
      <c r="C4" s="14"/>
      <c r="D4" s="14"/>
      <c r="E4" s="9"/>
      <c r="G4" s="15" t="s">
        <v>5</v>
      </c>
      <c r="H4" s="49" t="s">
        <v>44</v>
      </c>
      <c r="I4" s="14"/>
    </row>
    <row r="5" spans="1:9" x14ac:dyDescent="0.2">
      <c r="B5" s="49" t="s">
        <v>54</v>
      </c>
      <c r="C5" s="17"/>
      <c r="D5" s="17"/>
      <c r="E5" s="9"/>
      <c r="G5" s="15" t="s">
        <v>7</v>
      </c>
      <c r="H5" s="50" t="s">
        <v>56</v>
      </c>
      <c r="I5" s="17"/>
    </row>
    <row r="6" spans="1:9" x14ac:dyDescent="0.2">
      <c r="A6" s="8" t="s">
        <v>6</v>
      </c>
      <c r="B6" s="50" t="s">
        <v>55</v>
      </c>
      <c r="C6" s="17"/>
      <c r="D6" s="17"/>
    </row>
    <row r="8" spans="1:9" x14ac:dyDescent="0.2">
      <c r="A8" s="8" t="s">
        <v>8</v>
      </c>
      <c r="C8" s="9"/>
      <c r="D8" s="9"/>
      <c r="E8" s="9"/>
      <c r="F8" s="9"/>
      <c r="G8" s="9"/>
      <c r="H8" s="9"/>
      <c r="I8" s="9"/>
    </row>
    <row r="9" spans="1:9" x14ac:dyDescent="0.2">
      <c r="A9" s="18" t="s">
        <v>57</v>
      </c>
      <c r="B9" s="11"/>
      <c r="C9" s="11"/>
      <c r="D9" s="11"/>
      <c r="E9" s="11"/>
      <c r="F9" s="11"/>
      <c r="G9" s="11"/>
      <c r="H9" s="11"/>
      <c r="I9" s="11"/>
    </row>
    <row r="10" spans="1:9" x14ac:dyDescent="0.2">
      <c r="A10" s="18"/>
      <c r="B10" s="11"/>
      <c r="C10" s="11"/>
      <c r="D10" s="11"/>
      <c r="E10" s="11"/>
      <c r="F10" s="11"/>
      <c r="G10" s="11"/>
      <c r="H10" s="11"/>
      <c r="I10" s="11"/>
    </row>
    <row r="11" spans="1:9" x14ac:dyDescent="0.2">
      <c r="A11" s="11"/>
      <c r="B11" s="11"/>
      <c r="C11" s="11"/>
      <c r="D11" s="11"/>
      <c r="E11" s="11"/>
      <c r="F11" s="11"/>
      <c r="G11" s="11"/>
      <c r="H11" s="11"/>
      <c r="I11" s="11"/>
    </row>
    <row r="12" spans="1:9" x14ac:dyDescent="0.2">
      <c r="C12" s="9"/>
      <c r="D12" s="9"/>
      <c r="E12" s="9"/>
      <c r="F12" s="9"/>
      <c r="G12" s="9"/>
      <c r="H12" s="9"/>
      <c r="I12" s="9"/>
    </row>
    <row r="13" spans="1:9" x14ac:dyDescent="0.2">
      <c r="A13" s="8" t="s">
        <v>9</v>
      </c>
      <c r="C13" s="9"/>
      <c r="D13" s="9"/>
      <c r="E13" s="9"/>
      <c r="F13" s="9"/>
      <c r="G13" s="9"/>
      <c r="H13" s="9"/>
      <c r="I13" s="9"/>
    </row>
    <row r="14" spans="1:9" x14ac:dyDescent="0.2">
      <c r="A14" s="51" t="s">
        <v>58</v>
      </c>
      <c r="B14" s="10"/>
      <c r="C14" s="10"/>
      <c r="D14" s="10"/>
      <c r="E14" s="10"/>
      <c r="F14" s="10"/>
      <c r="G14" s="10"/>
      <c r="H14" s="10"/>
      <c r="I14" s="10"/>
    </row>
    <row r="15" spans="1:9" x14ac:dyDescent="0.2">
      <c r="A15" s="10"/>
      <c r="B15" s="10"/>
      <c r="C15" s="10"/>
      <c r="D15" s="10"/>
      <c r="E15" s="10"/>
      <c r="F15" s="10"/>
      <c r="G15" s="10"/>
      <c r="H15" s="10"/>
      <c r="I15" s="10"/>
    </row>
    <row r="16" spans="1:9" x14ac:dyDescent="0.2">
      <c r="C16" s="9"/>
      <c r="D16" s="9"/>
      <c r="E16" s="9"/>
      <c r="F16" s="9"/>
      <c r="G16" s="9"/>
      <c r="H16" s="9"/>
      <c r="I16" s="9"/>
    </row>
    <row r="17" spans="1:9" x14ac:dyDescent="0.2">
      <c r="A17" s="8" t="s">
        <v>10</v>
      </c>
      <c r="C17" s="9"/>
      <c r="D17" s="9"/>
      <c r="E17" s="9"/>
      <c r="F17" s="9"/>
      <c r="G17" s="9"/>
      <c r="H17" s="9"/>
      <c r="I17" s="9"/>
    </row>
    <row r="18" spans="1:9" x14ac:dyDescent="0.2">
      <c r="A18" s="51" t="s">
        <v>59</v>
      </c>
      <c r="B18" s="10"/>
      <c r="C18" s="10"/>
      <c r="D18" s="10"/>
      <c r="E18" s="10"/>
      <c r="F18" s="10"/>
      <c r="G18" s="10"/>
      <c r="H18" s="10"/>
      <c r="I18" s="10"/>
    </row>
    <row r="19" spans="1:9" x14ac:dyDescent="0.2">
      <c r="A19" s="10"/>
      <c r="B19" s="10"/>
      <c r="C19" s="10"/>
      <c r="D19" s="10"/>
      <c r="E19" s="10"/>
      <c r="F19" s="10"/>
      <c r="G19" s="10"/>
      <c r="H19" s="10"/>
      <c r="I19" s="10"/>
    </row>
    <row r="20" spans="1:9" x14ac:dyDescent="0.2">
      <c r="A20" s="10"/>
      <c r="B20" s="10"/>
      <c r="C20" s="10"/>
      <c r="D20" s="10"/>
      <c r="E20" s="10"/>
      <c r="F20" s="10"/>
      <c r="G20" s="10"/>
      <c r="H20" s="10"/>
      <c r="I20" s="10"/>
    </row>
    <row r="21" spans="1:9" x14ac:dyDescent="0.2">
      <c r="A21" s="10"/>
      <c r="B21" s="10"/>
      <c r="C21" s="10"/>
      <c r="D21" s="10"/>
      <c r="E21" s="10"/>
      <c r="F21" s="10"/>
      <c r="G21" s="10"/>
      <c r="H21" s="10"/>
      <c r="I21" s="10"/>
    </row>
    <row r="22" spans="1:9" x14ac:dyDescent="0.2">
      <c r="C22" s="9"/>
      <c r="D22" s="9"/>
      <c r="E22" s="9"/>
      <c r="F22" s="9"/>
      <c r="G22" s="9"/>
      <c r="H22" s="9"/>
      <c r="I22" s="9"/>
    </row>
    <row r="23" spans="1:9" x14ac:dyDescent="0.2">
      <c r="A23" s="6" t="s">
        <v>11</v>
      </c>
      <c r="C23" s="9"/>
      <c r="D23" s="9"/>
      <c r="E23" s="9"/>
      <c r="F23" s="9"/>
      <c r="G23" s="9"/>
      <c r="H23" s="9"/>
      <c r="I23" s="9"/>
    </row>
    <row r="24" spans="1:9" x14ac:dyDescent="0.2">
      <c r="A24" s="52" t="s">
        <v>66</v>
      </c>
      <c r="B24" s="52"/>
      <c r="C24" s="52"/>
      <c r="D24" s="52"/>
      <c r="E24" s="52"/>
      <c r="F24" s="52"/>
      <c r="G24" s="52"/>
      <c r="H24" s="52"/>
      <c r="I24" s="52"/>
    </row>
    <row r="25" spans="1:9" x14ac:dyDescent="0.2">
      <c r="A25" s="52"/>
      <c r="B25" s="52"/>
      <c r="C25" s="52"/>
      <c r="D25" s="52"/>
      <c r="E25" s="52"/>
      <c r="F25" s="52"/>
      <c r="G25" s="52"/>
      <c r="H25" s="52"/>
      <c r="I25" s="52"/>
    </row>
    <row r="26" spans="1:9" x14ac:dyDescent="0.2">
      <c r="A26" s="12" t="s">
        <v>67</v>
      </c>
      <c r="B26" s="12"/>
      <c r="C26" s="12"/>
      <c r="D26" s="12"/>
      <c r="E26" s="12"/>
      <c r="F26" s="12"/>
      <c r="G26" s="12"/>
      <c r="H26" s="12"/>
      <c r="I26" s="12"/>
    </row>
    <row r="27" spans="1:9" x14ac:dyDescent="0.2">
      <c r="A27" s="12"/>
      <c r="B27" s="12"/>
      <c r="C27" s="12"/>
      <c r="D27" s="12"/>
      <c r="E27" s="12"/>
      <c r="F27" s="12"/>
      <c r="G27" s="12"/>
      <c r="H27" s="12"/>
      <c r="I27" s="12"/>
    </row>
    <row r="28" spans="1:9" x14ac:dyDescent="0.2">
      <c r="A28" s="52" t="s">
        <v>68</v>
      </c>
      <c r="B28" s="52"/>
      <c r="C28" s="52"/>
      <c r="D28" s="52"/>
      <c r="E28" s="52"/>
      <c r="F28" s="52"/>
      <c r="G28" s="52"/>
      <c r="H28" s="52"/>
      <c r="I28" s="52"/>
    </row>
    <row r="29" spans="1:9" x14ac:dyDescent="0.2">
      <c r="A29" s="52"/>
      <c r="B29" s="52"/>
      <c r="C29" s="52"/>
      <c r="D29" s="52"/>
      <c r="E29" s="52"/>
      <c r="F29" s="52"/>
      <c r="G29" s="52"/>
      <c r="H29" s="52"/>
      <c r="I29" s="52"/>
    </row>
    <row r="30" spans="1:9" s="7" customFormat="1" x14ac:dyDescent="0.2">
      <c r="A30" s="12" t="s">
        <v>69</v>
      </c>
      <c r="B30" s="12"/>
      <c r="C30" s="12"/>
      <c r="D30" s="12"/>
      <c r="E30" s="12"/>
      <c r="F30" s="12"/>
      <c r="G30" s="12"/>
      <c r="H30" s="12"/>
      <c r="I30" s="12"/>
    </row>
    <row r="31" spans="1:9" x14ac:dyDescent="0.2">
      <c r="A31" s="12"/>
      <c r="B31" s="12"/>
      <c r="C31" s="12"/>
      <c r="D31" s="12"/>
      <c r="E31" s="12"/>
      <c r="F31" s="12"/>
      <c r="G31" s="12"/>
      <c r="H31" s="12"/>
      <c r="I31" s="12"/>
    </row>
    <row r="32" spans="1:9" x14ac:dyDescent="0.2">
      <c r="A32" s="12"/>
      <c r="B32" s="12"/>
      <c r="C32" s="12"/>
      <c r="D32" s="12"/>
      <c r="E32" s="12"/>
      <c r="F32" s="12"/>
      <c r="G32" s="12"/>
      <c r="H32" s="12"/>
      <c r="I32" s="12"/>
    </row>
    <row r="33" spans="1:9" ht="12.75" customHeight="1" x14ac:dyDescent="0.2">
      <c r="A33" s="12" t="s">
        <v>73</v>
      </c>
      <c r="B33" s="12"/>
      <c r="C33" s="12"/>
      <c r="D33" s="12"/>
      <c r="E33" s="12"/>
      <c r="F33" s="12"/>
      <c r="G33" s="12"/>
      <c r="H33" s="12"/>
      <c r="I33" s="12"/>
    </row>
    <row r="34" spans="1:9" x14ac:dyDescent="0.2">
      <c r="A34" s="12"/>
      <c r="B34" s="12"/>
      <c r="C34" s="12"/>
      <c r="D34" s="12"/>
      <c r="E34" s="12"/>
      <c r="F34" s="12"/>
      <c r="G34" s="12"/>
      <c r="H34" s="12"/>
      <c r="I34" s="12"/>
    </row>
    <row r="35" spans="1:9" x14ac:dyDescent="0.2">
      <c r="A35" s="12"/>
      <c r="B35" s="12"/>
      <c r="C35" s="12"/>
      <c r="D35" s="12"/>
      <c r="E35" s="12"/>
      <c r="F35" s="12"/>
      <c r="G35" s="12"/>
      <c r="H35" s="12"/>
      <c r="I35" s="12"/>
    </row>
    <row r="36" spans="1:9" x14ac:dyDescent="0.2">
      <c r="A36" s="12"/>
      <c r="B36" s="12"/>
      <c r="C36" s="12"/>
      <c r="D36" s="12"/>
      <c r="E36" s="12"/>
      <c r="F36" s="12"/>
      <c r="G36" s="12"/>
      <c r="H36" s="12"/>
      <c r="I36" s="12"/>
    </row>
    <row r="37" spans="1:9" x14ac:dyDescent="0.2">
      <c r="A37" s="12" t="s">
        <v>74</v>
      </c>
      <c r="B37" s="12"/>
      <c r="C37" s="12"/>
      <c r="D37" s="12"/>
      <c r="E37" s="12"/>
      <c r="F37" s="12"/>
      <c r="G37" s="12"/>
      <c r="H37" s="12"/>
      <c r="I37" s="12"/>
    </row>
    <row r="38" spans="1:9" x14ac:dyDescent="0.2">
      <c r="A38" s="9"/>
      <c r="C38" s="9"/>
      <c r="D38" s="9"/>
      <c r="E38" s="9"/>
      <c r="F38" s="9"/>
      <c r="G38" s="9"/>
      <c r="H38" s="9"/>
      <c r="I38" s="9"/>
    </row>
    <row r="39" spans="1:9" x14ac:dyDescent="0.2">
      <c r="A39" s="2" t="s">
        <v>12</v>
      </c>
      <c r="C39" s="9"/>
      <c r="D39" s="6" t="s">
        <v>50</v>
      </c>
      <c r="E39" s="9"/>
      <c r="F39" s="9"/>
      <c r="G39" s="9"/>
      <c r="H39" s="9"/>
      <c r="I39" s="9"/>
    </row>
    <row r="40" spans="1:9" x14ac:dyDescent="0.2">
      <c r="A40" s="6" t="s">
        <v>60</v>
      </c>
      <c r="B40" s="9"/>
      <c r="C40" s="9"/>
      <c r="D40" s="9"/>
      <c r="E40" s="9"/>
      <c r="F40" s="9"/>
      <c r="G40" s="9"/>
      <c r="H40" s="9"/>
      <c r="I40" s="9"/>
    </row>
    <row r="41" spans="1:9" x14ac:dyDescent="0.2">
      <c r="A41" s="6"/>
      <c r="B41" s="9"/>
      <c r="C41" s="9"/>
      <c r="D41" s="9"/>
      <c r="E41" s="9"/>
      <c r="F41" s="9"/>
      <c r="G41" s="9"/>
      <c r="H41" s="9"/>
      <c r="I41" s="9"/>
    </row>
    <row r="42" spans="1:9" x14ac:dyDescent="0.2">
      <c r="A42" s="20" t="s">
        <v>13</v>
      </c>
      <c r="B42" s="21"/>
      <c r="C42" s="21"/>
      <c r="D42" s="21"/>
      <c r="E42" s="21"/>
      <c r="F42" s="21"/>
      <c r="G42" s="21"/>
      <c r="H42" s="21"/>
      <c r="I42" s="22"/>
    </row>
    <row r="43" spans="1:9" x14ac:dyDescent="0.2">
      <c r="A43" s="3"/>
      <c r="B43" s="5"/>
      <c r="C43" s="23" t="s">
        <v>14</v>
      </c>
      <c r="D43" s="23" t="s">
        <v>15</v>
      </c>
      <c r="E43" s="23" t="s">
        <v>16</v>
      </c>
      <c r="F43" s="23" t="s">
        <v>17</v>
      </c>
      <c r="G43" s="23" t="s">
        <v>18</v>
      </c>
      <c r="H43" s="23" t="s">
        <v>19</v>
      </c>
      <c r="I43" s="23" t="s">
        <v>20</v>
      </c>
    </row>
    <row r="44" spans="1:9" x14ac:dyDescent="0.2">
      <c r="A44" s="3"/>
      <c r="B44" s="5"/>
      <c r="C44" s="24" t="s">
        <v>21</v>
      </c>
      <c r="D44" s="25" t="s">
        <v>21</v>
      </c>
      <c r="E44" s="24" t="s">
        <v>21</v>
      </c>
      <c r="F44" s="26" t="s">
        <v>21</v>
      </c>
      <c r="G44" s="26" t="s">
        <v>21</v>
      </c>
      <c r="H44" s="24" t="s">
        <v>22</v>
      </c>
      <c r="I44" s="24" t="s">
        <v>22</v>
      </c>
    </row>
    <row r="45" spans="1:9" x14ac:dyDescent="0.2">
      <c r="A45" s="3" t="s">
        <v>23</v>
      </c>
      <c r="B45" s="5"/>
      <c r="C45" s="53">
        <v>900000</v>
      </c>
      <c r="D45" s="53">
        <v>3200000</v>
      </c>
      <c r="E45" s="53">
        <v>6400000</v>
      </c>
      <c r="F45" s="53">
        <v>6400000</v>
      </c>
      <c r="G45" s="28">
        <v>6692144</v>
      </c>
      <c r="H45" s="28">
        <v>6692144</v>
      </c>
      <c r="I45" s="28">
        <v>6692144</v>
      </c>
    </row>
    <row r="46" spans="1:9" x14ac:dyDescent="0.2">
      <c r="A46" s="3" t="s">
        <v>24</v>
      </c>
      <c r="B46" s="5"/>
      <c r="C46" s="4">
        <v>0</v>
      </c>
      <c r="D46" s="28">
        <f t="shared" ref="D46:I46" si="0">C57</f>
        <v>3211104.73</v>
      </c>
      <c r="E46" s="28">
        <f t="shared" si="0"/>
        <v>7464813.7800000003</v>
      </c>
      <c r="F46" s="28">
        <f t="shared" si="0"/>
        <v>7012952.1099999994</v>
      </c>
      <c r="G46" s="28">
        <f t="shared" si="0"/>
        <v>7505819.4200000009</v>
      </c>
      <c r="H46" s="28">
        <f t="shared" si="0"/>
        <v>10240724.290000003</v>
      </c>
      <c r="I46" s="28">
        <f t="shared" si="0"/>
        <v>9740724.2900000028</v>
      </c>
    </row>
    <row r="47" spans="1:9" x14ac:dyDescent="0.2">
      <c r="A47" s="3" t="s">
        <v>25</v>
      </c>
      <c r="B47" s="5"/>
      <c r="C47" s="53">
        <v>3437517.33</v>
      </c>
      <c r="D47" s="53">
        <v>5563571.3499999996</v>
      </c>
      <c r="E47" s="53">
        <v>1955483.91</v>
      </c>
      <c r="F47" s="53">
        <v>4853845.87</v>
      </c>
      <c r="G47" s="28">
        <v>7396572.6799999997</v>
      </c>
      <c r="H47" s="28">
        <v>4000000</v>
      </c>
      <c r="I47" s="28">
        <v>4000000</v>
      </c>
    </row>
    <row r="48" spans="1:9" x14ac:dyDescent="0.2">
      <c r="A48" s="3" t="s">
        <v>26</v>
      </c>
      <c r="B48" s="5"/>
      <c r="C48" s="53">
        <v>226412.6</v>
      </c>
      <c r="D48" s="53">
        <v>1309862.3</v>
      </c>
      <c r="E48" s="53">
        <v>2407345.58</v>
      </c>
      <c r="F48" s="53">
        <v>4360978.5599999996</v>
      </c>
      <c r="G48" s="28">
        <v>4661667.8099999996</v>
      </c>
      <c r="H48" s="28">
        <v>4500000</v>
      </c>
      <c r="I48" s="28">
        <v>4500000</v>
      </c>
    </row>
    <row r="49" spans="1:9" x14ac:dyDescent="0.2">
      <c r="A49" s="3"/>
      <c r="B49" s="5"/>
      <c r="C49" s="4"/>
      <c r="D49" s="28"/>
      <c r="E49" s="28"/>
      <c r="F49" s="28"/>
      <c r="G49" s="28"/>
      <c r="H49" s="28"/>
      <c r="I49" s="28"/>
    </row>
    <row r="50" spans="1:9" x14ac:dyDescent="0.2">
      <c r="A50" s="3" t="s">
        <v>27</v>
      </c>
      <c r="B50" s="17"/>
      <c r="C50" s="30"/>
      <c r="D50" s="30"/>
      <c r="E50" s="30"/>
      <c r="F50" s="30"/>
      <c r="G50" s="30"/>
      <c r="H50" s="30"/>
      <c r="I50" s="4"/>
    </row>
    <row r="51" spans="1:9" x14ac:dyDescent="0.2">
      <c r="A51" s="31" t="s">
        <v>28</v>
      </c>
      <c r="B51" s="5"/>
      <c r="C51" s="4"/>
      <c r="D51" s="32"/>
      <c r="E51" s="30"/>
      <c r="F51" s="30"/>
      <c r="G51" s="30"/>
      <c r="H51" s="30"/>
      <c r="I51" s="4"/>
    </row>
    <row r="52" spans="1:9" x14ac:dyDescent="0.2">
      <c r="A52" s="35"/>
      <c r="B52" s="34"/>
      <c r="C52" s="4"/>
      <c r="D52" s="28"/>
      <c r="E52" s="28"/>
      <c r="F52" s="28"/>
      <c r="G52" s="28"/>
      <c r="H52" s="28"/>
      <c r="I52" s="28"/>
    </row>
    <row r="53" spans="1:9" x14ac:dyDescent="0.2">
      <c r="A53" s="35"/>
      <c r="B53" s="34"/>
      <c r="C53" s="4"/>
      <c r="D53" s="28"/>
      <c r="E53" s="28"/>
      <c r="F53" s="28"/>
      <c r="G53" s="28"/>
      <c r="H53" s="28"/>
      <c r="I53" s="28"/>
    </row>
    <row r="54" spans="1:9" x14ac:dyDescent="0.2">
      <c r="A54" s="35"/>
      <c r="B54" s="34"/>
      <c r="C54" s="4"/>
      <c r="D54" s="28"/>
      <c r="E54" s="28"/>
      <c r="F54" s="28"/>
      <c r="G54" s="28"/>
      <c r="H54" s="28"/>
      <c r="I54" s="28"/>
    </row>
    <row r="55" spans="1:9" x14ac:dyDescent="0.2">
      <c r="A55" s="3" t="s">
        <v>29</v>
      </c>
      <c r="B55" s="5"/>
      <c r="C55" s="4">
        <f t="shared" ref="C55:I55" si="1">SUM(C52:C54)</f>
        <v>0</v>
      </c>
      <c r="D55" s="4">
        <f t="shared" si="1"/>
        <v>0</v>
      </c>
      <c r="E55" s="4">
        <f t="shared" si="1"/>
        <v>0</v>
      </c>
      <c r="F55" s="4">
        <f>SUM(F52:F54)</f>
        <v>0</v>
      </c>
      <c r="G55" s="4">
        <f t="shared" si="1"/>
        <v>0</v>
      </c>
      <c r="H55" s="4">
        <f t="shared" si="1"/>
        <v>0</v>
      </c>
      <c r="I55" s="4">
        <f t="shared" si="1"/>
        <v>0</v>
      </c>
    </row>
    <row r="56" spans="1:9" x14ac:dyDescent="0.2">
      <c r="A56" s="3"/>
      <c r="B56" s="5"/>
      <c r="C56" s="4"/>
      <c r="D56" s="28"/>
      <c r="E56" s="28"/>
      <c r="F56" s="28"/>
      <c r="G56" s="28"/>
      <c r="H56" s="28"/>
      <c r="I56" s="28"/>
    </row>
    <row r="57" spans="1:9" x14ac:dyDescent="0.2">
      <c r="A57" s="3" t="s">
        <v>30</v>
      </c>
      <c r="B57" s="5"/>
      <c r="C57" s="4">
        <f>+C46+C47-C48+C55</f>
        <v>3211104.73</v>
      </c>
      <c r="D57" s="4">
        <f t="shared" ref="D57:I57" si="2">+D46+D47-D48+D55</f>
        <v>7464813.7800000003</v>
      </c>
      <c r="E57" s="4">
        <f>+E46+E47-E48+E55</f>
        <v>7012952.1099999994</v>
      </c>
      <c r="F57" s="4">
        <f t="shared" si="2"/>
        <v>7505819.4200000009</v>
      </c>
      <c r="G57" s="4">
        <f>+G46+G47-G48+G55</f>
        <v>10240724.290000003</v>
      </c>
      <c r="H57" s="4">
        <f>+H46+H47-H48+H55</f>
        <v>9740724.2900000028</v>
      </c>
      <c r="I57" s="4">
        <f t="shared" si="2"/>
        <v>9240724.2900000028</v>
      </c>
    </row>
    <row r="58" spans="1:9" x14ac:dyDescent="0.2">
      <c r="A58" s="35"/>
      <c r="B58" s="34"/>
      <c r="C58" s="36"/>
      <c r="D58" s="37"/>
      <c r="E58" s="37"/>
      <c r="F58" s="28"/>
      <c r="G58" s="28"/>
      <c r="H58" s="28"/>
      <c r="I58" s="28"/>
    </row>
    <row r="59" spans="1:9" x14ac:dyDescent="0.2">
      <c r="A59" s="3" t="s">
        <v>31</v>
      </c>
      <c r="B59" s="5"/>
      <c r="C59" s="53">
        <v>643297.01</v>
      </c>
      <c r="D59" s="53">
        <v>2405726.27</v>
      </c>
      <c r="E59" s="53">
        <v>2895352.95</v>
      </c>
      <c r="F59" s="53">
        <v>2880381.67</v>
      </c>
      <c r="G59" s="28">
        <v>2387942.9</v>
      </c>
      <c r="H59" s="28">
        <v>3000000</v>
      </c>
      <c r="I59" s="28">
        <v>3000000</v>
      </c>
    </row>
    <row r="60" spans="1:9" x14ac:dyDescent="0.2">
      <c r="A60" s="35"/>
      <c r="B60" s="34"/>
      <c r="C60" s="36"/>
      <c r="D60" s="37"/>
      <c r="E60" s="37"/>
      <c r="F60" s="28"/>
      <c r="G60" s="28"/>
      <c r="H60" s="28"/>
      <c r="I60" s="28"/>
    </row>
    <row r="61" spans="1:9" x14ac:dyDescent="0.2">
      <c r="A61" s="3" t="s">
        <v>32</v>
      </c>
      <c r="B61" s="38"/>
      <c r="C61" s="39">
        <f>C57-C59</f>
        <v>2567807.7199999997</v>
      </c>
      <c r="D61" s="39">
        <f t="shared" ref="D61:I61" si="3">D57-D59</f>
        <v>5059087.51</v>
      </c>
      <c r="E61" s="39">
        <f t="shared" si="3"/>
        <v>4117599.1599999992</v>
      </c>
      <c r="F61" s="40">
        <f t="shared" si="3"/>
        <v>4625437.7500000009</v>
      </c>
      <c r="G61" s="40">
        <f t="shared" si="3"/>
        <v>7852781.3900000025</v>
      </c>
      <c r="H61" s="40">
        <f t="shared" si="3"/>
        <v>6740724.2900000028</v>
      </c>
      <c r="I61" s="40">
        <f t="shared" si="3"/>
        <v>6240724.2900000028</v>
      </c>
    </row>
    <row r="62" spans="1:9" x14ac:dyDescent="0.2">
      <c r="A62" s="41"/>
      <c r="B62" s="41"/>
      <c r="C62" s="42"/>
      <c r="D62" s="42"/>
      <c r="E62" s="42"/>
      <c r="F62" s="42"/>
      <c r="G62" s="42"/>
      <c r="H62" s="42"/>
      <c r="I62" s="42"/>
    </row>
    <row r="63" spans="1:9" x14ac:dyDescent="0.2">
      <c r="A63" s="43" t="s">
        <v>33</v>
      </c>
      <c r="B63" s="14"/>
      <c r="C63" s="1"/>
      <c r="D63" s="1"/>
      <c r="E63" s="1"/>
      <c r="F63" s="1"/>
      <c r="G63" s="1"/>
      <c r="H63" s="1"/>
      <c r="I63" s="1"/>
    </row>
    <row r="64" spans="1:9" ht="26.45" customHeight="1" x14ac:dyDescent="0.2">
      <c r="A64" s="44" t="s">
        <v>34</v>
      </c>
      <c r="B64" s="45"/>
      <c r="C64" s="37"/>
      <c r="D64" s="37"/>
      <c r="E64" s="37"/>
      <c r="F64" s="37"/>
      <c r="G64" s="37"/>
      <c r="H64" s="37"/>
      <c r="I64" s="37"/>
    </row>
    <row r="65" spans="1:9" x14ac:dyDescent="0.2">
      <c r="A65" s="3"/>
      <c r="B65" s="5"/>
      <c r="C65" s="28"/>
      <c r="D65" s="28"/>
      <c r="E65" s="28"/>
      <c r="F65" s="28"/>
      <c r="G65" s="28"/>
      <c r="H65" s="28"/>
      <c r="I65" s="28"/>
    </row>
    <row r="66" spans="1:9" x14ac:dyDescent="0.2">
      <c r="A66" s="3" t="s">
        <v>35</v>
      </c>
      <c r="B66" s="5"/>
      <c r="C66" s="28"/>
      <c r="D66" s="28"/>
      <c r="E66" s="28"/>
      <c r="F66" s="28"/>
      <c r="G66" s="28"/>
      <c r="H66" s="28"/>
      <c r="I66" s="28"/>
    </row>
    <row r="67" spans="1:9" x14ac:dyDescent="0.2">
      <c r="A67" s="3"/>
      <c r="B67" s="5"/>
      <c r="C67" s="28"/>
      <c r="D67" s="28"/>
      <c r="E67" s="28"/>
      <c r="F67" s="28"/>
      <c r="G67" s="28"/>
      <c r="H67" s="28"/>
      <c r="I67" s="28"/>
    </row>
    <row r="68" spans="1:9" x14ac:dyDescent="0.2">
      <c r="A68" s="46" t="s">
        <v>36</v>
      </c>
      <c r="B68" s="38"/>
      <c r="C68" s="28"/>
      <c r="D68" s="28"/>
      <c r="E68" s="28"/>
      <c r="F68" s="28"/>
      <c r="G68" s="28"/>
      <c r="H68" s="28"/>
      <c r="I68" s="28"/>
    </row>
    <row r="69" spans="1:9" x14ac:dyDescent="0.2">
      <c r="A69" s="47" t="s">
        <v>37</v>
      </c>
      <c r="B69" s="48"/>
      <c r="C69" s="28"/>
      <c r="D69" s="28"/>
      <c r="E69" s="28"/>
      <c r="F69" s="28"/>
      <c r="G69" s="28"/>
      <c r="H69" s="28"/>
      <c r="I69" s="28"/>
    </row>
  </sheetData>
  <mergeCells count="11">
    <mergeCell ref="A42:I42"/>
    <mergeCell ref="A64:B64"/>
    <mergeCell ref="A9:I11"/>
    <mergeCell ref="A14:I15"/>
    <mergeCell ref="A18:I21"/>
    <mergeCell ref="A24:I25"/>
    <mergeCell ref="A26:I27"/>
    <mergeCell ref="A28:I29"/>
    <mergeCell ref="A30:I32"/>
    <mergeCell ref="A33:I36"/>
    <mergeCell ref="A37:I37"/>
  </mergeCells>
  <phoneticPr fontId="2"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S-314 NT</vt:lpstr>
      <vt:lpstr>S-347 Admin Claim</vt:lpstr>
    </vt:vector>
  </TitlesOfParts>
  <Manager/>
  <Company>House of Representatives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ng</dc:creator>
  <cp:keywords/>
  <dc:description/>
  <cp:lastModifiedBy>Woo, Haley</cp:lastModifiedBy>
  <cp:revision/>
  <cp:lastPrinted>2024-09-18T18:19:15Z</cp:lastPrinted>
  <dcterms:created xsi:type="dcterms:W3CDTF">2007-10-18T21:13:24Z</dcterms:created>
  <dcterms:modified xsi:type="dcterms:W3CDTF">2024-09-30T18:58:05Z</dcterms:modified>
  <cp:category/>
  <cp:contentStatus/>
</cp:coreProperties>
</file>