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by HTH (Submittals)\HTH 420\"/>
    </mc:Choice>
  </mc:AlternateContent>
  <xr:revisionPtr revIDLastSave="0" documentId="13_ncr:1_{A06C5EE3-9312-4D37-91A1-C34BE7EBC29F}" xr6:coauthVersionLast="47" xr6:coauthVersionMax="47" xr10:uidLastSave="{00000000-0000-0000-0000-000000000000}"/>
  <bookViews>
    <workbookView xWindow="28680" yWindow="-120" windowWidth="29040" windowHeight="15720" tabRatio="953" xr2:uid="{00000000-000D-0000-FFFF-FFFF00000000}"/>
  </bookViews>
  <sheets>
    <sheet name="S202H" sheetId="6" r:id="rId1"/>
    <sheet name="S212H" sheetId="7" r:id="rId2"/>
    <sheet name="S224H" sheetId="8" r:id="rId3"/>
    <sheet name="S235H new" sheetId="9" r:id="rId4"/>
    <sheet name="S238H new" sheetId="10" r:id="rId5"/>
    <sheet name="S346H" sheetId="11" r:id="rId6"/>
    <sheet name="S504H" sheetId="12" r:id="rId7"/>
    <sheet name="S515H new" sheetId="13" r:id="rId8"/>
    <sheet name="S532H" sheetId="14" r:id="rId9"/>
    <sheet name="S535H new" sheetId="15" r:id="rId10"/>
    <sheet name="S570H" sheetId="16" r:id="rId11"/>
    <sheet name="S659H" sheetId="17" r:id="rId12"/>
    <sheet name="S664H" sheetId="18" r:id="rId13"/>
    <sheet name="S670H new" sheetId="19" r:id="rId14"/>
    <sheet name="S674H new" sheetId="20" r:id="rId15"/>
    <sheet name="S688H new" sheetId="21" r:id="rId16"/>
    <sheet name="S694H new" sheetId="22" r:id="rId17"/>
    <sheet name="S695H new" sheetId="24" r:id="rId18"/>
    <sheet name="S698H new" sheetId="23" r:id="rId1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7" i="23" l="1"/>
  <c r="H27" i="19"/>
  <c r="H27" i="12"/>
  <c r="H25" i="14"/>
  <c r="G36" i="17"/>
  <c r="H26" i="13"/>
  <c r="G25" i="17"/>
  <c r="H26" i="9"/>
  <c r="H25" i="9"/>
  <c r="G40" i="11" l="1"/>
  <c r="E29" i="11" l="1"/>
  <c r="G27" i="6"/>
  <c r="G26" i="6"/>
  <c r="G38" i="7"/>
  <c r="I33" i="24" l="1"/>
  <c r="H33" i="24"/>
  <c r="G33" i="24"/>
  <c r="F33" i="24"/>
  <c r="E33" i="24"/>
  <c r="D33" i="24"/>
  <c r="C33" i="24"/>
  <c r="C35" i="24" s="1"/>
  <c r="D24" i="24" s="1"/>
  <c r="D35" i="24" s="1"/>
  <c r="I34" i="23"/>
  <c r="H34" i="23"/>
  <c r="G34" i="23"/>
  <c r="F34" i="23"/>
  <c r="E34" i="23"/>
  <c r="D34" i="23"/>
  <c r="C34" i="23"/>
  <c r="C36" i="23" s="1"/>
  <c r="I35" i="22"/>
  <c r="H35" i="22"/>
  <c r="G35" i="22"/>
  <c r="F35" i="22"/>
  <c r="E35" i="22"/>
  <c r="D35" i="22"/>
  <c r="C35" i="22"/>
  <c r="C37" i="22" s="1"/>
  <c r="D26" i="22" s="1"/>
  <c r="D37" i="22" s="1"/>
  <c r="I34" i="21"/>
  <c r="H34" i="21"/>
  <c r="G34" i="21"/>
  <c r="F34" i="21"/>
  <c r="E34" i="21"/>
  <c r="D34" i="21"/>
  <c r="C34" i="21"/>
  <c r="C36" i="21" s="1"/>
  <c r="D25" i="21" s="1"/>
  <c r="D36" i="21" s="1"/>
  <c r="I33" i="20"/>
  <c r="H33" i="20"/>
  <c r="G33" i="20"/>
  <c r="F33" i="20"/>
  <c r="E33" i="20"/>
  <c r="D33" i="20"/>
  <c r="C33" i="20"/>
  <c r="C35" i="20" s="1"/>
  <c r="C39" i="20" s="1"/>
  <c r="I34" i="19"/>
  <c r="H34" i="19"/>
  <c r="G34" i="19"/>
  <c r="F34" i="19"/>
  <c r="E34" i="19"/>
  <c r="D34" i="19"/>
  <c r="C34" i="19"/>
  <c r="C36" i="19" s="1"/>
  <c r="D25" i="19" s="1"/>
  <c r="D36" i="19" s="1"/>
  <c r="I33" i="18"/>
  <c r="H33" i="18"/>
  <c r="G33" i="18"/>
  <c r="F33" i="18"/>
  <c r="E33" i="18"/>
  <c r="D33" i="18"/>
  <c r="C33" i="18"/>
  <c r="C35" i="18" s="1"/>
  <c r="C39" i="18" s="1"/>
  <c r="I32" i="17"/>
  <c r="H32" i="17"/>
  <c r="G32" i="17"/>
  <c r="F32" i="17"/>
  <c r="E32" i="17"/>
  <c r="D32" i="17"/>
  <c r="C32" i="17"/>
  <c r="C34" i="17" s="1"/>
  <c r="C38" i="17" s="1"/>
  <c r="I34" i="16"/>
  <c r="H34" i="16"/>
  <c r="G34" i="16"/>
  <c r="F34" i="16"/>
  <c r="E34" i="16"/>
  <c r="D34" i="16"/>
  <c r="C34" i="16"/>
  <c r="C36" i="16" s="1"/>
  <c r="I34" i="15"/>
  <c r="H34" i="15"/>
  <c r="G34" i="15"/>
  <c r="F34" i="15"/>
  <c r="E34" i="15"/>
  <c r="D34" i="15"/>
  <c r="C34" i="15"/>
  <c r="C36" i="15" s="1"/>
  <c r="I33" i="14"/>
  <c r="H33" i="14"/>
  <c r="G33" i="14"/>
  <c r="F33" i="14"/>
  <c r="E33" i="14"/>
  <c r="D33" i="14"/>
  <c r="C33" i="14"/>
  <c r="C35" i="14" s="1"/>
  <c r="C36" i="13"/>
  <c r="D25" i="13" s="1"/>
  <c r="D36" i="13" s="1"/>
  <c r="I34" i="13"/>
  <c r="H34" i="13"/>
  <c r="G34" i="13"/>
  <c r="F34" i="13"/>
  <c r="E34" i="13"/>
  <c r="D34" i="13"/>
  <c r="C34" i="13"/>
  <c r="I34" i="12"/>
  <c r="H34" i="12"/>
  <c r="G34" i="12"/>
  <c r="F34" i="12"/>
  <c r="E34" i="12"/>
  <c r="D34" i="12"/>
  <c r="C34" i="12"/>
  <c r="C36" i="12" s="1"/>
  <c r="I36" i="11"/>
  <c r="H36" i="11"/>
  <c r="G36" i="11"/>
  <c r="F36" i="11"/>
  <c r="E36" i="11"/>
  <c r="D36" i="11"/>
  <c r="C36" i="11"/>
  <c r="C38" i="11" s="1"/>
  <c r="I33" i="10"/>
  <c r="H33" i="10"/>
  <c r="G33" i="10"/>
  <c r="F33" i="10"/>
  <c r="E33" i="10"/>
  <c r="D33" i="10"/>
  <c r="C33" i="10"/>
  <c r="C35" i="10" s="1"/>
  <c r="C35" i="9"/>
  <c r="D24" i="9" s="1"/>
  <c r="D35" i="9" s="1"/>
  <c r="I33" i="9"/>
  <c r="H33" i="9"/>
  <c r="G33" i="9"/>
  <c r="F33" i="9"/>
  <c r="E33" i="9"/>
  <c r="D33" i="9"/>
  <c r="C33" i="9"/>
  <c r="I33" i="8"/>
  <c r="H33" i="8"/>
  <c r="G33" i="8"/>
  <c r="F33" i="8"/>
  <c r="E33" i="8"/>
  <c r="D33" i="8"/>
  <c r="C33" i="8"/>
  <c r="C35" i="8" s="1"/>
  <c r="D24" i="8" s="1"/>
  <c r="D35" i="8" s="1"/>
  <c r="I34" i="7"/>
  <c r="H34" i="7"/>
  <c r="G34" i="7"/>
  <c r="F34" i="7"/>
  <c r="E34" i="7"/>
  <c r="D34" i="7"/>
  <c r="C34" i="7"/>
  <c r="C36" i="7" s="1"/>
  <c r="C40" i="7" s="1"/>
  <c r="I34" i="6"/>
  <c r="H34" i="6"/>
  <c r="G34" i="6"/>
  <c r="F34" i="6"/>
  <c r="E34" i="6"/>
  <c r="D34" i="6"/>
  <c r="C34" i="6"/>
  <c r="C36" i="6" s="1"/>
  <c r="D39" i="24" l="1"/>
  <c r="E24" i="24"/>
  <c r="E35" i="24" s="1"/>
  <c r="C39" i="24"/>
  <c r="D25" i="23"/>
  <c r="D36" i="23" s="1"/>
  <c r="C40" i="23"/>
  <c r="E26" i="22"/>
  <c r="E37" i="22" s="1"/>
  <c r="D41" i="22"/>
  <c r="C41" i="22"/>
  <c r="E25" i="21"/>
  <c r="E36" i="21" s="1"/>
  <c r="D40" i="21"/>
  <c r="C40" i="21"/>
  <c r="D24" i="20"/>
  <c r="D35" i="20" s="1"/>
  <c r="D40" i="19"/>
  <c r="E25" i="19"/>
  <c r="E36" i="19" s="1"/>
  <c r="C40" i="19"/>
  <c r="D24" i="18"/>
  <c r="D35" i="18" s="1"/>
  <c r="D23" i="17"/>
  <c r="D34" i="17" s="1"/>
  <c r="C40" i="16"/>
  <c r="D25" i="16"/>
  <c r="D36" i="16" s="1"/>
  <c r="C40" i="15"/>
  <c r="D25" i="15"/>
  <c r="D36" i="15" s="1"/>
  <c r="C39" i="14"/>
  <c r="D24" i="14"/>
  <c r="D35" i="14" s="1"/>
  <c r="D40" i="13"/>
  <c r="E25" i="13"/>
  <c r="E36" i="13" s="1"/>
  <c r="C40" i="13"/>
  <c r="C40" i="12"/>
  <c r="D25" i="12"/>
  <c r="D36" i="12" s="1"/>
  <c r="C42" i="11"/>
  <c r="D27" i="11"/>
  <c r="D38" i="11" s="1"/>
  <c r="C39" i="10"/>
  <c r="D24" i="10"/>
  <c r="D35" i="10" s="1"/>
  <c r="E24" i="9"/>
  <c r="E35" i="9" s="1"/>
  <c r="D39" i="9"/>
  <c r="C39" i="9"/>
  <c r="D39" i="8"/>
  <c r="E24" i="8"/>
  <c r="E35" i="8" s="1"/>
  <c r="C39" i="8"/>
  <c r="D25" i="7"/>
  <c r="D36" i="7" s="1"/>
  <c r="C40" i="6"/>
  <c r="D25" i="6"/>
  <c r="D36" i="6" s="1"/>
  <c r="E39" i="24" l="1"/>
  <c r="F24" i="24"/>
  <c r="F35" i="24" s="1"/>
  <c r="E25" i="23"/>
  <c r="E36" i="23" s="1"/>
  <c r="D40" i="23"/>
  <c r="F26" i="22"/>
  <c r="F37" i="22" s="1"/>
  <c r="E41" i="22"/>
  <c r="E40" i="21"/>
  <c r="F25" i="21"/>
  <c r="F36" i="21" s="1"/>
  <c r="E24" i="20"/>
  <c r="E35" i="20" s="1"/>
  <c r="D39" i="20"/>
  <c r="E40" i="19"/>
  <c r="F25" i="19"/>
  <c r="F36" i="19" s="1"/>
  <c r="D39" i="18"/>
  <c r="E24" i="18"/>
  <c r="E35" i="18" s="1"/>
  <c r="E23" i="17"/>
  <c r="E34" i="17" s="1"/>
  <c r="D38" i="17"/>
  <c r="D40" i="16"/>
  <c r="E25" i="16"/>
  <c r="E36" i="16" s="1"/>
  <c r="E25" i="15"/>
  <c r="E36" i="15" s="1"/>
  <c r="D40" i="15"/>
  <c r="D39" i="14"/>
  <c r="E24" i="14"/>
  <c r="E35" i="14" s="1"/>
  <c r="E40" i="13"/>
  <c r="F25" i="13"/>
  <c r="F36" i="13" s="1"/>
  <c r="D40" i="12"/>
  <c r="E25" i="12"/>
  <c r="E36" i="12" s="1"/>
  <c r="D42" i="11"/>
  <c r="E27" i="11"/>
  <c r="E38" i="11" s="1"/>
  <c r="D39" i="10"/>
  <c r="E24" i="10"/>
  <c r="E35" i="10" s="1"/>
  <c r="F24" i="9"/>
  <c r="F35" i="9" s="1"/>
  <c r="E39" i="9"/>
  <c r="F24" i="8"/>
  <c r="F35" i="8" s="1"/>
  <c r="E39" i="8"/>
  <c r="E25" i="7"/>
  <c r="E36" i="7" s="1"/>
  <c r="D40" i="7"/>
  <c r="E25" i="6"/>
  <c r="E36" i="6" s="1"/>
  <c r="D40" i="6"/>
  <c r="F39" i="24" l="1"/>
  <c r="G24" i="24"/>
  <c r="G35" i="24" s="1"/>
  <c r="F25" i="23"/>
  <c r="F36" i="23" s="1"/>
  <c r="E40" i="23"/>
  <c r="G26" i="22"/>
  <c r="G37" i="22" s="1"/>
  <c r="F41" i="22"/>
  <c r="G25" i="21"/>
  <c r="G36" i="21" s="1"/>
  <c r="F40" i="21"/>
  <c r="F24" i="20"/>
  <c r="F35" i="20" s="1"/>
  <c r="E39" i="20"/>
  <c r="F40" i="19"/>
  <c r="G25" i="19"/>
  <c r="G36" i="19" s="1"/>
  <c r="F24" i="18"/>
  <c r="F35" i="18" s="1"/>
  <c r="E39" i="18"/>
  <c r="F23" i="17"/>
  <c r="F34" i="17" s="1"/>
  <c r="E38" i="17"/>
  <c r="E40" i="16"/>
  <c r="F25" i="16"/>
  <c r="F36" i="16" s="1"/>
  <c r="F25" i="15"/>
  <c r="F36" i="15" s="1"/>
  <c r="E40" i="15"/>
  <c r="E39" i="14"/>
  <c r="F24" i="14"/>
  <c r="F35" i="14" s="1"/>
  <c r="F40" i="13"/>
  <c r="G25" i="13"/>
  <c r="G36" i="13" s="1"/>
  <c r="F25" i="12"/>
  <c r="F36" i="12" s="1"/>
  <c r="E40" i="12"/>
  <c r="E42" i="11"/>
  <c r="F27" i="11"/>
  <c r="F38" i="11" s="1"/>
  <c r="F24" i="10"/>
  <c r="F35" i="10" s="1"/>
  <c r="E39" i="10"/>
  <c r="F39" i="9"/>
  <c r="G24" i="9"/>
  <c r="G35" i="9" s="1"/>
  <c r="F39" i="8"/>
  <c r="G24" i="8"/>
  <c r="G35" i="8" s="1"/>
  <c r="F25" i="7"/>
  <c r="F36" i="7" s="1"/>
  <c r="E40" i="7"/>
  <c r="F25" i="6"/>
  <c r="F36" i="6" s="1"/>
  <c r="E40" i="6"/>
  <c r="G39" i="24" l="1"/>
  <c r="H24" i="24"/>
  <c r="H35" i="24" s="1"/>
  <c r="G25" i="23"/>
  <c r="G36" i="23" s="1"/>
  <c r="F40" i="23"/>
  <c r="G41" i="22"/>
  <c r="H26" i="22"/>
  <c r="H37" i="22" s="1"/>
  <c r="G40" i="21"/>
  <c r="H25" i="21"/>
  <c r="H36" i="21" s="1"/>
  <c r="F39" i="20"/>
  <c r="G24" i="20"/>
  <c r="G35" i="20" s="1"/>
  <c r="G40" i="19"/>
  <c r="H25" i="19"/>
  <c r="H36" i="19" s="1"/>
  <c r="G24" i="18"/>
  <c r="G35" i="18" s="1"/>
  <c r="F39" i="18"/>
  <c r="F38" i="17"/>
  <c r="G23" i="17"/>
  <c r="G34" i="17" s="1"/>
  <c r="F40" i="16"/>
  <c r="G25" i="16"/>
  <c r="G36" i="16" s="1"/>
  <c r="F40" i="15"/>
  <c r="G25" i="15"/>
  <c r="G36" i="15" s="1"/>
  <c r="F39" i="14"/>
  <c r="G24" i="14"/>
  <c r="G35" i="14" s="1"/>
  <c r="G40" i="13"/>
  <c r="H25" i="13"/>
  <c r="H36" i="13" s="1"/>
  <c r="F40" i="12"/>
  <c r="G25" i="12"/>
  <c r="G36" i="12" s="1"/>
  <c r="F42" i="11"/>
  <c r="G27" i="11"/>
  <c r="G38" i="11" s="1"/>
  <c r="F39" i="10"/>
  <c r="G24" i="10"/>
  <c r="G35" i="10" s="1"/>
  <c r="G39" i="9"/>
  <c r="H24" i="9"/>
  <c r="H35" i="9" s="1"/>
  <c r="G39" i="8"/>
  <c r="H24" i="8"/>
  <c r="H35" i="8" s="1"/>
  <c r="F40" i="7"/>
  <c r="G25" i="7"/>
  <c r="G36" i="7" s="1"/>
  <c r="F40" i="6"/>
  <c r="G25" i="6"/>
  <c r="G36" i="6" s="1"/>
  <c r="I24" i="24" l="1"/>
  <c r="I35" i="24" s="1"/>
  <c r="I39" i="24" s="1"/>
  <c r="H39" i="24"/>
  <c r="G40" i="23"/>
  <c r="H25" i="23"/>
  <c r="H36" i="23" s="1"/>
  <c r="H41" i="22"/>
  <c r="I26" i="22"/>
  <c r="I37" i="22" s="1"/>
  <c r="I41" i="22" s="1"/>
  <c r="I25" i="21"/>
  <c r="I36" i="21" s="1"/>
  <c r="I40" i="21" s="1"/>
  <c r="H40" i="21"/>
  <c r="G39" i="20"/>
  <c r="H24" i="20"/>
  <c r="H35" i="20" s="1"/>
  <c r="I25" i="19"/>
  <c r="I36" i="19" s="1"/>
  <c r="I40" i="19" s="1"/>
  <c r="H40" i="19"/>
  <c r="H24" i="18"/>
  <c r="H35" i="18" s="1"/>
  <c r="G39" i="18"/>
  <c r="G38" i="17"/>
  <c r="H23" i="17"/>
  <c r="H34" i="17" s="1"/>
  <c r="H25" i="16"/>
  <c r="H36" i="16" s="1"/>
  <c r="G40" i="16"/>
  <c r="G40" i="15"/>
  <c r="H25" i="15"/>
  <c r="H36" i="15" s="1"/>
  <c r="H24" i="14"/>
  <c r="H35" i="14" s="1"/>
  <c r="G39" i="14"/>
  <c r="H40" i="13"/>
  <c r="I25" i="13"/>
  <c r="I36" i="13" s="1"/>
  <c r="I40" i="13" s="1"/>
  <c r="H25" i="12"/>
  <c r="H36" i="12" s="1"/>
  <c r="G40" i="12"/>
  <c r="H27" i="11"/>
  <c r="H38" i="11" s="1"/>
  <c r="G42" i="11"/>
  <c r="H24" i="10"/>
  <c r="H35" i="10" s="1"/>
  <c r="G39" i="10"/>
  <c r="H39" i="9"/>
  <c r="I24" i="9"/>
  <c r="I35" i="9" s="1"/>
  <c r="I39" i="9" s="1"/>
  <c r="H39" i="8"/>
  <c r="I24" i="8"/>
  <c r="I35" i="8" s="1"/>
  <c r="I39" i="8" s="1"/>
  <c r="G40" i="7"/>
  <c r="H25" i="7"/>
  <c r="H36" i="7" s="1"/>
  <c r="H25" i="6"/>
  <c r="H36" i="6" s="1"/>
  <c r="G40" i="6"/>
  <c r="H40" i="23" l="1"/>
  <c r="I25" i="23"/>
  <c r="I36" i="23" s="1"/>
  <c r="I40" i="23" s="1"/>
  <c r="H39" i="20"/>
  <c r="I24" i="20"/>
  <c r="I35" i="20" s="1"/>
  <c r="I39" i="20" s="1"/>
  <c r="H39" i="18"/>
  <c r="I24" i="18"/>
  <c r="I35" i="18" s="1"/>
  <c r="I39" i="18" s="1"/>
  <c r="H38" i="17"/>
  <c r="I23" i="17"/>
  <c r="I34" i="17" s="1"/>
  <c r="I38" i="17" s="1"/>
  <c r="I25" i="16"/>
  <c r="I36" i="16" s="1"/>
  <c r="I40" i="16" s="1"/>
  <c r="H40" i="16"/>
  <c r="H40" i="15"/>
  <c r="I25" i="15"/>
  <c r="I36" i="15" s="1"/>
  <c r="I40" i="15" s="1"/>
  <c r="I24" i="14"/>
  <c r="I35" i="14" s="1"/>
  <c r="I39" i="14" s="1"/>
  <c r="H39" i="14"/>
  <c r="I25" i="12"/>
  <c r="I36" i="12" s="1"/>
  <c r="I40" i="12" s="1"/>
  <c r="H40" i="12"/>
  <c r="I27" i="11"/>
  <c r="I38" i="11" s="1"/>
  <c r="I42" i="11" s="1"/>
  <c r="H42" i="11"/>
  <c r="I24" i="10"/>
  <c r="I35" i="10" s="1"/>
  <c r="I39" i="10" s="1"/>
  <c r="H39" i="10"/>
  <c r="H40" i="7"/>
  <c r="I25" i="7"/>
  <c r="I36" i="7" s="1"/>
  <c r="I40" i="7" s="1"/>
  <c r="H40" i="6"/>
  <c r="I25" i="6"/>
  <c r="I36" i="6" s="1"/>
  <c r="I40" i="6" s="1"/>
</calcChain>
</file>

<file path=xl/sharedStrings.xml><?xml version="1.0" encoding="utf-8"?>
<sst xmlns="http://schemas.openxmlformats.org/spreadsheetml/2006/main" count="1001" uniqueCount="155">
  <si>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</si>
  <si>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</si>
  <si>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</si>
  <si>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</si>
  <si>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</si>
  <si>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</si>
  <si>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</si>
  <si>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</si>
  <si>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</si>
  <si>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</si>
  <si>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</si>
  <si>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</si>
  <si>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</si>
  <si>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</si>
  <si>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</si>
  <si>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</si>
  <si>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Encumbrances</t>
  </si>
  <si>
    <t>Unencumbered Cash Balance</t>
  </si>
  <si>
    <t>Additional Information:</t>
  </si>
  <si>
    <t>Variances:</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</si>
  <si>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</si>
  <si>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</si>
  <si>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</si>
  <si>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</si>
  <si>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</si>
  <si>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</si>
  <si>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</si>
  <si>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</si>
  <si>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</si>
  <si>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</si>
  <si>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</si>
  <si>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</si>
  <si>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</si>
  <si>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 xml:space="preserve">   Statutory language:</t>
  </si>
  <si>
    <t>Cash balance lapse to general fund? (Yes / No)</t>
  </si>
  <si>
    <t>FY 2020</t>
  </si>
  <si>
    <t>Health</t>
  </si>
  <si>
    <t>HTH 420</t>
  </si>
  <si>
    <t>Section 334-7, HRS</t>
  </si>
  <si>
    <t>Amy Yamaguchi</t>
  </si>
  <si>
    <t>586-4682</t>
  </si>
  <si>
    <t>Community Mental Health Services Block Grant</t>
  </si>
  <si>
    <t>N</t>
  </si>
  <si>
    <t>S 202 H</t>
  </si>
  <si>
    <t>Intended Purpose: The purpose of this grant is to provide financial assistance for the State to carry out the State's plan for providing comprehensive</t>
  </si>
  <si>
    <t>community mental health services for adults with a serious mental illness.</t>
  </si>
  <si>
    <t>Source of Revenues: Community Mental Health Services Block Grant</t>
  </si>
  <si>
    <t xml:space="preserve">Current Program Activities/Allowable Expenses: Activities include the purchase of crisis services and the development and enhancement of data driven </t>
  </si>
  <si>
    <t>decision-making and evidence-based programs.</t>
  </si>
  <si>
    <t>PATH Formula Grant</t>
  </si>
  <si>
    <t>S 212 H</t>
  </si>
  <si>
    <t>Intended Purpose: The purpose of the grant is to provide additional needed resources for the provision of comprehensive mental health</t>
  </si>
  <si>
    <t>services for individuals with severe and persistent mental illness.</t>
  </si>
  <si>
    <t>Source of Revenues:  PATH Formula Grant</t>
  </si>
  <si>
    <t>Current Program Activities/Allowable Expenses: Activities include the purchase of homeless outreach services for individuals with severe</t>
  </si>
  <si>
    <t>and persistent mental illness.</t>
  </si>
  <si>
    <t>HTH 495</t>
  </si>
  <si>
    <t>Hawaii Overdose Data to Action Grant</t>
  </si>
  <si>
    <t>S 224 H</t>
  </si>
  <si>
    <t>Intended Purpose: The purpose of this grant is to expand public health surveillance and data collection of higher quality, greater timeliness, and greater</t>
  </si>
  <si>
    <t>comprehensiveness on opioid related mis-use and associated overdose morbidity and mortality, and to use the data to inform prevention strategies.</t>
  </si>
  <si>
    <t>Source of Revenues: HI ODTA</t>
  </si>
  <si>
    <t>Current Program Activities/Allowable Expenses: Public health surveillance and data collection activities to inform prevention strategies.</t>
  </si>
  <si>
    <t>Mental Health and Substance Abuse Special Fund</t>
  </si>
  <si>
    <t>Section 334-16, HRS</t>
  </si>
  <si>
    <t>B</t>
  </si>
  <si>
    <t>S 346 H</t>
  </si>
  <si>
    <t>Intended Purpose: The purpose of the fund is to deposit all revenue collected from treatment services rendered by mental health and substance</t>
  </si>
  <si>
    <t>abuse programs operated by the State.</t>
  </si>
  <si>
    <t>Source of Revenues:  The source of revenue include payments from Medicaid, Medicare, and patients.</t>
  </si>
  <si>
    <t>Current Program Activities/Allowable Expenses: Activities include the provision of community-based outpatient services, case management</t>
  </si>
  <si>
    <t>services, psychosocial rehabilitation services, crisis services, residential services, and treatment services.  Allowable expenses are expenses</t>
  </si>
  <si>
    <t>incurred to provide or support the provision of program activities.</t>
  </si>
  <si>
    <t>Intended Purpose:  The purpose of this grant is to is to plan, develop, and implement a Certified Community Behavioral Health Clinic for Maui County.</t>
  </si>
  <si>
    <t xml:space="preserve">Source of Revenues:  Maui County Certified Community Behavioral Health Clinic Planning, Development, and Implementation Grant  </t>
  </si>
  <si>
    <t>Current Program Activities/Allowable Expenses: The planning, development, and provision of behavioral health services for children, adolescents, and adults for Maui County.</t>
  </si>
  <si>
    <t>Intended Purpose:  The purpose of this grant is to establish a Center of Excellence to advance the behavioral health equity of Asian Americans (AA), Native Hawaiian (NH), and Pacific Islander (PI) communities.</t>
  </si>
  <si>
    <t>Source of Revenues:  Asian American Native Hawaiian/Pacific Islander OHANA Center of Excellence on Empowering Behavioral Health</t>
  </si>
  <si>
    <t>Current Program Activities/Allowable Expenses:  Develop and disseminate culturally-informed, evidence-based behavioral health information and provide technical assistance and training on issues related to addressing behavioral health disparities in AA, NH, and PI communities.</t>
  </si>
  <si>
    <t>Intended Purpose:  The purpose of this grant is to assist states in transforming their mental health systems of care by identifying, adopting, and</t>
  </si>
  <si>
    <t xml:space="preserve">strengthening transformation initiatives and activities. </t>
  </si>
  <si>
    <t xml:space="preserve">Source of Revenues:  Transformation Transfer Initiative </t>
  </si>
  <si>
    <t>Current Program Activities/Allowable Expenses:  Activities include developing a provider and public-facing service registry and dashboard integrated with</t>
  </si>
  <si>
    <t xml:space="preserve">our electronic medical records, increasing the number of forensic Certified Peer Specialists, enhancing crisis stabilization services and prevention support groups, and develop and implement a standard program curriculum on crisis and community trauma for the behavioral health system workforce. </t>
  </si>
  <si>
    <t>Hawaii Mental Health Data Infrastructure Grant of Quality Improvement</t>
  </si>
  <si>
    <t>P</t>
  </si>
  <si>
    <t>S 504 H</t>
  </si>
  <si>
    <t>Maui County CCBHC Grant</t>
  </si>
  <si>
    <t>S 532 H</t>
  </si>
  <si>
    <t>AANHPI Ohana Center of Excellence</t>
  </si>
  <si>
    <t>S 570 H</t>
  </si>
  <si>
    <t>Transformation Transfer Initiative</t>
  </si>
  <si>
    <t>S 659 H</t>
  </si>
  <si>
    <t>CMHS Block Grant - COVID (FY 21)</t>
  </si>
  <si>
    <t>S 664 H</t>
  </si>
  <si>
    <t>community mental health services for adults with a serious mental illness during the COVID-19 pandemic.</t>
  </si>
  <si>
    <t>Current Program Activities/Allowable Expenses:  Activities include increasing the use of adult peers in treatment and outreach programming, developing</t>
  </si>
  <si>
    <t xml:space="preserve"> care coordinator services for older consumers, and increasing the number of contracted stabilization beds.</t>
  </si>
  <si>
    <t>Variances: The variances are attributed to delays in the execution of purchase of service contracts.</t>
  </si>
  <si>
    <t>Variances: The variances are attributed to delays in the execution of purchase of service contracts. The grant ended on 8/31/2023.</t>
  </si>
  <si>
    <t>Variances:  The revenue variance is attributed to the hiring of contract staff to work on submitting claims for payments. The expenditure variance is attributed to delays in the execution of purchase of service contracts.</t>
  </si>
  <si>
    <t>Intended Purpose: The purpose of the grant is to provide additional needed resources for the provision of comprehensive mental</t>
  </si>
  <si>
    <t>health services for individuals with severe and persistent mental illness.</t>
  </si>
  <si>
    <t>Source of Revenues:  Hawaii's State Mental Health Data Infrastructure Grant for Quality Improvement</t>
  </si>
  <si>
    <t xml:space="preserve">Current Program Activities/Allowable Expenses:  Data infrastructure enhancements for the continued collection of mental health client-level data elements. </t>
  </si>
  <si>
    <t>CMHS Block Grant - BSCA</t>
  </si>
  <si>
    <t>Intended Purpose: The purpose of this grant is to provide additional funds to states through the CMHC Block Grant for mental health preparedness, crisis response, and the expansion of 988 suicide and crisis lifeline services.</t>
  </si>
  <si>
    <t>Current Program Activities/Allowable Expenses: Activities include mental health emergency preparedness and crisis response.</t>
  </si>
  <si>
    <t>Cash balance lapse to general fund? (Yes / No)  No</t>
  </si>
  <si>
    <t>Cash balance lapse to general fund? (Yes / No) No</t>
  </si>
  <si>
    <t>Variances: None. Grant ends on 10/16/2024.</t>
  </si>
  <si>
    <t>S-515-H</t>
  </si>
  <si>
    <t>CMHS Block Grant - ARP</t>
  </si>
  <si>
    <t>S-670-H</t>
  </si>
  <si>
    <t>988 Behavioral Health Crisis Call Center</t>
  </si>
  <si>
    <t>S-674-H</t>
  </si>
  <si>
    <t>Crisis Counseling Immediate Svcs - Maui</t>
  </si>
  <si>
    <t>S-688-H</t>
  </si>
  <si>
    <t>988 BH Crisis Contact Center</t>
  </si>
  <si>
    <t>S-694-H</t>
  </si>
  <si>
    <t>Behavioral Health Crisis Center - CSFRF</t>
  </si>
  <si>
    <t>V</t>
  </si>
  <si>
    <t>S-695-H</t>
  </si>
  <si>
    <t>RSP Crisis Counseling Assistance - Maui</t>
  </si>
  <si>
    <t>S-698-H</t>
  </si>
  <si>
    <t>S-535-H</t>
  </si>
  <si>
    <t>Intended Purpose: The purpose of this grant is to provide additional funds to support the State through the CMHC Block Grant to address the effects of the COVID-19 pandemic on adults with serious mental illness.</t>
  </si>
  <si>
    <t>Intended Purpose:  The purpose of these funds is to address behavioral health crisis needs that can be met outside the hospital emergency department or the criminal justice system and be directed to other community resources.</t>
  </si>
  <si>
    <t>Current Program Activities/Allowable Expenses: Activities include developing and implementing a standard program curriculum for mental health/substance use disorder workers statewide.</t>
  </si>
  <si>
    <t>Current Program Activities/Allowable Expenses: Activities include the development of State strategies to improve the capacity of the behavioral healthcare workforce to meet the needs of forensically involved adults with serious mental illness.</t>
  </si>
  <si>
    <t>Current Program Activities/Allowable Expenses: Activities include the purchase of crisis center services and other services to support adults with serious mental illness.</t>
  </si>
  <si>
    <t>S-235-H</t>
  </si>
  <si>
    <t>Variances:  The expenditure variance is due to a change to the salary schedule.</t>
  </si>
  <si>
    <t>Variances: N/A</t>
  </si>
  <si>
    <t>Intended Purpose:  The purpose of this grant is to assist state in transforming their mental health systems of care by identifying, adopting, and strengthening transformation initiatives and activities.</t>
  </si>
  <si>
    <t xml:space="preserve">Variances: The FY 2025 expenditure and revenue variances are attributed additional grant funds being used for Maui wildfire recovery activities. </t>
  </si>
  <si>
    <t>Variances: Grant ends on 11/14/2024.</t>
  </si>
  <si>
    <t>Source of Revenues: 988 Behavioral Health Crisis Call Center Process Improvement Grant</t>
  </si>
  <si>
    <t>Variances: Grant ends on 4/29/2025.</t>
  </si>
  <si>
    <t>Current Program Activities/Allowable Expenses: Activities include expanding crisis center staffing and response structure.</t>
  </si>
  <si>
    <t>Intended Purpose:  The purpose of the grant is to improve the State's response to 988 contacts by expanding crisis center staffing, implementing additional technology and security measures to fully support 988 infrastructure and effective coordination across the crisis continuum, improving 988 support and service for high-risk and underserved populations, and developing and implementing comprehensive quality assurance plans needed for the successful implementation of 988.</t>
  </si>
  <si>
    <t>Current Program Activities/Allowable Expenses: Activities include expanding crisis center staffing and improving 988 support and service for high-risk underserved populations.</t>
  </si>
  <si>
    <t>Variances: N/A.  Grant ended on 12/8/2023.</t>
  </si>
  <si>
    <t>Current Program Activities/Allowable Expenses: Activities include provision of crisis counseling services to assist individuals and communities in recovering from the various effects of the Maui wild fire.</t>
  </si>
  <si>
    <t>Source of Revenues: RSP Crisis Counseling Assistance and Training Program</t>
  </si>
  <si>
    <t>Variances: N/A.  Grant ends on 12/02/2024.</t>
  </si>
  <si>
    <t>Current Program Activities/Allowable Expenses: Activities include behavioral health crisis center services.</t>
  </si>
  <si>
    <t>Variances: N/A.  Grant ends on 9/30/2024.</t>
  </si>
  <si>
    <t>Source of Revenues: Coronavirus Sate Fiscal Recovery Funds</t>
  </si>
  <si>
    <t>Intended Purpose: The purpose of this grant is to provide supplemental emergency mental health counseling to individuals affected by the Maui wildfires including the training of workers to provide such counseling.</t>
  </si>
  <si>
    <t>Source of Revenues: FY 2023 988 Behavioral Health Crisis Contact Center Process Improvement.</t>
  </si>
  <si>
    <t>Source of Revenues: Crisis Counseling - Immediate Services Program</t>
  </si>
  <si>
    <t>Intended Purpose: The purpose of this grant is to improve the State's response to 988 contacts by expanding crisis center staffing and response structure needed for the successful implementation of 988.</t>
  </si>
  <si>
    <t>S-238-H</t>
  </si>
  <si>
    <t>Variances: None. Grant ends on 9/29/2025.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</si>
</sst>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font>
    <font>
      <b/>
      <sz val="10"/>
      <name val="Arial"/>
      <family val="2"/>
    </font>
    <font>
      <u/>
      <sz val="1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3" fillId="0" borderId="0"/>
    <xf numFmtId="0" fontId="3" fillId="0" borderId="0"/>
    <xf numFmtId="0" fontId="3" fillId="0" borderId="0"/>
  </cellStyleXfs>
  <cellXfs count="67">
    <xf numFmtId="0" fontId="0" fillId="0" borderId="0" xfId="0"/>
    <xf numFmtId="38" fontId="0" fillId="0" borderId="1" xfId="0" applyNumberFormat="1" applyFill="1" applyBorder="1"/>
    <xf numFmtId="0" fontId="3"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0" fillId="0" borderId="0" xfId="0"/>
    <xf numFmtId="0" fontId="0" fillId="0" borderId="0" xfId="0"/>
    <xf numFmtId="0" fontId="0" fillId="0" borderId="0" xfId="0"/>
    <xf numFmtId="38" fontId="0" fillId="0" borderId="0" xfId="0" applyNumberFormat="1"/>
    <xf numFmtId="0" fontId="3" fillId="0" borderId="0" xfId="1" applyFill="1" applyAlignment="1">
      <alignment horizontal="left" vertical="top" wrapText="1"/>
    </xf>
    <xf numFmtId="0" fontId="3" fillId="0" borderId="0" xfId="1" applyFill="1" applyAlignment="1">
      <alignment horizontal="left" vertical="top" wrapText="1"/>
    </xf>
    <xf numFmtId="0" fontId="0" fillId="0" borderId="0" xfId="0" applyFill="1"/>
    <xf numFmtId="0" fontId="3"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3" fillId="0" borderId="2" xfId="0" applyFont="1" applyFill="1" applyBorder="1"/>
    <xf numFmtId="0" fontId="0" fillId="0" borderId="2" xfId="0" applyFill="1" applyBorder="1"/>
    <xf numFmtId="0" fontId="3" fillId="0" borderId="1" xfId="1" applyFill="1" applyBorder="1"/>
    <xf numFmtId="0" fontId="3" fillId="0" borderId="2" xfId="0" applyFont="1" applyFill="1" applyBorder="1" applyAlignment="1">
      <alignment horizontal="left"/>
    </xf>
    <xf numFmtId="0" fontId="3" fillId="0" borderId="2" xfId="1" applyFill="1" applyBorder="1"/>
    <xf numFmtId="0" fontId="3" fillId="0" borderId="0" xfId="1" applyFill="1"/>
    <xf numFmtId="0" fontId="3" fillId="0" borderId="0" xfId="0" applyFont="1" applyFill="1" applyBorder="1"/>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3"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3" fillId="0" borderId="3" xfId="0" applyFont="1" applyFill="1" applyBorder="1" applyAlignment="1">
      <alignment horizontal="center"/>
    </xf>
    <xf numFmtId="38" fontId="0" fillId="0" borderId="3" xfId="0" applyNumberFormat="1" applyFill="1" applyBorder="1"/>
    <xf numFmtId="38" fontId="3" fillId="0" borderId="3" xfId="1" applyNumberFormat="1" applyFill="1" applyBorder="1"/>
    <xf numFmtId="38" fontId="3" fillId="0" borderId="4" xfId="1" applyNumberFormat="1" applyFill="1" applyBorder="1"/>
    <xf numFmtId="38" fontId="0" fillId="0" borderId="2" xfId="0" applyNumberFormat="1" applyFill="1" applyBorder="1"/>
    <xf numFmtId="0" fontId="3"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2" fillId="0" borderId="1" xfId="0" applyFont="1" applyFill="1" applyBorder="1"/>
    <xf numFmtId="0" fontId="3" fillId="0" borderId="11" xfId="0" applyFont="1" applyFill="1" applyBorder="1" applyAlignment="1">
      <alignment wrapText="1"/>
    </xf>
    <xf numFmtId="0" fontId="3"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3" fillId="0" borderId="0" xfId="2" applyFill="1"/>
    <xf numFmtId="3" fontId="0" fillId="0" borderId="3" xfId="0" applyNumberFormat="1" applyFill="1" applyBorder="1"/>
    <xf numFmtId="38" fontId="0" fillId="0" borderId="0" xfId="0" applyNumberFormat="1" applyFill="1"/>
    <xf numFmtId="3" fontId="0" fillId="0" borderId="0" xfId="0" applyNumberFormat="1" applyFill="1"/>
    <xf numFmtId="0" fontId="3" fillId="0" borderId="0" xfId="0" applyFont="1" applyFill="1" applyAlignment="1">
      <alignment vertical="top" wrapText="1"/>
    </xf>
    <xf numFmtId="0" fontId="0" fillId="0" borderId="0" xfId="0" applyFill="1" applyAlignment="1">
      <alignment vertical="top" wrapText="1"/>
    </xf>
    <xf numFmtId="0" fontId="3" fillId="0" borderId="0" xfId="1" applyFill="1" applyBorder="1" applyAlignment="1">
      <alignment vertical="top" wrapText="1"/>
    </xf>
    <xf numFmtId="0" fontId="0" fillId="0" borderId="0" xfId="0" applyFill="1" applyBorder="1" applyAlignment="1">
      <alignment vertical="top" wrapText="1"/>
    </xf>
    <xf numFmtId="0" fontId="3" fillId="0" borderId="0" xfId="0" applyFont="1" applyFill="1" applyAlignment="1">
      <alignment wrapText="1"/>
    </xf>
    <xf numFmtId="0" fontId="0" fillId="0" borderId="0" xfId="0" applyFill="1" applyAlignment="1">
      <alignment wrapText="1"/>
    </xf>
    <xf numFmtId="0" fontId="3" fillId="0" borderId="1" xfId="3" applyFill="1" applyBorder="1"/>
    <xf numFmtId="0" fontId="3" fillId="0" borderId="2" xfId="3" applyFill="1" applyBorder="1"/>
    <xf numFmtId="0" fontId="0" fillId="0" borderId="0" xfId="0" applyFill="1" applyAlignment="1">
      <alignment wrapText="1"/>
    </xf>
    <xf numFmtId="0" fontId="3" fillId="0" borderId="0" xfId="1" applyFill="1" applyAlignment="1">
      <alignment vertical="top" wrapText="1"/>
    </xf>
    <xf numFmtId="0" fontId="0" fillId="0" borderId="0" xfId="0" applyFill="1"/>
  </cellXfs>
  <cellStyles count="4">
    <cellStyle name="Normal" xfId="0" builtinId="0"/>
    <cellStyle name="Normal 10" xfId="1" xr:uid="{D3F9FE24-05A9-4E0A-BFB6-765FD298627A}"/>
    <cellStyle name="Normal 2 2" xfId="3" xr:uid="{820E7C8A-6902-4D49-A3C8-4D82213A3788}"/>
    <cellStyle name="Normal_HTH 420 495 37-47-Report-on-Non-GF-Info AMHD 11-7-13" xfId="2" xr:uid="{A11BAF65-2A84-4436-B536-412BE440B19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B5AEF-D39F-4ABD-9159-9D9327DED31E}">
  <sheetPr>
    <pageSetUpPr fitToPage="1"/>
  </sheetPr>
  <dimension ref="A2:I48"/>
  <sheetViews>
    <sheetView tabSelected="1" zoomScaleNormal="100" workbookViewId="0">
      <selection activeCell="K3" sqref="K3"/>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9" t="s">
        <v>41</v>
      </c>
      <c r="C4" s="14"/>
      <c r="D4" s="14"/>
      <c r="E4" s="15"/>
      <c r="G4" s="16" t="s">
        <v>27</v>
      </c>
      <c r="H4" s="14" t="s">
        <v>42</v>
      </c>
      <c r="I4" s="14"/>
    </row>
    <row r="5" spans="1:9" x14ac:dyDescent="0.2">
      <c r="A5" s="12" t="s">
        <v>25</v>
      </c>
      <c r="B5" s="13" t="s">
        <v>38</v>
      </c>
      <c r="C5" s="20"/>
      <c r="D5" s="18"/>
      <c r="E5" s="15"/>
      <c r="G5" s="16" t="s">
        <v>26</v>
      </c>
      <c r="H5" s="21" t="s">
        <v>43</v>
      </c>
      <c r="I5" s="18"/>
    </row>
    <row r="8" spans="1:9" x14ac:dyDescent="0.2">
      <c r="A8" s="22" t="s">
        <v>44</v>
      </c>
      <c r="C8" s="15"/>
      <c r="D8" s="15"/>
      <c r="E8" s="15"/>
      <c r="F8" s="15"/>
      <c r="G8" s="15"/>
      <c r="H8" s="15"/>
      <c r="I8" s="15"/>
    </row>
    <row r="9" spans="1:9" x14ac:dyDescent="0.2">
      <c r="A9" s="22" t="s">
        <v>45</v>
      </c>
      <c r="C9" s="15"/>
      <c r="D9" s="15"/>
      <c r="E9" s="15"/>
      <c r="F9" s="15"/>
      <c r="G9" s="15"/>
      <c r="H9" s="15"/>
      <c r="I9" s="15"/>
    </row>
    <row r="10" spans="1:9" s="6" customFormat="1" x14ac:dyDescent="0.2">
      <c r="A10" s="22"/>
      <c r="B10" s="12"/>
      <c r="C10" s="15"/>
      <c r="D10" s="15"/>
      <c r="E10" s="15"/>
      <c r="F10" s="15"/>
      <c r="G10" s="15"/>
      <c r="H10" s="15"/>
      <c r="I10" s="15"/>
    </row>
    <row r="11" spans="1:9" x14ac:dyDescent="0.2">
      <c r="A11" s="22" t="s">
        <v>46</v>
      </c>
      <c r="C11" s="15"/>
      <c r="D11" s="15"/>
      <c r="E11" s="15"/>
      <c r="F11" s="15"/>
      <c r="G11" s="15"/>
      <c r="H11" s="15"/>
      <c r="I11" s="15"/>
    </row>
    <row r="12" spans="1:9" x14ac:dyDescent="0.2">
      <c r="A12" s="22"/>
      <c r="C12" s="15"/>
      <c r="D12" s="15"/>
      <c r="E12" s="15"/>
      <c r="F12" s="15"/>
      <c r="G12" s="15"/>
      <c r="H12" s="15"/>
      <c r="I12" s="15"/>
    </row>
    <row r="13" spans="1:9" x14ac:dyDescent="0.2">
      <c r="A13" s="22" t="s">
        <v>47</v>
      </c>
      <c r="C13" s="15"/>
      <c r="D13" s="15"/>
      <c r="E13" s="15"/>
      <c r="F13" s="15"/>
      <c r="G13" s="15"/>
      <c r="H13" s="15"/>
      <c r="I13" s="15"/>
    </row>
    <row r="14" spans="1:9" x14ac:dyDescent="0.2">
      <c r="A14" s="22" t="s">
        <v>48</v>
      </c>
      <c r="C14" s="15"/>
      <c r="D14" s="15"/>
      <c r="E14" s="15"/>
      <c r="F14" s="15"/>
      <c r="G14" s="15"/>
      <c r="H14" s="15"/>
      <c r="I14" s="15"/>
    </row>
    <row r="15" spans="1:9" x14ac:dyDescent="0.2">
      <c r="C15" s="15"/>
      <c r="D15" s="15"/>
      <c r="E15" s="15"/>
      <c r="F15" s="15"/>
      <c r="G15" s="15"/>
      <c r="H15" s="15"/>
      <c r="I15" s="15"/>
    </row>
    <row r="16" spans="1:9" x14ac:dyDescent="0.2">
      <c r="A16" s="2" t="s">
        <v>19</v>
      </c>
      <c r="C16" s="15"/>
      <c r="D16" s="15"/>
      <c r="E16" s="15"/>
      <c r="F16" s="15"/>
      <c r="G16" s="15"/>
      <c r="H16" s="15"/>
      <c r="I16" s="15"/>
    </row>
    <row r="17" spans="1:9" x14ac:dyDescent="0.2">
      <c r="C17" s="15"/>
      <c r="D17" s="15"/>
      <c r="E17" s="15"/>
      <c r="F17" s="15"/>
      <c r="G17" s="15"/>
      <c r="H17" s="15"/>
      <c r="I17" s="15"/>
    </row>
    <row r="18" spans="1:9" x14ac:dyDescent="0.2">
      <c r="A18" s="2" t="s">
        <v>108</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v>2033370</v>
      </c>
      <c r="D24" s="4">
        <v>2033370</v>
      </c>
      <c r="E24" s="4">
        <v>2033370</v>
      </c>
      <c r="F24" s="4">
        <v>2033370</v>
      </c>
      <c r="G24" s="4">
        <v>2033370</v>
      </c>
      <c r="H24" s="4">
        <v>2033370</v>
      </c>
      <c r="I24" s="4">
        <v>2033370</v>
      </c>
    </row>
    <row r="25" spans="1:9" x14ac:dyDescent="0.2">
      <c r="A25" s="3" t="s">
        <v>1</v>
      </c>
      <c r="B25" s="5"/>
      <c r="C25" s="4"/>
      <c r="D25" s="31">
        <f t="shared" ref="D25:I25" si="0">C36</f>
        <v>24.340000000083819</v>
      </c>
      <c r="E25" s="31">
        <f t="shared" si="0"/>
        <v>-0.41999999992549419</v>
      </c>
      <c r="F25" s="31">
        <f t="shared" si="0"/>
        <v>650.43000000016764</v>
      </c>
      <c r="G25" s="31">
        <f t="shared" si="0"/>
        <v>8662.660000000149</v>
      </c>
      <c r="H25" s="31">
        <f t="shared" si="0"/>
        <v>17314.660000000149</v>
      </c>
      <c r="I25" s="31">
        <f t="shared" si="0"/>
        <v>17314.660000000149</v>
      </c>
    </row>
    <row r="26" spans="1:9" x14ac:dyDescent="0.2">
      <c r="A26" s="3" t="s">
        <v>2</v>
      </c>
      <c r="B26" s="5"/>
      <c r="C26" s="32">
        <v>1066474</v>
      </c>
      <c r="D26" s="32">
        <v>1050093.04</v>
      </c>
      <c r="E26" s="32">
        <v>1638199.61</v>
      </c>
      <c r="F26" s="32">
        <v>2465157.7000000002</v>
      </c>
      <c r="G26" s="31">
        <f>1322491+1355454</f>
        <v>2677945</v>
      </c>
      <c r="H26" s="31">
        <v>2657185</v>
      </c>
      <c r="I26" s="31">
        <v>2033370</v>
      </c>
    </row>
    <row r="27" spans="1:9" x14ac:dyDescent="0.2">
      <c r="A27" s="3" t="s">
        <v>3</v>
      </c>
      <c r="B27" s="5"/>
      <c r="C27" s="33">
        <v>1066449.6599999999</v>
      </c>
      <c r="D27" s="32">
        <v>1050117.8</v>
      </c>
      <c r="E27" s="32">
        <v>1637548.76</v>
      </c>
      <c r="F27" s="32">
        <v>2457145.4700000002</v>
      </c>
      <c r="G27" s="31">
        <f>1322463+1346830</f>
        <v>2669293</v>
      </c>
      <c r="H27" s="31">
        <v>2657185</v>
      </c>
      <c r="I27" s="31">
        <v>2033370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24.340000000083819</v>
      </c>
      <c r="D36" s="4">
        <f t="shared" ref="D36:I36" si="2">+D25+D26-D27+D34</f>
        <v>-0.41999999992549419</v>
      </c>
      <c r="E36" s="4">
        <f>+E25+E26-E27+E34</f>
        <v>650.43000000016764</v>
      </c>
      <c r="F36" s="4">
        <f t="shared" si="2"/>
        <v>8662.660000000149</v>
      </c>
      <c r="G36" s="4">
        <f>+G25+G26-G27+G34</f>
        <v>17314.660000000149</v>
      </c>
      <c r="H36" s="4">
        <f>+H25+H26-H27+H34</f>
        <v>17314.660000000149</v>
      </c>
      <c r="I36" s="4">
        <f t="shared" si="2"/>
        <v>17314.660000000149</v>
      </c>
    </row>
    <row r="37" spans="1:9" x14ac:dyDescent="0.2">
      <c r="A37" s="37"/>
      <c r="B37" s="38"/>
      <c r="C37" s="39"/>
      <c r="D37" s="40"/>
      <c r="E37" s="40"/>
      <c r="F37" s="31"/>
      <c r="G37" s="31"/>
      <c r="H37" s="31"/>
      <c r="I37" s="31"/>
    </row>
    <row r="38" spans="1:9" x14ac:dyDescent="0.2">
      <c r="A38" s="3" t="s">
        <v>16</v>
      </c>
      <c r="B38" s="5"/>
      <c r="C38" s="32">
        <v>157759.29999999999</v>
      </c>
      <c r="D38" s="32">
        <v>29448.94</v>
      </c>
      <c r="E38" s="32">
        <v>0</v>
      </c>
      <c r="F38" s="32">
        <v>386689.29</v>
      </c>
      <c r="G38" s="31"/>
      <c r="H38" s="31"/>
      <c r="I38" s="31"/>
    </row>
    <row r="39" spans="1:9" x14ac:dyDescent="0.2">
      <c r="A39" s="37"/>
      <c r="B39" s="38"/>
      <c r="C39" s="39"/>
      <c r="D39" s="40"/>
      <c r="E39" s="40"/>
      <c r="F39" s="31"/>
      <c r="G39" s="31"/>
      <c r="H39" s="31"/>
      <c r="I39" s="31"/>
    </row>
    <row r="40" spans="1:9" x14ac:dyDescent="0.2">
      <c r="A40" s="3" t="s">
        <v>17</v>
      </c>
      <c r="B40" s="41"/>
      <c r="C40" s="42">
        <f>C36-C38</f>
        <v>-157734.9599999999</v>
      </c>
      <c r="D40" s="42">
        <f t="shared" ref="D40:I40" si="3">D36-D38</f>
        <v>-29449.359999999924</v>
      </c>
      <c r="E40" s="42">
        <f t="shared" si="3"/>
        <v>650.43000000016764</v>
      </c>
      <c r="F40" s="43">
        <f t="shared" si="3"/>
        <v>-378026.62999999983</v>
      </c>
      <c r="G40" s="43">
        <f t="shared" si="3"/>
        <v>17314.660000000149</v>
      </c>
      <c r="H40" s="43">
        <f t="shared" si="3"/>
        <v>17314.660000000149</v>
      </c>
      <c r="I40" s="43">
        <f t="shared" si="3"/>
        <v>17314.660000000149</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2">
    <mergeCell ref="A21:I21"/>
    <mergeCell ref="A43:B43"/>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FD8F9-155E-4CB7-9235-B97442728BD9}">
  <sheetPr>
    <pageSetUpPr fitToPage="1"/>
  </sheetPr>
  <dimension ref="A2:I48"/>
  <sheetViews>
    <sheetView zoomScaleNormal="100" workbookViewId="0">
      <selection activeCell="J1" sqref="J1"/>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9" t="s">
        <v>49</v>
      </c>
      <c r="C4" s="14"/>
      <c r="D4" s="14"/>
      <c r="E4" s="15"/>
      <c r="G4" s="16" t="s">
        <v>27</v>
      </c>
      <c r="H4" s="19" t="s">
        <v>42</v>
      </c>
      <c r="I4" s="14"/>
    </row>
    <row r="5" spans="1:9" x14ac:dyDescent="0.2">
      <c r="A5" s="12" t="s">
        <v>25</v>
      </c>
      <c r="B5" s="13" t="s">
        <v>38</v>
      </c>
      <c r="C5" s="20"/>
      <c r="D5" s="18"/>
      <c r="E5" s="15"/>
      <c r="G5" s="16" t="s">
        <v>26</v>
      </c>
      <c r="H5" s="21" t="s">
        <v>50</v>
      </c>
      <c r="I5" s="18"/>
    </row>
    <row r="8" spans="1:9" x14ac:dyDescent="0.2">
      <c r="A8" s="22" t="s">
        <v>51</v>
      </c>
      <c r="C8" s="15"/>
      <c r="D8" s="15"/>
      <c r="E8" s="15"/>
      <c r="F8" s="15"/>
      <c r="G8" s="15"/>
      <c r="H8" s="15"/>
      <c r="I8" s="15"/>
    </row>
    <row r="9" spans="1:9" x14ac:dyDescent="0.2">
      <c r="A9" s="52" t="s">
        <v>52</v>
      </c>
      <c r="C9" s="15"/>
      <c r="D9" s="15"/>
      <c r="E9" s="15"/>
      <c r="F9" s="15"/>
      <c r="G9" s="15"/>
      <c r="H9" s="15"/>
      <c r="I9" s="15"/>
    </row>
    <row r="10" spans="1:9" x14ac:dyDescent="0.2">
      <c r="A10" s="52"/>
      <c r="C10" s="15"/>
      <c r="D10" s="15"/>
      <c r="E10" s="15"/>
      <c r="F10" s="15"/>
      <c r="G10" s="15"/>
      <c r="H10" s="15"/>
      <c r="I10" s="15"/>
    </row>
    <row r="11" spans="1:9" x14ac:dyDescent="0.2">
      <c r="A11" s="22" t="s">
        <v>53</v>
      </c>
      <c r="C11" s="15"/>
      <c r="D11" s="15"/>
      <c r="E11" s="15"/>
      <c r="F11" s="15"/>
      <c r="G11" s="15"/>
      <c r="H11" s="15"/>
      <c r="I11" s="15"/>
    </row>
    <row r="12" spans="1:9" x14ac:dyDescent="0.2">
      <c r="A12" s="22"/>
      <c r="C12" s="15"/>
      <c r="D12" s="15"/>
      <c r="E12" s="15"/>
      <c r="F12" s="15"/>
      <c r="G12" s="15"/>
      <c r="H12" s="15"/>
      <c r="I12" s="15"/>
    </row>
    <row r="13" spans="1:9" x14ac:dyDescent="0.2">
      <c r="A13" s="22" t="s">
        <v>54</v>
      </c>
      <c r="C13" s="15"/>
      <c r="D13" s="15"/>
      <c r="E13" s="15"/>
      <c r="F13" s="15"/>
      <c r="G13" s="15"/>
      <c r="H13" s="15"/>
      <c r="I13" s="15"/>
    </row>
    <row r="14" spans="1:9" x14ac:dyDescent="0.2">
      <c r="A14" s="52" t="s">
        <v>55</v>
      </c>
      <c r="C14" s="15"/>
      <c r="D14" s="15"/>
      <c r="E14" s="15"/>
      <c r="F14" s="15"/>
      <c r="G14" s="15"/>
      <c r="H14" s="15"/>
      <c r="I14" s="15"/>
    </row>
    <row r="15" spans="1:9" x14ac:dyDescent="0.2">
      <c r="A15" s="52"/>
      <c r="C15" s="15"/>
      <c r="D15" s="15"/>
      <c r="E15" s="15"/>
      <c r="F15" s="15"/>
      <c r="G15" s="15"/>
      <c r="H15" s="15"/>
      <c r="I15" s="15"/>
    </row>
    <row r="16" spans="1:9" x14ac:dyDescent="0.2">
      <c r="A16" s="22" t="s">
        <v>98</v>
      </c>
      <c r="C16" s="15"/>
      <c r="D16" s="15"/>
      <c r="E16" s="15"/>
      <c r="F16" s="15"/>
      <c r="G16" s="15"/>
      <c r="H16" s="15"/>
      <c r="I16" s="15"/>
    </row>
    <row r="17" spans="1:9" x14ac:dyDescent="0.2">
      <c r="C17" s="15"/>
      <c r="D17" s="15"/>
      <c r="E17" s="15"/>
      <c r="F17" s="15"/>
      <c r="G17" s="15"/>
      <c r="H17" s="15"/>
      <c r="I17" s="15"/>
    </row>
    <row r="18" spans="1:9" x14ac:dyDescent="0.2">
      <c r="A18" s="2" t="s">
        <v>108</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v>300000</v>
      </c>
      <c r="D24" s="4">
        <v>300000</v>
      </c>
      <c r="E24" s="4">
        <v>300000</v>
      </c>
      <c r="F24" s="4">
        <v>300000</v>
      </c>
      <c r="G24" s="4">
        <v>300000</v>
      </c>
      <c r="H24" s="4">
        <v>300000</v>
      </c>
      <c r="I24" s="4">
        <v>300000</v>
      </c>
    </row>
    <row r="25" spans="1:9" x14ac:dyDescent="0.2">
      <c r="A25" s="3" t="s">
        <v>1</v>
      </c>
      <c r="B25" s="5"/>
      <c r="C25" s="4"/>
      <c r="D25" s="31">
        <f t="shared" ref="D25:I25" si="0">C36</f>
        <v>0</v>
      </c>
      <c r="E25" s="31">
        <f t="shared" si="0"/>
        <v>0</v>
      </c>
      <c r="F25" s="31">
        <f t="shared" si="0"/>
        <v>0</v>
      </c>
      <c r="G25" s="31">
        <f t="shared" si="0"/>
        <v>0</v>
      </c>
      <c r="H25" s="31">
        <f t="shared" si="0"/>
        <v>0</v>
      </c>
      <c r="I25" s="31">
        <f t="shared" si="0"/>
        <v>0</v>
      </c>
    </row>
    <row r="26" spans="1:9" x14ac:dyDescent="0.2">
      <c r="A26" s="3" t="s">
        <v>2</v>
      </c>
      <c r="B26" s="5"/>
      <c r="C26" s="4">
        <v>165013</v>
      </c>
      <c r="D26" s="31">
        <v>67421</v>
      </c>
      <c r="E26" s="31">
        <v>228639</v>
      </c>
      <c r="F26" s="31">
        <v>234679</v>
      </c>
      <c r="G26" s="53">
        <v>50248</v>
      </c>
      <c r="H26" s="31">
        <v>300000</v>
      </c>
      <c r="I26" s="31">
        <v>300000</v>
      </c>
    </row>
    <row r="27" spans="1:9" x14ac:dyDescent="0.2">
      <c r="A27" s="3" t="s">
        <v>3</v>
      </c>
      <c r="B27" s="5"/>
      <c r="C27" s="4">
        <v>165013</v>
      </c>
      <c r="D27" s="31">
        <v>67421</v>
      </c>
      <c r="E27" s="31">
        <v>228639</v>
      </c>
      <c r="F27" s="4">
        <v>234679</v>
      </c>
      <c r="G27" s="53">
        <v>50248</v>
      </c>
      <c r="H27" s="31">
        <v>300000</v>
      </c>
      <c r="I27" s="31">
        <v>300000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0</v>
      </c>
      <c r="H36" s="4">
        <f>+H25+H26-H27+H34</f>
        <v>0</v>
      </c>
      <c r="I36" s="4">
        <f t="shared" si="2"/>
        <v>0</v>
      </c>
    </row>
    <row r="37" spans="1:9" x14ac:dyDescent="0.2">
      <c r="A37" s="37"/>
      <c r="B37" s="38"/>
      <c r="C37" s="39"/>
      <c r="D37" s="40"/>
      <c r="E37" s="40"/>
      <c r="F37" s="31"/>
      <c r="G37" s="31"/>
      <c r="H37" s="31"/>
      <c r="I37" s="31"/>
    </row>
    <row r="38" spans="1:9" x14ac:dyDescent="0.2">
      <c r="A38" s="3" t="s">
        <v>16</v>
      </c>
      <c r="B38" s="5"/>
      <c r="C38" s="39">
        <v>283040</v>
      </c>
      <c r="D38" s="40">
        <v>500236</v>
      </c>
      <c r="E38" s="40">
        <v>168006</v>
      </c>
      <c r="F38" s="31">
        <v>128327</v>
      </c>
      <c r="G38" s="54">
        <f>E38+F38</f>
        <v>296333</v>
      </c>
      <c r="H38" s="31">
        <v>0</v>
      </c>
      <c r="I38" s="31">
        <v>0</v>
      </c>
    </row>
    <row r="39" spans="1:9" x14ac:dyDescent="0.2">
      <c r="A39" s="37"/>
      <c r="B39" s="38"/>
      <c r="C39" s="39"/>
      <c r="D39" s="40"/>
      <c r="E39" s="40"/>
      <c r="F39" s="31"/>
      <c r="G39" s="31"/>
      <c r="H39" s="31"/>
      <c r="I39" s="31"/>
    </row>
    <row r="40" spans="1:9" x14ac:dyDescent="0.2">
      <c r="A40" s="3" t="s">
        <v>17</v>
      </c>
      <c r="B40" s="41"/>
      <c r="C40" s="42">
        <f>C36-C38</f>
        <v>-283040</v>
      </c>
      <c r="D40" s="42">
        <f t="shared" ref="D40:I40" si="3">D36-D38</f>
        <v>-500236</v>
      </c>
      <c r="E40" s="42">
        <f t="shared" si="3"/>
        <v>-168006</v>
      </c>
      <c r="F40" s="43">
        <f t="shared" si="3"/>
        <v>-128327</v>
      </c>
      <c r="G40" s="43">
        <f t="shared" si="3"/>
        <v>-296333</v>
      </c>
      <c r="H40" s="43">
        <f t="shared" si="3"/>
        <v>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2">
    <mergeCell ref="A21:I21"/>
    <mergeCell ref="A43:B43"/>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7B68E-02D5-4856-B894-3D5AA09AB394}">
  <sheetPr>
    <pageSetUpPr fitToPage="1"/>
  </sheetPr>
  <dimension ref="A2:I47"/>
  <sheetViews>
    <sheetView zoomScaleNormal="100" workbookViewId="0">
      <selection activeCell="J1" sqref="J1"/>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9" t="s">
        <v>56</v>
      </c>
      <c r="C3" s="14"/>
      <c r="D3" s="14"/>
      <c r="E3" s="15"/>
      <c r="G3" s="16" t="s">
        <v>28</v>
      </c>
      <c r="H3" s="17" t="s">
        <v>40</v>
      </c>
      <c r="I3" s="18"/>
    </row>
    <row r="4" spans="1:9" x14ac:dyDescent="0.2">
      <c r="A4" s="12" t="s">
        <v>15</v>
      </c>
      <c r="B4" s="19" t="s">
        <v>57</v>
      </c>
      <c r="C4" s="14"/>
      <c r="D4" s="14"/>
      <c r="E4" s="15"/>
      <c r="G4" s="16" t="s">
        <v>27</v>
      </c>
      <c r="H4" s="19" t="s">
        <v>42</v>
      </c>
      <c r="I4" s="14"/>
    </row>
    <row r="5" spans="1:9" x14ac:dyDescent="0.2">
      <c r="A5" s="12" t="s">
        <v>25</v>
      </c>
      <c r="B5" s="13" t="s">
        <v>38</v>
      </c>
      <c r="C5" s="20"/>
      <c r="D5" s="18"/>
      <c r="E5" s="15"/>
      <c r="G5" s="16" t="s">
        <v>26</v>
      </c>
      <c r="H5" s="21" t="s">
        <v>58</v>
      </c>
      <c r="I5" s="18"/>
    </row>
    <row r="8" spans="1:9" x14ac:dyDescent="0.2">
      <c r="A8" s="22" t="s">
        <v>59</v>
      </c>
      <c r="B8" s="22"/>
      <c r="C8" s="22"/>
      <c r="D8" s="22"/>
      <c r="E8" s="22"/>
      <c r="F8" s="22"/>
      <c r="G8" s="22"/>
      <c r="H8" s="22"/>
      <c r="I8" s="22"/>
    </row>
    <row r="9" spans="1:9" x14ac:dyDescent="0.2">
      <c r="A9" s="22" t="s">
        <v>60</v>
      </c>
      <c r="B9" s="22"/>
      <c r="C9" s="22"/>
      <c r="D9" s="22"/>
      <c r="E9" s="22"/>
      <c r="F9" s="22"/>
      <c r="G9" s="22"/>
      <c r="H9" s="22"/>
      <c r="I9" s="22"/>
    </row>
    <row r="10" spans="1:9" x14ac:dyDescent="0.2">
      <c r="A10" s="22"/>
      <c r="B10" s="22"/>
      <c r="C10" s="22"/>
      <c r="D10" s="22"/>
      <c r="E10" s="22"/>
      <c r="F10" s="22"/>
      <c r="G10" s="22"/>
      <c r="H10" s="22"/>
      <c r="I10" s="22"/>
    </row>
    <row r="11" spans="1:9" x14ac:dyDescent="0.2">
      <c r="A11" s="22" t="s">
        <v>61</v>
      </c>
      <c r="B11" s="22"/>
      <c r="C11" s="22"/>
      <c r="D11" s="22"/>
      <c r="E11" s="22"/>
      <c r="F11" s="22"/>
      <c r="G11" s="22"/>
      <c r="H11" s="22"/>
      <c r="I11" s="22"/>
    </row>
    <row r="12" spans="1:9" x14ac:dyDescent="0.2">
      <c r="A12" s="22"/>
      <c r="B12" s="22"/>
      <c r="C12" s="22"/>
      <c r="D12" s="22"/>
      <c r="E12" s="22"/>
      <c r="F12" s="22"/>
      <c r="G12" s="22"/>
      <c r="H12" s="22"/>
      <c r="I12" s="22"/>
    </row>
    <row r="13" spans="1:9" x14ac:dyDescent="0.2">
      <c r="A13" s="22" t="s">
        <v>62</v>
      </c>
      <c r="B13" s="22"/>
      <c r="C13" s="22"/>
      <c r="D13" s="22"/>
      <c r="E13" s="22"/>
      <c r="F13" s="22"/>
      <c r="G13" s="22"/>
      <c r="H13" s="22"/>
      <c r="I13" s="22"/>
    </row>
    <row r="14" spans="1:9" x14ac:dyDescent="0.2">
      <c r="A14" s="22"/>
      <c r="B14" s="22"/>
      <c r="C14" s="22"/>
      <c r="D14" s="22"/>
      <c r="E14" s="22"/>
      <c r="F14" s="22"/>
      <c r="G14" s="22"/>
      <c r="H14" s="22"/>
      <c r="I14" s="22"/>
    </row>
    <row r="15" spans="1:9" x14ac:dyDescent="0.2">
      <c r="A15" s="22" t="s">
        <v>99</v>
      </c>
      <c r="C15" s="15"/>
      <c r="D15" s="15"/>
      <c r="E15" s="15"/>
      <c r="F15" s="15"/>
      <c r="G15" s="15"/>
      <c r="H15" s="15"/>
      <c r="I15" s="15"/>
    </row>
    <row r="16" spans="1:9" x14ac:dyDescent="0.2">
      <c r="C16" s="15"/>
      <c r="D16" s="15"/>
      <c r="E16" s="15"/>
      <c r="F16" s="15"/>
      <c r="G16" s="15"/>
      <c r="H16" s="15"/>
      <c r="I16" s="15"/>
    </row>
    <row r="17" spans="1:9" x14ac:dyDescent="0.2">
      <c r="A17" s="2" t="s">
        <v>108</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v>0</v>
      </c>
      <c r="D23" s="31">
        <v>0</v>
      </c>
      <c r="E23" s="31">
        <v>0</v>
      </c>
      <c r="F23" s="31">
        <v>0</v>
      </c>
      <c r="G23" s="31">
        <v>0</v>
      </c>
      <c r="H23" s="31">
        <v>0</v>
      </c>
      <c r="I23" s="31">
        <v>0</v>
      </c>
    </row>
    <row r="24" spans="1:9" x14ac:dyDescent="0.2">
      <c r="A24" s="3" t="s">
        <v>1</v>
      </c>
      <c r="B24" s="5"/>
      <c r="C24" s="4"/>
      <c r="D24" s="31">
        <f t="shared" ref="D24:I24" si="0">C35</f>
        <v>0</v>
      </c>
      <c r="E24" s="31">
        <f t="shared" si="0"/>
        <v>0</v>
      </c>
      <c r="F24" s="31">
        <f t="shared" si="0"/>
        <v>0</v>
      </c>
      <c r="G24" s="31">
        <f t="shared" si="0"/>
        <v>14.770000000018626</v>
      </c>
      <c r="H24" s="31">
        <f t="shared" si="0"/>
        <v>-58525.229999999981</v>
      </c>
      <c r="I24" s="31">
        <f t="shared" si="0"/>
        <v>-58525.229999999981</v>
      </c>
    </row>
    <row r="25" spans="1:9" x14ac:dyDescent="0.2">
      <c r="A25" s="3" t="s">
        <v>2</v>
      </c>
      <c r="B25" s="5"/>
      <c r="C25" s="32">
        <v>110560.17</v>
      </c>
      <c r="D25" s="32">
        <v>3915294.57</v>
      </c>
      <c r="E25" s="32">
        <v>2664979.77</v>
      </c>
      <c r="F25" s="32">
        <v>2208055.0299999998</v>
      </c>
      <c r="G25" s="53">
        <v>1809435</v>
      </c>
      <c r="H25" s="31">
        <v>0</v>
      </c>
      <c r="I25" s="31">
        <v>0</v>
      </c>
    </row>
    <row r="26" spans="1:9" x14ac:dyDescent="0.2">
      <c r="A26" s="3" t="s">
        <v>3</v>
      </c>
      <c r="B26" s="5"/>
      <c r="C26" s="32">
        <v>110560.17</v>
      </c>
      <c r="D26" s="32">
        <v>3915294.57</v>
      </c>
      <c r="E26" s="32">
        <v>2664979.77</v>
      </c>
      <c r="F26" s="32">
        <v>2208040.2599999998</v>
      </c>
      <c r="G26" s="55">
        <v>1867975</v>
      </c>
      <c r="H26" s="31">
        <v>0</v>
      </c>
      <c r="I26" s="31">
        <v>0</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14.770000000018626</v>
      </c>
      <c r="G35" s="4">
        <f>+G24+G25-G26+G33</f>
        <v>-58525.229999999981</v>
      </c>
      <c r="H35" s="4">
        <f>+H24+H25-H26+H33</f>
        <v>-58525.229999999981</v>
      </c>
      <c r="I35" s="4">
        <f t="shared" si="2"/>
        <v>-58525.229999999981</v>
      </c>
    </row>
    <row r="36" spans="1:9" x14ac:dyDescent="0.2">
      <c r="A36" s="37"/>
      <c r="B36" s="38"/>
      <c r="C36" s="39"/>
      <c r="D36" s="40"/>
      <c r="E36" s="40"/>
      <c r="F36" s="31"/>
      <c r="G36" s="31"/>
      <c r="H36" s="31"/>
      <c r="I36" s="31"/>
    </row>
    <row r="37" spans="1:9" x14ac:dyDescent="0.2">
      <c r="A37" s="3" t="s">
        <v>16</v>
      </c>
      <c r="B37" s="5"/>
      <c r="C37" s="32">
        <v>1461008.12</v>
      </c>
      <c r="D37" s="32">
        <v>1669947.8</v>
      </c>
      <c r="E37" s="32">
        <v>960531.58</v>
      </c>
      <c r="F37" s="32">
        <v>2563214.2000000002</v>
      </c>
      <c r="G37" s="31">
        <v>0</v>
      </c>
      <c r="H37" s="31">
        <v>0</v>
      </c>
      <c r="I37" s="31">
        <v>0</v>
      </c>
    </row>
    <row r="38" spans="1:9" x14ac:dyDescent="0.2">
      <c r="A38" s="37"/>
      <c r="B38" s="38"/>
      <c r="C38" s="39"/>
      <c r="D38" s="40"/>
      <c r="E38" s="40"/>
      <c r="F38" s="31"/>
      <c r="G38" s="31"/>
      <c r="H38" s="31"/>
      <c r="I38" s="31"/>
    </row>
    <row r="39" spans="1:9" x14ac:dyDescent="0.2">
      <c r="A39" s="3" t="s">
        <v>17</v>
      </c>
      <c r="B39" s="41"/>
      <c r="C39" s="42">
        <f>C35-C37</f>
        <v>-1461008.12</v>
      </c>
      <c r="D39" s="42">
        <f t="shared" ref="D39:I39" si="3">D35-D37</f>
        <v>-1669947.8</v>
      </c>
      <c r="E39" s="42">
        <f t="shared" si="3"/>
        <v>-960531.58</v>
      </c>
      <c r="F39" s="43">
        <f t="shared" si="3"/>
        <v>-2563199.4300000002</v>
      </c>
      <c r="G39" s="43">
        <f t="shared" si="3"/>
        <v>-58525.229999999981</v>
      </c>
      <c r="H39" s="43">
        <f t="shared" si="3"/>
        <v>-58525.229999999981</v>
      </c>
      <c r="I39" s="43">
        <f t="shared" si="3"/>
        <v>-58525.229999999981</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2">
    <mergeCell ref="A20:I20"/>
    <mergeCell ref="A42:B42"/>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CDDC5-6A21-4307-9ECF-508968D263F1}">
  <sheetPr>
    <pageSetUpPr fitToPage="1"/>
  </sheetPr>
  <dimension ref="A2:I47"/>
  <sheetViews>
    <sheetView zoomScaleNormal="100" workbookViewId="0">
      <selection activeCell="L26" sqref="L26"/>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105</v>
      </c>
      <c r="C4" s="14"/>
      <c r="D4" s="14"/>
      <c r="E4" s="15"/>
      <c r="G4" s="16" t="s">
        <v>27</v>
      </c>
      <c r="H4" s="13" t="s">
        <v>42</v>
      </c>
      <c r="I4" s="14"/>
    </row>
    <row r="5" spans="1:9" x14ac:dyDescent="0.2">
      <c r="A5" s="12" t="s">
        <v>25</v>
      </c>
      <c r="B5" s="13" t="s">
        <v>38</v>
      </c>
      <c r="C5" s="20"/>
      <c r="D5" s="18"/>
      <c r="E5" s="15"/>
      <c r="G5" s="16" t="s">
        <v>26</v>
      </c>
      <c r="H5" s="17" t="s">
        <v>131</v>
      </c>
      <c r="I5" s="18"/>
    </row>
    <row r="8" spans="1:9" x14ac:dyDescent="0.2">
      <c r="A8" s="56" t="s">
        <v>106</v>
      </c>
      <c r="B8" s="57"/>
      <c r="C8" s="57"/>
      <c r="D8" s="57"/>
      <c r="E8" s="57"/>
      <c r="F8" s="57"/>
      <c r="G8" s="57"/>
      <c r="H8" s="57"/>
      <c r="I8" s="57"/>
    </row>
    <row r="9" spans="1:9" s="6" customFormat="1" x14ac:dyDescent="0.2">
      <c r="A9" s="57"/>
      <c r="B9" s="57"/>
      <c r="C9" s="57"/>
      <c r="D9" s="57"/>
      <c r="E9" s="57"/>
      <c r="F9" s="57"/>
      <c r="G9" s="57"/>
      <c r="H9" s="57"/>
      <c r="I9" s="57"/>
    </row>
    <row r="10" spans="1:9" x14ac:dyDescent="0.2">
      <c r="A10" s="57"/>
      <c r="B10" s="57"/>
      <c r="C10" s="57"/>
      <c r="D10" s="57"/>
      <c r="E10" s="57"/>
      <c r="F10" s="57"/>
      <c r="G10" s="57"/>
      <c r="H10" s="57"/>
      <c r="I10" s="57"/>
    </row>
    <row r="11" spans="1:9" x14ac:dyDescent="0.2">
      <c r="A11" s="22" t="s">
        <v>46</v>
      </c>
      <c r="C11" s="15"/>
      <c r="D11" s="15"/>
      <c r="E11" s="15"/>
      <c r="F11" s="15"/>
      <c r="G11" s="15"/>
      <c r="H11" s="15"/>
      <c r="I11" s="15"/>
    </row>
    <row r="12" spans="1:9" x14ac:dyDescent="0.2">
      <c r="C12" s="15"/>
      <c r="D12" s="15"/>
      <c r="E12" s="15"/>
      <c r="F12" s="15"/>
      <c r="G12" s="15"/>
      <c r="H12" s="15"/>
      <c r="I12" s="15"/>
    </row>
    <row r="13" spans="1:9" x14ac:dyDescent="0.2">
      <c r="A13" s="12" t="s">
        <v>107</v>
      </c>
      <c r="C13" s="15"/>
      <c r="D13" s="15"/>
      <c r="E13" s="15"/>
      <c r="F13" s="15"/>
      <c r="G13" s="15"/>
      <c r="H13" s="15"/>
      <c r="I13" s="15"/>
    </row>
    <row r="14" spans="1:9" x14ac:dyDescent="0.2">
      <c r="C14" s="15"/>
      <c r="D14" s="15"/>
      <c r="E14" s="15"/>
      <c r="F14" s="15"/>
      <c r="G14" s="15"/>
      <c r="H14" s="15"/>
      <c r="I14" s="15"/>
    </row>
    <row r="15" spans="1:9" x14ac:dyDescent="0.2">
      <c r="A15" s="2" t="s">
        <v>154</v>
      </c>
      <c r="C15" s="15"/>
      <c r="D15" s="15"/>
      <c r="E15" s="15"/>
      <c r="F15" s="15"/>
      <c r="G15" s="15"/>
      <c r="H15" s="15"/>
      <c r="I15" s="15"/>
    </row>
    <row r="16" spans="1:9" x14ac:dyDescent="0.2">
      <c r="C16" s="15"/>
      <c r="D16" s="15"/>
      <c r="E16" s="15"/>
      <c r="F16" s="15"/>
      <c r="G16" s="15"/>
      <c r="H16" s="15"/>
      <c r="I16" s="15"/>
    </row>
    <row r="17" spans="1:9" x14ac:dyDescent="0.2">
      <c r="A17" s="2" t="s">
        <v>109</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c r="D23" s="31"/>
      <c r="E23" s="31"/>
      <c r="F23" s="31"/>
      <c r="G23" s="31">
        <v>0</v>
      </c>
      <c r="H23" s="31">
        <v>0</v>
      </c>
      <c r="I23" s="31">
        <v>0</v>
      </c>
    </row>
    <row r="24" spans="1:9" x14ac:dyDescent="0.2">
      <c r="A24" s="3" t="s">
        <v>1</v>
      </c>
      <c r="B24" s="5"/>
      <c r="C24" s="4"/>
      <c r="D24" s="31">
        <f t="shared" ref="D24:I24" si="0">C35</f>
        <v>0</v>
      </c>
      <c r="E24" s="31">
        <f t="shared" si="0"/>
        <v>0</v>
      </c>
      <c r="F24" s="31">
        <f t="shared" si="0"/>
        <v>0</v>
      </c>
      <c r="G24" s="31">
        <f t="shared" si="0"/>
        <v>0</v>
      </c>
      <c r="H24" s="31">
        <f t="shared" si="0"/>
        <v>59</v>
      </c>
      <c r="I24" s="31">
        <f t="shared" si="0"/>
        <v>0</v>
      </c>
    </row>
    <row r="25" spans="1:9" x14ac:dyDescent="0.2">
      <c r="A25" s="3" t="s">
        <v>2</v>
      </c>
      <c r="B25" s="5"/>
      <c r="C25" s="4"/>
      <c r="D25" s="31"/>
      <c r="E25" s="31"/>
      <c r="F25" s="31"/>
      <c r="G25" s="31">
        <v>12032</v>
      </c>
      <c r="H25" s="31">
        <f>282204-G25</f>
        <v>270172</v>
      </c>
      <c r="I25" s="31">
        <v>0</v>
      </c>
    </row>
    <row r="26" spans="1:9" x14ac:dyDescent="0.2">
      <c r="A26" s="3" t="s">
        <v>3</v>
      </c>
      <c r="B26" s="5"/>
      <c r="C26" s="4"/>
      <c r="D26" s="31"/>
      <c r="E26" s="31"/>
      <c r="F26" s="4"/>
      <c r="G26" s="31">
        <v>11973</v>
      </c>
      <c r="H26" s="31">
        <f>282204-G26</f>
        <v>270231</v>
      </c>
      <c r="I26" s="31">
        <v>0</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59</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c r="G37" s="31">
        <v>2005</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0</v>
      </c>
      <c r="G39" s="43">
        <f t="shared" si="3"/>
        <v>-1946</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3">
    <mergeCell ref="A20:I20"/>
    <mergeCell ref="A42:B42"/>
    <mergeCell ref="A8:I1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8392A8-8072-4A0E-A4DB-3B1488E7780A}">
  <sheetPr>
    <pageSetUpPr fitToPage="1"/>
  </sheetPr>
  <dimension ref="A2:I47"/>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105</v>
      </c>
      <c r="C4" s="14"/>
      <c r="D4" s="14"/>
      <c r="E4" s="15"/>
      <c r="G4" s="16" t="s">
        <v>27</v>
      </c>
      <c r="H4" s="14" t="s">
        <v>42</v>
      </c>
      <c r="I4" s="14"/>
    </row>
    <row r="5" spans="1:9" x14ac:dyDescent="0.2">
      <c r="A5" s="12" t="s">
        <v>25</v>
      </c>
      <c r="B5" s="13" t="s">
        <v>38</v>
      </c>
      <c r="C5" s="20"/>
      <c r="D5" s="18"/>
      <c r="E5" s="15"/>
      <c r="G5" s="16" t="s">
        <v>26</v>
      </c>
      <c r="H5" s="17" t="s">
        <v>153</v>
      </c>
      <c r="I5" s="18"/>
    </row>
    <row r="8" spans="1:9" x14ac:dyDescent="0.2">
      <c r="A8" s="56" t="s">
        <v>106</v>
      </c>
      <c r="B8" s="57"/>
      <c r="C8" s="57"/>
      <c r="D8" s="57"/>
      <c r="E8" s="57"/>
      <c r="F8" s="57"/>
      <c r="G8" s="57"/>
      <c r="H8" s="57"/>
      <c r="I8" s="57"/>
    </row>
    <row r="9" spans="1:9" x14ac:dyDescent="0.2">
      <c r="A9" s="57"/>
      <c r="B9" s="57"/>
      <c r="C9" s="57"/>
      <c r="D9" s="57"/>
      <c r="E9" s="57"/>
      <c r="F9" s="57"/>
      <c r="G9" s="57"/>
      <c r="H9" s="57"/>
      <c r="I9" s="57"/>
    </row>
    <row r="10" spans="1:9" x14ac:dyDescent="0.2">
      <c r="A10" s="57"/>
      <c r="B10" s="57"/>
      <c r="C10" s="57"/>
      <c r="D10" s="57"/>
      <c r="E10" s="57"/>
      <c r="F10" s="57"/>
      <c r="G10" s="57"/>
      <c r="H10" s="57"/>
      <c r="I10" s="57"/>
    </row>
    <row r="11" spans="1:9" x14ac:dyDescent="0.2">
      <c r="A11" s="22" t="s">
        <v>46</v>
      </c>
      <c r="C11" s="15"/>
      <c r="D11" s="15"/>
      <c r="E11" s="15"/>
      <c r="F11" s="15"/>
      <c r="G11" s="15"/>
      <c r="H11" s="15"/>
      <c r="I11" s="15"/>
    </row>
    <row r="12" spans="1:9" x14ac:dyDescent="0.2">
      <c r="C12" s="15"/>
      <c r="D12" s="15"/>
      <c r="E12" s="15"/>
      <c r="F12" s="15"/>
      <c r="G12" s="15"/>
      <c r="H12" s="15"/>
      <c r="I12" s="15"/>
    </row>
    <row r="13" spans="1:9" x14ac:dyDescent="0.2">
      <c r="A13" s="12" t="s">
        <v>107</v>
      </c>
      <c r="C13" s="15"/>
      <c r="D13" s="15"/>
      <c r="E13" s="15"/>
      <c r="F13" s="15"/>
      <c r="G13" s="15"/>
      <c r="H13" s="15"/>
      <c r="I13" s="15"/>
    </row>
    <row r="14" spans="1:9" s="6" customFormat="1" x14ac:dyDescent="0.2">
      <c r="A14" s="12"/>
      <c r="B14" s="12"/>
      <c r="C14" s="15"/>
      <c r="D14" s="15"/>
      <c r="E14" s="15"/>
      <c r="F14" s="15"/>
      <c r="G14" s="15"/>
      <c r="H14" s="15"/>
      <c r="I14" s="15"/>
    </row>
    <row r="15" spans="1:9" x14ac:dyDescent="0.2">
      <c r="A15" s="2" t="s">
        <v>110</v>
      </c>
      <c r="C15" s="15"/>
      <c r="D15" s="15"/>
      <c r="E15" s="15"/>
      <c r="F15" s="15"/>
      <c r="G15" s="15"/>
      <c r="H15" s="15"/>
      <c r="I15" s="15"/>
    </row>
    <row r="16" spans="1:9" x14ac:dyDescent="0.2">
      <c r="C16" s="15"/>
      <c r="D16" s="15"/>
      <c r="E16" s="15"/>
      <c r="F16" s="15"/>
      <c r="G16" s="15"/>
      <c r="H16" s="15"/>
      <c r="I16" s="15"/>
    </row>
    <row r="17" spans="1:9" x14ac:dyDescent="0.2">
      <c r="A17" s="2" t="s">
        <v>108</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c r="D23" s="31"/>
      <c r="E23" s="31"/>
      <c r="F23" s="31"/>
      <c r="G23" s="31">
        <v>0</v>
      </c>
      <c r="H23" s="31">
        <v>0</v>
      </c>
      <c r="I23" s="31">
        <v>0</v>
      </c>
    </row>
    <row r="24" spans="1:9" x14ac:dyDescent="0.2">
      <c r="A24" s="3" t="s">
        <v>1</v>
      </c>
      <c r="B24" s="5"/>
      <c r="C24" s="4"/>
      <c r="D24" s="31">
        <f t="shared" ref="D24:I24" si="0">C35</f>
        <v>0</v>
      </c>
      <c r="E24" s="31">
        <f t="shared" si="0"/>
        <v>0</v>
      </c>
      <c r="F24" s="31">
        <f t="shared" si="0"/>
        <v>0</v>
      </c>
      <c r="G24" s="31">
        <f t="shared" si="0"/>
        <v>0</v>
      </c>
      <c r="H24" s="31">
        <f t="shared" si="0"/>
        <v>0</v>
      </c>
      <c r="I24" s="31">
        <f t="shared" si="0"/>
        <v>0</v>
      </c>
    </row>
    <row r="25" spans="1:9" x14ac:dyDescent="0.2">
      <c r="A25" s="3" t="s">
        <v>2</v>
      </c>
      <c r="B25" s="5"/>
      <c r="C25" s="4">
        <v>0</v>
      </c>
      <c r="D25" s="31">
        <v>0</v>
      </c>
      <c r="E25" s="31">
        <v>0</v>
      </c>
      <c r="F25" s="31">
        <v>0</v>
      </c>
      <c r="G25" s="31">
        <v>0</v>
      </c>
      <c r="H25" s="31">
        <v>20000</v>
      </c>
      <c r="I25" s="31">
        <v>0</v>
      </c>
    </row>
    <row r="26" spans="1:9" x14ac:dyDescent="0.2">
      <c r="A26" s="3" t="s">
        <v>3</v>
      </c>
      <c r="B26" s="5"/>
      <c r="C26" s="4">
        <v>0</v>
      </c>
      <c r="D26" s="31">
        <v>0</v>
      </c>
      <c r="E26" s="31">
        <v>0</v>
      </c>
      <c r="F26" s="4">
        <v>0</v>
      </c>
      <c r="G26" s="31">
        <v>0</v>
      </c>
      <c r="H26" s="31">
        <v>20000</v>
      </c>
      <c r="I26" s="31">
        <v>0</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c r="G37" s="31">
        <v>0</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0</v>
      </c>
      <c r="G39" s="43">
        <f t="shared" si="3"/>
        <v>0</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3">
    <mergeCell ref="A20:I20"/>
    <mergeCell ref="A42:B42"/>
    <mergeCell ref="A8:I1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3B8D5D-86CE-485E-9475-47CF04FCEBD1}">
  <sheetPr>
    <pageSetUpPr fitToPage="1"/>
  </sheetPr>
  <dimension ref="A2:I50"/>
  <sheetViews>
    <sheetView zoomScaleNormal="100" workbookViewId="0">
      <selection activeCell="M22" sqref="M2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9" t="s">
        <v>63</v>
      </c>
      <c r="C4" s="14"/>
      <c r="D4" s="14"/>
      <c r="E4" s="15"/>
      <c r="G4" s="16" t="s">
        <v>27</v>
      </c>
      <c r="H4" s="19" t="s">
        <v>65</v>
      </c>
      <c r="I4" s="14"/>
    </row>
    <row r="5" spans="1:9" x14ac:dyDescent="0.2">
      <c r="A5" s="12" t="s">
        <v>25</v>
      </c>
      <c r="B5" s="19" t="s">
        <v>64</v>
      </c>
      <c r="C5" s="20"/>
      <c r="D5" s="18"/>
      <c r="E5" s="15"/>
      <c r="G5" s="16" t="s">
        <v>26</v>
      </c>
      <c r="H5" s="21" t="s">
        <v>66</v>
      </c>
      <c r="I5" s="18"/>
    </row>
    <row r="8" spans="1:9" x14ac:dyDescent="0.2">
      <c r="A8" s="22" t="s">
        <v>67</v>
      </c>
      <c r="B8" s="22"/>
      <c r="C8" s="22"/>
      <c r="D8" s="22"/>
      <c r="E8" s="22"/>
      <c r="F8" s="22"/>
      <c r="G8" s="22"/>
      <c r="H8" s="22"/>
      <c r="I8" s="22"/>
    </row>
    <row r="9" spans="1:9" x14ac:dyDescent="0.2">
      <c r="A9" s="22" t="s">
        <v>68</v>
      </c>
      <c r="B9" s="22"/>
      <c r="C9" s="22"/>
      <c r="D9" s="22"/>
      <c r="E9" s="22"/>
      <c r="F9" s="22"/>
      <c r="G9" s="22"/>
      <c r="H9" s="22"/>
      <c r="I9" s="22"/>
    </row>
    <row r="10" spans="1:9" x14ac:dyDescent="0.2">
      <c r="A10" s="22"/>
      <c r="B10" s="22"/>
      <c r="C10" s="22"/>
      <c r="D10" s="22"/>
      <c r="E10" s="22"/>
      <c r="F10" s="22"/>
      <c r="G10" s="22"/>
      <c r="H10" s="22"/>
      <c r="I10" s="22"/>
    </row>
    <row r="11" spans="1:9" x14ac:dyDescent="0.2">
      <c r="A11" s="22" t="s">
        <v>69</v>
      </c>
      <c r="B11" s="22"/>
      <c r="C11" s="22"/>
      <c r="D11" s="22"/>
      <c r="E11" s="22"/>
      <c r="F11" s="22"/>
      <c r="G11" s="22"/>
      <c r="H11" s="22"/>
      <c r="I11" s="22"/>
    </row>
    <row r="12" spans="1:9" x14ac:dyDescent="0.2">
      <c r="A12" s="22"/>
      <c r="B12" s="22"/>
      <c r="C12" s="22"/>
      <c r="D12" s="22"/>
      <c r="E12" s="22"/>
      <c r="F12" s="22"/>
      <c r="G12" s="22"/>
      <c r="H12" s="22"/>
      <c r="I12" s="22"/>
    </row>
    <row r="13" spans="1:9" x14ac:dyDescent="0.2">
      <c r="A13" s="22" t="s">
        <v>70</v>
      </c>
      <c r="B13" s="22"/>
      <c r="C13" s="22"/>
      <c r="D13" s="22"/>
      <c r="E13" s="22"/>
      <c r="F13" s="22"/>
      <c r="G13" s="22"/>
      <c r="H13" s="22"/>
      <c r="I13" s="22"/>
    </row>
    <row r="14" spans="1:9" x14ac:dyDescent="0.2">
      <c r="A14" s="22" t="s">
        <v>71</v>
      </c>
      <c r="B14" s="22"/>
      <c r="C14" s="22"/>
      <c r="D14" s="22"/>
      <c r="E14" s="22"/>
      <c r="F14" s="22"/>
      <c r="G14" s="22"/>
      <c r="H14" s="22"/>
      <c r="I14" s="22"/>
    </row>
    <row r="15" spans="1:9" x14ac:dyDescent="0.2">
      <c r="A15" s="22" t="s">
        <v>72</v>
      </c>
      <c r="B15" s="22"/>
      <c r="C15" s="22"/>
      <c r="D15" s="22"/>
      <c r="E15" s="22"/>
      <c r="F15" s="22"/>
      <c r="G15" s="22"/>
      <c r="H15" s="22"/>
      <c r="I15" s="22"/>
    </row>
    <row r="16" spans="1:9" x14ac:dyDescent="0.2">
      <c r="C16" s="15"/>
      <c r="D16" s="15"/>
      <c r="E16" s="15"/>
      <c r="F16" s="15"/>
      <c r="G16" s="15"/>
      <c r="H16" s="15"/>
      <c r="I16" s="15"/>
    </row>
    <row r="17" spans="1:9" x14ac:dyDescent="0.2">
      <c r="A17" s="58" t="s">
        <v>100</v>
      </c>
      <c r="B17" s="59"/>
      <c r="C17" s="59"/>
      <c r="D17" s="59"/>
      <c r="E17" s="59"/>
      <c r="F17" s="59"/>
      <c r="G17" s="59"/>
      <c r="H17" s="59"/>
      <c r="I17" s="59"/>
    </row>
    <row r="18" spans="1:9" s="6" customFormat="1" x14ac:dyDescent="0.2">
      <c r="A18" s="59"/>
      <c r="B18" s="59"/>
      <c r="C18" s="59"/>
      <c r="D18" s="59"/>
      <c r="E18" s="59"/>
      <c r="F18" s="59"/>
      <c r="G18" s="59"/>
      <c r="H18" s="59"/>
      <c r="I18" s="59"/>
    </row>
    <row r="19" spans="1:9" x14ac:dyDescent="0.2">
      <c r="A19" s="59"/>
      <c r="B19" s="59"/>
      <c r="C19" s="59"/>
      <c r="D19" s="59"/>
      <c r="E19" s="59"/>
      <c r="F19" s="59"/>
      <c r="G19" s="59"/>
      <c r="H19" s="59"/>
      <c r="I19" s="59"/>
    </row>
    <row r="20" spans="1:9" x14ac:dyDescent="0.2">
      <c r="A20" s="2" t="s">
        <v>109</v>
      </c>
      <c r="C20" s="15"/>
      <c r="D20" s="15"/>
      <c r="E20" s="15"/>
      <c r="F20" s="15"/>
      <c r="G20" s="15"/>
      <c r="H20" s="15"/>
      <c r="I20" s="15"/>
    </row>
    <row r="21" spans="1:9" x14ac:dyDescent="0.2">
      <c r="A21" s="23" t="s">
        <v>33</v>
      </c>
      <c r="B21" s="15"/>
      <c r="C21" s="15"/>
      <c r="D21" s="15"/>
      <c r="E21" s="15"/>
      <c r="F21" s="15"/>
      <c r="G21" s="15"/>
      <c r="H21" s="15"/>
      <c r="I21" s="15"/>
    </row>
    <row r="22" spans="1:9" x14ac:dyDescent="0.2">
      <c r="A22" s="23"/>
      <c r="B22" s="15"/>
      <c r="C22" s="15"/>
      <c r="D22" s="15"/>
      <c r="E22" s="15"/>
      <c r="F22" s="15"/>
      <c r="G22" s="15"/>
      <c r="H22" s="15"/>
      <c r="I22" s="15"/>
    </row>
    <row r="23" spans="1:9" x14ac:dyDescent="0.2">
      <c r="A23" s="24" t="s">
        <v>12</v>
      </c>
      <c r="B23" s="25"/>
      <c r="C23" s="25"/>
      <c r="D23" s="25"/>
      <c r="E23" s="25"/>
      <c r="F23" s="25"/>
      <c r="G23" s="25"/>
      <c r="H23" s="25"/>
      <c r="I23" s="26"/>
    </row>
    <row r="24" spans="1:9" x14ac:dyDescent="0.2">
      <c r="A24" s="3"/>
      <c r="B24" s="5"/>
      <c r="C24" s="27" t="s">
        <v>35</v>
      </c>
      <c r="D24" s="27" t="s">
        <v>21</v>
      </c>
      <c r="E24" s="27" t="s">
        <v>22</v>
      </c>
      <c r="F24" s="27" t="s">
        <v>23</v>
      </c>
      <c r="G24" s="27" t="s">
        <v>29</v>
      </c>
      <c r="H24" s="27" t="s">
        <v>31</v>
      </c>
      <c r="I24" s="27" t="s">
        <v>32</v>
      </c>
    </row>
    <row r="25" spans="1:9" x14ac:dyDescent="0.2">
      <c r="A25" s="3"/>
      <c r="B25" s="5"/>
      <c r="C25" s="28" t="s">
        <v>10</v>
      </c>
      <c r="D25" s="29" t="s">
        <v>10</v>
      </c>
      <c r="E25" s="28" t="s">
        <v>10</v>
      </c>
      <c r="F25" s="30" t="s">
        <v>10</v>
      </c>
      <c r="G25" s="30" t="s">
        <v>10</v>
      </c>
      <c r="H25" s="28" t="s">
        <v>11</v>
      </c>
      <c r="I25" s="28" t="s">
        <v>11</v>
      </c>
    </row>
    <row r="26" spans="1:9" x14ac:dyDescent="0.2">
      <c r="A26" s="3" t="s">
        <v>0</v>
      </c>
      <c r="B26" s="5"/>
      <c r="C26" s="32">
        <v>11610000</v>
      </c>
      <c r="D26" s="32">
        <v>23000000</v>
      </c>
      <c r="E26" s="32">
        <v>11610000</v>
      </c>
      <c r="F26" s="32">
        <v>11610000</v>
      </c>
      <c r="G26" s="32">
        <v>11610000</v>
      </c>
      <c r="H26" s="32">
        <v>11610000</v>
      </c>
      <c r="I26" s="32">
        <v>11610000</v>
      </c>
    </row>
    <row r="27" spans="1:9" x14ac:dyDescent="0.2">
      <c r="A27" s="3" t="s">
        <v>1</v>
      </c>
      <c r="B27" s="5"/>
      <c r="C27" s="4"/>
      <c r="D27" s="31">
        <f t="shared" ref="D27:I27" si="0">C38</f>
        <v>4832944.84</v>
      </c>
      <c r="E27" s="31">
        <f t="shared" si="0"/>
        <v>-30945666.280000001</v>
      </c>
      <c r="F27" s="31">
        <f t="shared" si="0"/>
        <v>-30469602.120000001</v>
      </c>
      <c r="G27" s="31">
        <f t="shared" si="0"/>
        <v>-26093364.470000003</v>
      </c>
      <c r="H27" s="31">
        <f t="shared" si="0"/>
        <v>-22190415.470000003</v>
      </c>
      <c r="I27" s="31">
        <f t="shared" si="0"/>
        <v>-24800415.470000003</v>
      </c>
    </row>
    <row r="28" spans="1:9" x14ac:dyDescent="0.2">
      <c r="A28" s="3" t="s">
        <v>2</v>
      </c>
      <c r="B28" s="5"/>
      <c r="C28" s="32">
        <v>7946258.2400000002</v>
      </c>
      <c r="D28" s="32">
        <v>7265515.7699999996</v>
      </c>
      <c r="E28" s="32">
        <v>9175068.3200000003</v>
      </c>
      <c r="F28" s="32">
        <v>12283788.810000001</v>
      </c>
      <c r="G28" s="31">
        <v>9769507</v>
      </c>
      <c r="H28" s="31">
        <v>9000000</v>
      </c>
      <c r="I28" s="31">
        <v>9000000</v>
      </c>
    </row>
    <row r="29" spans="1:9" x14ac:dyDescent="0.2">
      <c r="A29" s="3" t="s">
        <v>3</v>
      </c>
      <c r="B29" s="5"/>
      <c r="C29" s="33">
        <v>3113313.4</v>
      </c>
      <c r="D29" s="32">
        <v>18044126.890000001</v>
      </c>
      <c r="E29" s="32">
        <f>8699004.16-200000</f>
        <v>8499004.1600000001</v>
      </c>
      <c r="F29" s="32">
        <v>7907551.1600000001</v>
      </c>
      <c r="G29" s="31">
        <v>5866558</v>
      </c>
      <c r="H29" s="31">
        <v>11610000</v>
      </c>
      <c r="I29" s="31">
        <v>11610000</v>
      </c>
    </row>
    <row r="30" spans="1:9" x14ac:dyDescent="0.2">
      <c r="A30" s="3"/>
      <c r="B30" s="5"/>
      <c r="C30" s="4"/>
      <c r="D30" s="31"/>
      <c r="E30" s="31"/>
      <c r="F30" s="31"/>
      <c r="G30" s="31"/>
      <c r="H30" s="31"/>
      <c r="I30" s="31"/>
    </row>
    <row r="31" spans="1:9" x14ac:dyDescent="0.2">
      <c r="A31" s="3" t="s">
        <v>4</v>
      </c>
      <c r="B31" s="18"/>
      <c r="C31" s="34"/>
      <c r="D31" s="34"/>
      <c r="E31" s="34"/>
      <c r="F31" s="34"/>
      <c r="G31" s="34"/>
      <c r="H31" s="34"/>
      <c r="I31" s="4"/>
    </row>
    <row r="32" spans="1:9" x14ac:dyDescent="0.2">
      <c r="A32" s="35" t="s">
        <v>20</v>
      </c>
      <c r="B32" s="5"/>
      <c r="C32" s="4"/>
      <c r="D32" s="36"/>
      <c r="E32" s="34"/>
      <c r="F32" s="34"/>
      <c r="G32" s="34"/>
      <c r="H32" s="34"/>
      <c r="I32" s="4"/>
    </row>
    <row r="33" spans="1:9" x14ac:dyDescent="0.2">
      <c r="A33" s="37"/>
      <c r="B33" s="38"/>
      <c r="C33" s="4"/>
      <c r="D33" s="32"/>
      <c r="E33" s="32">
        <v>-200000</v>
      </c>
      <c r="F33" s="31"/>
      <c r="G33" s="31"/>
      <c r="H33" s="31"/>
      <c r="I33" s="31"/>
    </row>
    <row r="34" spans="1:9" x14ac:dyDescent="0.2">
      <c r="A34" s="37"/>
      <c r="B34" s="38"/>
      <c r="C34" s="4"/>
      <c r="D34" s="32">
        <v>-25000000</v>
      </c>
      <c r="E34" s="31"/>
      <c r="F34" s="31"/>
      <c r="G34" s="31"/>
      <c r="H34" s="31"/>
      <c r="I34" s="31"/>
    </row>
    <row r="35" spans="1:9" x14ac:dyDescent="0.2">
      <c r="A35" s="37"/>
      <c r="B35" s="38"/>
      <c r="C35" s="4"/>
      <c r="D35" s="31"/>
      <c r="E35" s="31"/>
      <c r="F35" s="31"/>
      <c r="G35" s="31"/>
      <c r="H35" s="31"/>
      <c r="I35" s="31"/>
    </row>
    <row r="36" spans="1:9" x14ac:dyDescent="0.2">
      <c r="A36" s="3" t="s">
        <v>5</v>
      </c>
      <c r="B36" s="5"/>
      <c r="C36" s="4">
        <f t="shared" ref="C36:I36" si="1">SUM(C33:C35)</f>
        <v>0</v>
      </c>
      <c r="D36" s="4">
        <f t="shared" si="1"/>
        <v>-25000000</v>
      </c>
      <c r="E36" s="4">
        <f t="shared" si="1"/>
        <v>-200000</v>
      </c>
      <c r="F36" s="4">
        <f t="shared" si="1"/>
        <v>0</v>
      </c>
      <c r="G36" s="4">
        <f t="shared" si="1"/>
        <v>0</v>
      </c>
      <c r="H36" s="4">
        <f t="shared" si="1"/>
        <v>0</v>
      </c>
      <c r="I36" s="4">
        <f t="shared" si="1"/>
        <v>0</v>
      </c>
    </row>
    <row r="37" spans="1:9" x14ac:dyDescent="0.2">
      <c r="A37" s="3"/>
      <c r="B37" s="5"/>
      <c r="C37" s="4"/>
      <c r="D37" s="31"/>
      <c r="E37" s="31"/>
      <c r="F37" s="31"/>
      <c r="G37" s="31"/>
      <c r="H37" s="31"/>
      <c r="I37" s="31"/>
    </row>
    <row r="38" spans="1:9" x14ac:dyDescent="0.2">
      <c r="A38" s="3" t="s">
        <v>7</v>
      </c>
      <c r="B38" s="5"/>
      <c r="C38" s="4">
        <f>+C27+C28-C29+C36</f>
        <v>4832944.84</v>
      </c>
      <c r="D38" s="4">
        <f t="shared" ref="D38:I38" si="2">+D27+D28-D29+D36</f>
        <v>-30945666.280000001</v>
      </c>
      <c r="E38" s="4">
        <f>+E27+E28-E29+E36</f>
        <v>-30469602.120000001</v>
      </c>
      <c r="F38" s="4">
        <f t="shared" si="2"/>
        <v>-26093364.470000003</v>
      </c>
      <c r="G38" s="4">
        <f>+G27+G28-G29+G36</f>
        <v>-22190415.470000003</v>
      </c>
      <c r="H38" s="4">
        <f>+H27+H28-H29+H36</f>
        <v>-24800415.470000003</v>
      </c>
      <c r="I38" s="4">
        <f t="shared" si="2"/>
        <v>-27410415.470000003</v>
      </c>
    </row>
    <row r="39" spans="1:9" x14ac:dyDescent="0.2">
      <c r="A39" s="37"/>
      <c r="B39" s="38"/>
      <c r="C39" s="39"/>
      <c r="D39" s="40"/>
      <c r="E39" s="40"/>
      <c r="F39" s="31"/>
      <c r="G39" s="31"/>
      <c r="H39" s="31"/>
      <c r="I39" s="31"/>
    </row>
    <row r="40" spans="1:9" x14ac:dyDescent="0.2">
      <c r="A40" s="3" t="s">
        <v>16</v>
      </c>
      <c r="B40" s="5"/>
      <c r="C40" s="32">
        <v>6506582.3399999999</v>
      </c>
      <c r="D40" s="32">
        <v>10604412.33</v>
      </c>
      <c r="E40" s="32">
        <v>4431776.92</v>
      </c>
      <c r="F40" s="32">
        <v>3104584.98</v>
      </c>
      <c r="G40" s="31">
        <f>49680+4735736</f>
        <v>4785416</v>
      </c>
      <c r="H40" s="31">
        <v>3000000</v>
      </c>
      <c r="I40" s="31">
        <v>3000000</v>
      </c>
    </row>
    <row r="41" spans="1:9" x14ac:dyDescent="0.2">
      <c r="A41" s="37"/>
      <c r="B41" s="38"/>
      <c r="C41" s="39"/>
      <c r="D41" s="40"/>
      <c r="E41" s="40"/>
      <c r="F41" s="31"/>
      <c r="G41" s="31"/>
      <c r="H41" s="31"/>
      <c r="I41" s="31"/>
    </row>
    <row r="42" spans="1:9" x14ac:dyDescent="0.2">
      <c r="A42" s="3" t="s">
        <v>17</v>
      </c>
      <c r="B42" s="41"/>
      <c r="C42" s="42">
        <f>C38-C40</f>
        <v>-1673637.5</v>
      </c>
      <c r="D42" s="42">
        <f t="shared" ref="D42:I42" si="3">D38-D40</f>
        <v>-41550078.609999999</v>
      </c>
      <c r="E42" s="42">
        <f t="shared" si="3"/>
        <v>-34901379.039999999</v>
      </c>
      <c r="F42" s="43">
        <f t="shared" si="3"/>
        <v>-29197949.450000003</v>
      </c>
      <c r="G42" s="43">
        <f t="shared" si="3"/>
        <v>-26975831.470000003</v>
      </c>
      <c r="H42" s="43">
        <f t="shared" si="3"/>
        <v>-27800415.470000003</v>
      </c>
      <c r="I42" s="43">
        <f t="shared" si="3"/>
        <v>-30410415.470000003</v>
      </c>
    </row>
    <row r="43" spans="1:9" x14ac:dyDescent="0.2">
      <c r="A43" s="44"/>
      <c r="B43" s="44"/>
      <c r="C43" s="45"/>
      <c r="D43" s="45"/>
      <c r="E43" s="45"/>
      <c r="F43" s="45"/>
      <c r="G43" s="45"/>
      <c r="H43" s="45"/>
      <c r="I43" s="45"/>
    </row>
    <row r="44" spans="1:9" x14ac:dyDescent="0.2">
      <c r="A44" s="46" t="s">
        <v>18</v>
      </c>
      <c r="B44" s="14"/>
      <c r="C44" s="1"/>
      <c r="D44" s="1"/>
      <c r="E44" s="1"/>
      <c r="F44" s="1"/>
      <c r="G44" s="1"/>
      <c r="H44" s="1"/>
      <c r="I44" s="1"/>
    </row>
    <row r="45" spans="1:9" ht="26.45" customHeight="1" x14ac:dyDescent="0.2">
      <c r="A45" s="47" t="s">
        <v>30</v>
      </c>
      <c r="B45" s="48"/>
      <c r="C45" s="40"/>
      <c r="D45" s="40"/>
      <c r="E45" s="40"/>
      <c r="F45" s="40"/>
      <c r="G45" s="40"/>
      <c r="H45" s="40"/>
      <c r="I45" s="40"/>
    </row>
    <row r="46" spans="1:9" x14ac:dyDescent="0.2">
      <c r="A46" s="3"/>
      <c r="B46" s="5"/>
      <c r="C46" s="31"/>
      <c r="D46" s="31"/>
      <c r="E46" s="31"/>
      <c r="F46" s="31"/>
      <c r="G46" s="31"/>
      <c r="H46" s="31"/>
      <c r="I46" s="31"/>
    </row>
    <row r="47" spans="1:9" x14ac:dyDescent="0.2">
      <c r="A47" s="3" t="s">
        <v>6</v>
      </c>
      <c r="B47" s="5"/>
      <c r="C47" s="31"/>
      <c r="D47" s="31"/>
      <c r="E47" s="31"/>
      <c r="F47" s="31"/>
      <c r="G47" s="31"/>
      <c r="H47" s="31"/>
      <c r="I47" s="31"/>
    </row>
    <row r="48" spans="1:9" x14ac:dyDescent="0.2">
      <c r="A48" s="3"/>
      <c r="B48" s="5"/>
      <c r="C48" s="31"/>
      <c r="D48" s="31"/>
      <c r="E48" s="31"/>
      <c r="F48" s="31"/>
      <c r="G48" s="31"/>
      <c r="H48" s="31"/>
      <c r="I48" s="31"/>
    </row>
    <row r="49" spans="1:9" x14ac:dyDescent="0.2">
      <c r="A49" s="49" t="s">
        <v>8</v>
      </c>
      <c r="B49" s="41"/>
      <c r="C49" s="31"/>
      <c r="D49" s="31"/>
      <c r="E49" s="31"/>
      <c r="F49" s="31"/>
      <c r="G49" s="31"/>
      <c r="H49" s="31"/>
      <c r="I49" s="31"/>
    </row>
    <row r="50" spans="1:9" x14ac:dyDescent="0.2">
      <c r="A50" s="50" t="s">
        <v>9</v>
      </c>
      <c r="B50" s="51"/>
      <c r="C50" s="31"/>
      <c r="D50" s="31"/>
      <c r="E50" s="31"/>
      <c r="F50" s="31"/>
      <c r="G50" s="31"/>
      <c r="H50" s="31"/>
      <c r="I50" s="31"/>
    </row>
  </sheetData>
  <sheetProtection selectLockedCells="1"/>
  <mergeCells count="3">
    <mergeCell ref="A23:I23"/>
    <mergeCell ref="A45:B45"/>
    <mergeCell ref="A17:I19"/>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75FBC-CA78-42C4-AB40-D7D170AABCC6}">
  <sheetPr>
    <pageSetUpPr fitToPage="1"/>
  </sheetPr>
  <dimension ref="A2:I48"/>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9" t="s">
        <v>56</v>
      </c>
      <c r="C3" s="14"/>
      <c r="D3" s="14"/>
      <c r="E3" s="15"/>
      <c r="G3" s="16" t="s">
        <v>28</v>
      </c>
      <c r="H3" s="17" t="s">
        <v>40</v>
      </c>
      <c r="I3" s="18"/>
    </row>
    <row r="4" spans="1:9" x14ac:dyDescent="0.2">
      <c r="A4" s="12" t="s">
        <v>15</v>
      </c>
      <c r="B4" s="19" t="s">
        <v>84</v>
      </c>
      <c r="C4" s="14"/>
      <c r="D4" s="14"/>
      <c r="E4" s="15"/>
      <c r="G4" s="16" t="s">
        <v>27</v>
      </c>
      <c r="H4" s="19" t="s">
        <v>85</v>
      </c>
      <c r="I4" s="14"/>
    </row>
    <row r="5" spans="1:9" x14ac:dyDescent="0.2">
      <c r="A5" s="12" t="s">
        <v>25</v>
      </c>
      <c r="B5" s="13" t="s">
        <v>38</v>
      </c>
      <c r="C5" s="20"/>
      <c r="D5" s="18"/>
      <c r="E5" s="15"/>
      <c r="G5" s="16" t="s">
        <v>26</v>
      </c>
      <c r="H5" s="21" t="s">
        <v>86</v>
      </c>
      <c r="I5" s="18"/>
    </row>
    <row r="8" spans="1:9" x14ac:dyDescent="0.2">
      <c r="A8" s="22" t="s">
        <v>101</v>
      </c>
      <c r="B8" s="22"/>
      <c r="C8" s="22"/>
      <c r="D8" s="22"/>
      <c r="E8" s="22"/>
      <c r="F8" s="22"/>
      <c r="G8" s="22"/>
      <c r="H8" s="22"/>
      <c r="I8" s="22"/>
    </row>
    <row r="9" spans="1:9" x14ac:dyDescent="0.2">
      <c r="A9" s="52" t="s">
        <v>102</v>
      </c>
      <c r="B9" s="22"/>
      <c r="C9" s="22"/>
      <c r="D9" s="22"/>
      <c r="E9" s="22"/>
      <c r="F9" s="22"/>
      <c r="G9" s="22"/>
      <c r="H9" s="22"/>
      <c r="I9" s="22"/>
    </row>
    <row r="10" spans="1:9" s="6" customFormat="1" x14ac:dyDescent="0.2">
      <c r="A10" s="52"/>
      <c r="B10" s="22"/>
      <c r="C10" s="22"/>
      <c r="D10" s="22"/>
      <c r="E10" s="22"/>
      <c r="F10" s="22"/>
      <c r="G10" s="22"/>
      <c r="H10" s="22"/>
      <c r="I10" s="22"/>
    </row>
    <row r="11" spans="1:9" x14ac:dyDescent="0.2">
      <c r="A11" s="22" t="s">
        <v>103</v>
      </c>
      <c r="B11" s="22"/>
      <c r="C11" s="22"/>
      <c r="D11" s="22"/>
      <c r="E11" s="22"/>
      <c r="F11" s="22"/>
      <c r="G11" s="22"/>
      <c r="H11" s="22"/>
      <c r="I11" s="22"/>
    </row>
    <row r="12" spans="1:9" x14ac:dyDescent="0.2">
      <c r="A12" s="22"/>
      <c r="B12" s="22"/>
      <c r="C12" s="22"/>
      <c r="D12" s="22"/>
      <c r="E12" s="22"/>
      <c r="F12" s="22"/>
      <c r="G12" s="22"/>
      <c r="H12" s="22"/>
      <c r="I12" s="22"/>
    </row>
    <row r="13" spans="1:9" x14ac:dyDescent="0.2">
      <c r="A13" s="22" t="s">
        <v>104</v>
      </c>
      <c r="B13" s="22"/>
      <c r="C13" s="22"/>
      <c r="D13" s="22"/>
      <c r="E13" s="22"/>
      <c r="F13" s="22"/>
      <c r="G13" s="22"/>
      <c r="H13" s="22"/>
      <c r="I13" s="22"/>
    </row>
    <row r="14" spans="1:9" s="6" customFormat="1" x14ac:dyDescent="0.2">
      <c r="A14" s="12"/>
      <c r="B14" s="12"/>
      <c r="C14" s="15"/>
      <c r="D14" s="15"/>
      <c r="E14" s="15"/>
      <c r="F14" s="15"/>
      <c r="G14" s="15"/>
      <c r="H14" s="15"/>
      <c r="I14" s="15"/>
    </row>
    <row r="15" spans="1:9" x14ac:dyDescent="0.2">
      <c r="A15" s="22" t="s">
        <v>132</v>
      </c>
      <c r="C15" s="15"/>
      <c r="D15" s="15"/>
      <c r="E15" s="15"/>
      <c r="F15" s="15"/>
      <c r="G15" s="15"/>
      <c r="H15" s="15"/>
      <c r="I15" s="15"/>
    </row>
    <row r="16" spans="1:9" s="6" customFormat="1" x14ac:dyDescent="0.2">
      <c r="A16" s="22"/>
      <c r="B16" s="12"/>
      <c r="C16" s="15"/>
      <c r="D16" s="15"/>
      <c r="E16" s="15"/>
      <c r="F16" s="15"/>
      <c r="G16" s="15"/>
      <c r="H16" s="15"/>
      <c r="I16" s="15"/>
    </row>
    <row r="17" spans="1:9" x14ac:dyDescent="0.2">
      <c r="C17" s="15"/>
      <c r="D17" s="15"/>
      <c r="E17" s="15"/>
      <c r="F17" s="15"/>
      <c r="G17" s="15"/>
      <c r="H17" s="15"/>
      <c r="I17" s="15"/>
    </row>
    <row r="18" spans="1:9" x14ac:dyDescent="0.2">
      <c r="A18" s="2" t="s">
        <v>109</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v>137363</v>
      </c>
      <c r="D24" s="4">
        <v>137363</v>
      </c>
      <c r="E24" s="4">
        <v>137363</v>
      </c>
      <c r="F24" s="4">
        <v>137363</v>
      </c>
      <c r="G24" s="4">
        <v>137363</v>
      </c>
      <c r="H24" s="4">
        <v>137363</v>
      </c>
      <c r="I24" s="4">
        <v>137363</v>
      </c>
    </row>
    <row r="25" spans="1:9" x14ac:dyDescent="0.2">
      <c r="A25" s="3" t="s">
        <v>1</v>
      </c>
      <c r="B25" s="5"/>
      <c r="C25" s="4"/>
      <c r="D25" s="31">
        <f t="shared" ref="D25:I25" si="0">C36</f>
        <v>30011.860000000015</v>
      </c>
      <c r="E25" s="31">
        <f t="shared" si="0"/>
        <v>-53717.459999999992</v>
      </c>
      <c r="F25" s="31">
        <f t="shared" si="0"/>
        <v>139842.25</v>
      </c>
      <c r="G25" s="31">
        <f t="shared" si="0"/>
        <v>180797.16000000003</v>
      </c>
      <c r="H25" s="31">
        <f t="shared" si="0"/>
        <v>217127.16000000003</v>
      </c>
      <c r="I25" s="31">
        <f t="shared" si="0"/>
        <v>242489.16000000003</v>
      </c>
    </row>
    <row r="26" spans="1:9" x14ac:dyDescent="0.2">
      <c r="A26" s="3" t="s">
        <v>2</v>
      </c>
      <c r="B26" s="5"/>
      <c r="C26" s="32">
        <v>137362.64000000001</v>
      </c>
      <c r="D26" s="32">
        <v>0</v>
      </c>
      <c r="E26" s="32">
        <v>264538.12</v>
      </c>
      <c r="F26" s="32">
        <v>118593.64</v>
      </c>
      <c r="G26" s="31">
        <v>127978</v>
      </c>
      <c r="H26" s="31">
        <v>137362</v>
      </c>
      <c r="I26" s="31">
        <v>137362</v>
      </c>
    </row>
    <row r="27" spans="1:9" x14ac:dyDescent="0.2">
      <c r="A27" s="3" t="s">
        <v>3</v>
      </c>
      <c r="B27" s="5"/>
      <c r="C27" s="33">
        <v>107350.78</v>
      </c>
      <c r="D27" s="32">
        <v>83729.320000000007</v>
      </c>
      <c r="E27" s="32">
        <v>70978.41</v>
      </c>
      <c r="F27" s="32">
        <v>77638.73</v>
      </c>
      <c r="G27" s="31">
        <v>91648</v>
      </c>
      <c r="H27" s="31">
        <f>92000+10000+10000</f>
        <v>112000</v>
      </c>
      <c r="I27" s="31">
        <v>92000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30011.860000000015</v>
      </c>
      <c r="D36" s="4">
        <f t="shared" ref="D36:I36" si="2">+D25+D26-D27+D34</f>
        <v>-53717.459999999992</v>
      </c>
      <c r="E36" s="4">
        <f>+E25+E26-E27+E34</f>
        <v>139842.25</v>
      </c>
      <c r="F36" s="4">
        <f t="shared" si="2"/>
        <v>180797.16000000003</v>
      </c>
      <c r="G36" s="4">
        <f>+G25+G26-G27+G34</f>
        <v>217127.16000000003</v>
      </c>
      <c r="H36" s="4">
        <f>+H25+H26-H27+H34</f>
        <v>242489.16000000003</v>
      </c>
      <c r="I36" s="4">
        <f t="shared" si="2"/>
        <v>287851.16000000003</v>
      </c>
    </row>
    <row r="37" spans="1:9" x14ac:dyDescent="0.2">
      <c r="A37" s="37"/>
      <c r="B37" s="38"/>
      <c r="C37" s="39"/>
      <c r="D37" s="40"/>
      <c r="E37" s="40"/>
      <c r="F37" s="31"/>
      <c r="G37" s="31"/>
      <c r="H37" s="31"/>
      <c r="I37" s="31"/>
    </row>
    <row r="38" spans="1:9" x14ac:dyDescent="0.2">
      <c r="A38" s="3" t="s">
        <v>16</v>
      </c>
      <c r="B38" s="5"/>
      <c r="C38" s="39">
        <v>0</v>
      </c>
      <c r="D38" s="40">
        <v>0</v>
      </c>
      <c r="E38" s="40">
        <v>0</v>
      </c>
      <c r="F38" s="31">
        <v>0</v>
      </c>
      <c r="G38" s="31">
        <v>0</v>
      </c>
      <c r="H38" s="31">
        <v>0</v>
      </c>
      <c r="I38" s="31">
        <v>0</v>
      </c>
    </row>
    <row r="39" spans="1:9" x14ac:dyDescent="0.2">
      <c r="A39" s="37"/>
      <c r="B39" s="38"/>
      <c r="C39" s="39"/>
      <c r="D39" s="40"/>
      <c r="E39" s="40"/>
      <c r="F39" s="31"/>
      <c r="G39" s="31"/>
      <c r="H39" s="31"/>
      <c r="I39" s="31"/>
    </row>
    <row r="40" spans="1:9" x14ac:dyDescent="0.2">
      <c r="A40" s="3" t="s">
        <v>17</v>
      </c>
      <c r="B40" s="41"/>
      <c r="C40" s="42">
        <f>C36-C38</f>
        <v>30011.860000000015</v>
      </c>
      <c r="D40" s="42">
        <f t="shared" ref="D40:I40" si="3">D36-D38</f>
        <v>-53717.459999999992</v>
      </c>
      <c r="E40" s="42">
        <f t="shared" si="3"/>
        <v>139842.25</v>
      </c>
      <c r="F40" s="43">
        <f t="shared" si="3"/>
        <v>180797.16000000003</v>
      </c>
      <c r="G40" s="43">
        <f t="shared" si="3"/>
        <v>217127.16000000003</v>
      </c>
      <c r="H40" s="43">
        <f t="shared" si="3"/>
        <v>242489.16000000003</v>
      </c>
      <c r="I40" s="43">
        <f t="shared" si="3"/>
        <v>287851.16000000003</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2">
    <mergeCell ref="A21:I21"/>
    <mergeCell ref="A43:B43"/>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7AF0E2-60B2-45CB-A1A8-3BC7D57C0767}">
  <sheetPr>
    <pageSetUpPr fitToPage="1"/>
  </sheetPr>
  <dimension ref="A2:I48"/>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4" t="s">
        <v>91</v>
      </c>
      <c r="C4" s="14"/>
      <c r="D4" s="14"/>
      <c r="E4" s="15"/>
      <c r="G4" s="16" t="s">
        <v>27</v>
      </c>
      <c r="H4" s="14" t="s">
        <v>85</v>
      </c>
      <c r="I4" s="14"/>
    </row>
    <row r="5" spans="1:9" x14ac:dyDescent="0.2">
      <c r="A5" s="12" t="s">
        <v>25</v>
      </c>
      <c r="B5" s="13" t="s">
        <v>38</v>
      </c>
      <c r="C5" s="20"/>
      <c r="D5" s="18"/>
      <c r="E5" s="15"/>
      <c r="G5" s="16" t="s">
        <v>26</v>
      </c>
      <c r="H5" s="18" t="s">
        <v>111</v>
      </c>
      <c r="I5" s="18"/>
    </row>
    <row r="8" spans="1:9" x14ac:dyDescent="0.2">
      <c r="A8" s="60" t="s">
        <v>134</v>
      </c>
      <c r="B8" s="61"/>
      <c r="C8" s="61"/>
      <c r="D8" s="61"/>
      <c r="E8" s="61"/>
      <c r="F8" s="61"/>
      <c r="G8" s="61"/>
      <c r="H8" s="61"/>
      <c r="I8" s="61"/>
    </row>
    <row r="9" spans="1:9" s="6" customFormat="1" x14ac:dyDescent="0.2">
      <c r="A9" s="61"/>
      <c r="B9" s="61"/>
      <c r="C9" s="61"/>
      <c r="D9" s="61"/>
      <c r="E9" s="61"/>
      <c r="F9" s="61"/>
      <c r="G9" s="61"/>
      <c r="H9" s="61"/>
      <c r="I9" s="61"/>
    </row>
    <row r="10" spans="1:9" x14ac:dyDescent="0.2">
      <c r="C10" s="15"/>
      <c r="D10" s="15"/>
      <c r="E10" s="15"/>
      <c r="F10" s="15"/>
      <c r="G10" s="15"/>
      <c r="H10" s="15"/>
      <c r="I10" s="15"/>
    </row>
    <row r="11" spans="1:9" x14ac:dyDescent="0.2">
      <c r="A11" s="22" t="s">
        <v>81</v>
      </c>
      <c r="C11" s="15"/>
      <c r="D11" s="15"/>
      <c r="E11" s="15"/>
      <c r="F11" s="15"/>
      <c r="G11" s="15"/>
      <c r="H11" s="15"/>
      <c r="I11" s="15"/>
    </row>
    <row r="12" spans="1:9" x14ac:dyDescent="0.2">
      <c r="C12" s="15"/>
      <c r="D12" s="15"/>
      <c r="E12" s="15"/>
      <c r="F12" s="15"/>
      <c r="G12" s="15"/>
      <c r="H12" s="15"/>
      <c r="I12" s="15"/>
    </row>
    <row r="13" spans="1:9" x14ac:dyDescent="0.2">
      <c r="A13" s="60" t="s">
        <v>128</v>
      </c>
      <c r="B13" s="61"/>
      <c r="C13" s="61"/>
      <c r="D13" s="61"/>
      <c r="E13" s="61"/>
      <c r="F13" s="61"/>
      <c r="G13" s="61"/>
      <c r="H13" s="61"/>
      <c r="I13" s="61"/>
    </row>
    <row r="14" spans="1:9" s="7" customFormat="1" x14ac:dyDescent="0.2">
      <c r="A14" s="61"/>
      <c r="B14" s="61"/>
      <c r="C14" s="61"/>
      <c r="D14" s="61"/>
      <c r="E14" s="61"/>
      <c r="F14" s="61"/>
      <c r="G14" s="61"/>
      <c r="H14" s="61"/>
      <c r="I14" s="61"/>
    </row>
    <row r="15" spans="1:9" x14ac:dyDescent="0.2">
      <c r="C15" s="15"/>
      <c r="D15" s="15"/>
      <c r="E15" s="15"/>
      <c r="F15" s="15"/>
      <c r="G15" s="15"/>
      <c r="H15" s="15"/>
      <c r="I15" s="15"/>
    </row>
    <row r="16" spans="1:9" x14ac:dyDescent="0.2">
      <c r="A16" s="2" t="s">
        <v>133</v>
      </c>
      <c r="C16" s="15"/>
      <c r="D16" s="15"/>
      <c r="E16" s="15"/>
      <c r="F16" s="15"/>
      <c r="G16" s="15"/>
      <c r="H16" s="15"/>
      <c r="I16" s="15"/>
    </row>
    <row r="17" spans="1:9" x14ac:dyDescent="0.2">
      <c r="C17" s="15"/>
      <c r="D17" s="15"/>
      <c r="E17" s="15"/>
      <c r="F17" s="15"/>
      <c r="G17" s="15"/>
      <c r="H17" s="15"/>
      <c r="I17" s="15"/>
    </row>
    <row r="18" spans="1:9" x14ac:dyDescent="0.2">
      <c r="A18" s="2" t="s">
        <v>109</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c r="D24" s="31"/>
      <c r="E24" s="31"/>
      <c r="F24" s="31"/>
      <c r="G24" s="31">
        <v>0</v>
      </c>
      <c r="H24" s="31">
        <v>0</v>
      </c>
      <c r="I24" s="31">
        <v>0</v>
      </c>
    </row>
    <row r="25" spans="1:9" x14ac:dyDescent="0.2">
      <c r="A25" s="3" t="s">
        <v>1</v>
      </c>
      <c r="B25" s="5"/>
      <c r="C25" s="4"/>
      <c r="D25" s="31">
        <f t="shared" ref="D25:I25" si="0">C36</f>
        <v>0</v>
      </c>
      <c r="E25" s="31">
        <f t="shared" si="0"/>
        <v>0</v>
      </c>
      <c r="F25" s="31">
        <f t="shared" si="0"/>
        <v>0</v>
      </c>
      <c r="G25" s="31">
        <f t="shared" si="0"/>
        <v>0</v>
      </c>
      <c r="H25" s="31">
        <f t="shared" si="0"/>
        <v>83331</v>
      </c>
      <c r="I25" s="31">
        <f t="shared" si="0"/>
        <v>100000</v>
      </c>
    </row>
    <row r="26" spans="1:9" x14ac:dyDescent="0.2">
      <c r="A26" s="3" t="s">
        <v>2</v>
      </c>
      <c r="B26" s="5"/>
      <c r="C26" s="4"/>
      <c r="D26" s="31"/>
      <c r="E26" s="31"/>
      <c r="F26" s="31"/>
      <c r="G26" s="31">
        <v>83331</v>
      </c>
      <c r="H26" s="31">
        <f>250000-G26</f>
        <v>166669</v>
      </c>
      <c r="I26" s="31">
        <v>0</v>
      </c>
    </row>
    <row r="27" spans="1:9" x14ac:dyDescent="0.2">
      <c r="A27" s="3" t="s">
        <v>3</v>
      </c>
      <c r="B27" s="5"/>
      <c r="C27" s="4"/>
      <c r="D27" s="31"/>
      <c r="E27" s="31"/>
      <c r="F27" s="4"/>
      <c r="G27" s="31">
        <v>0</v>
      </c>
      <c r="H27" s="31">
        <v>150000</v>
      </c>
      <c r="I27" s="31">
        <v>100000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83331</v>
      </c>
      <c r="H36" s="4">
        <f>+H25+H26-H27+H34</f>
        <v>100000</v>
      </c>
      <c r="I36" s="4">
        <f t="shared" si="2"/>
        <v>0</v>
      </c>
    </row>
    <row r="37" spans="1:9" x14ac:dyDescent="0.2">
      <c r="A37" s="37"/>
      <c r="B37" s="38"/>
      <c r="C37" s="39"/>
      <c r="D37" s="40"/>
      <c r="E37" s="40"/>
      <c r="F37" s="31"/>
      <c r="G37" s="31"/>
      <c r="H37" s="31"/>
      <c r="I37" s="31"/>
    </row>
    <row r="38" spans="1:9" x14ac:dyDescent="0.2">
      <c r="A38" s="3" t="s">
        <v>16</v>
      </c>
      <c r="B38" s="5"/>
      <c r="C38" s="39"/>
      <c r="D38" s="40"/>
      <c r="E38" s="40"/>
      <c r="F38" s="31"/>
      <c r="G38" s="31">
        <v>0</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0</v>
      </c>
      <c r="G40" s="43">
        <f t="shared" si="3"/>
        <v>83331</v>
      </c>
      <c r="H40" s="43">
        <f t="shared" si="3"/>
        <v>100000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CFD2F9-F97E-48AB-8F56-B2B42CD71118}">
  <sheetPr>
    <pageSetUpPr fitToPage="1"/>
  </sheetPr>
  <dimension ref="A2:I47"/>
  <sheetViews>
    <sheetView zoomScaleNormal="100" workbookViewId="0">
      <selection activeCell="K13" sqref="K13"/>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62" t="s">
        <v>87</v>
      </c>
      <c r="C4" s="14"/>
      <c r="D4" s="14"/>
      <c r="E4" s="15"/>
      <c r="G4" s="16" t="s">
        <v>27</v>
      </c>
      <c r="H4" s="19" t="s">
        <v>85</v>
      </c>
      <c r="I4" s="14"/>
    </row>
    <row r="5" spans="1:9" x14ac:dyDescent="0.2">
      <c r="A5" s="12" t="s">
        <v>25</v>
      </c>
      <c r="B5" s="19" t="s">
        <v>38</v>
      </c>
      <c r="C5" s="20"/>
      <c r="D5" s="18"/>
      <c r="E5" s="15"/>
      <c r="G5" s="16" t="s">
        <v>26</v>
      </c>
      <c r="H5" s="63" t="s">
        <v>88</v>
      </c>
      <c r="I5" s="18"/>
    </row>
    <row r="8" spans="1:9" x14ac:dyDescent="0.2">
      <c r="A8" s="11" t="s">
        <v>73</v>
      </c>
      <c r="B8" s="11"/>
      <c r="C8" s="11"/>
      <c r="D8" s="11"/>
      <c r="E8" s="11"/>
      <c r="F8" s="11"/>
      <c r="G8" s="11"/>
      <c r="H8" s="11"/>
      <c r="I8" s="11"/>
    </row>
    <row r="9" spans="1:9" x14ac:dyDescent="0.2">
      <c r="A9" s="11"/>
      <c r="B9" s="11"/>
      <c r="C9" s="11"/>
      <c r="D9" s="11"/>
      <c r="E9" s="11"/>
      <c r="F9" s="11"/>
      <c r="G9" s="11"/>
      <c r="H9" s="11"/>
      <c r="I9" s="11"/>
    </row>
    <row r="10" spans="1:9" x14ac:dyDescent="0.2">
      <c r="A10" s="11" t="s">
        <v>74</v>
      </c>
      <c r="B10" s="11"/>
      <c r="C10" s="11"/>
      <c r="D10" s="11"/>
      <c r="E10" s="11"/>
      <c r="F10" s="11"/>
      <c r="G10" s="11"/>
      <c r="H10" s="11"/>
      <c r="I10" s="11"/>
    </row>
    <row r="11" spans="1:9" x14ac:dyDescent="0.2">
      <c r="A11" s="22"/>
      <c r="B11" s="22"/>
      <c r="C11" s="22"/>
      <c r="D11" s="22"/>
      <c r="E11" s="22"/>
      <c r="F11" s="22"/>
      <c r="G11" s="22"/>
      <c r="H11" s="22"/>
      <c r="I11" s="22"/>
    </row>
    <row r="12" spans="1:9" x14ac:dyDescent="0.2">
      <c r="A12" s="11" t="s">
        <v>75</v>
      </c>
      <c r="B12" s="11"/>
      <c r="C12" s="11"/>
      <c r="D12" s="11"/>
      <c r="E12" s="11"/>
      <c r="F12" s="11"/>
      <c r="G12" s="11"/>
      <c r="H12" s="11"/>
      <c r="I12" s="11"/>
    </row>
    <row r="13" spans="1:9" x14ac:dyDescent="0.2">
      <c r="A13" s="11"/>
      <c r="B13" s="11"/>
      <c r="C13" s="11"/>
      <c r="D13" s="11"/>
      <c r="E13" s="11"/>
      <c r="F13" s="11"/>
      <c r="G13" s="11"/>
      <c r="H13" s="11"/>
      <c r="I13" s="11"/>
    </row>
    <row r="14" spans="1:9" x14ac:dyDescent="0.2">
      <c r="A14" s="11"/>
      <c r="B14" s="11"/>
      <c r="C14" s="11"/>
      <c r="D14" s="11"/>
      <c r="E14" s="11"/>
      <c r="F14" s="11"/>
      <c r="G14" s="11"/>
      <c r="H14" s="11"/>
      <c r="I14" s="11"/>
    </row>
    <row r="15" spans="1:9" x14ac:dyDescent="0.2">
      <c r="A15" s="2" t="s">
        <v>135</v>
      </c>
      <c r="C15" s="15"/>
      <c r="D15" s="15"/>
      <c r="E15" s="15"/>
      <c r="F15" s="15"/>
      <c r="G15" s="15"/>
      <c r="H15" s="15"/>
      <c r="I15" s="15"/>
    </row>
    <row r="16" spans="1:9" x14ac:dyDescent="0.2">
      <c r="C16" s="15"/>
      <c r="D16" s="15"/>
      <c r="E16" s="15"/>
      <c r="F16" s="15"/>
      <c r="G16" s="15"/>
      <c r="H16" s="15"/>
      <c r="I16" s="15"/>
    </row>
    <row r="17" spans="1:9" x14ac:dyDescent="0.2">
      <c r="A17" s="2" t="s">
        <v>109</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c r="D23" s="31"/>
      <c r="E23" s="31"/>
      <c r="F23" s="31">
        <v>0</v>
      </c>
      <c r="G23" s="31">
        <v>0</v>
      </c>
      <c r="H23" s="31">
        <v>0</v>
      </c>
      <c r="I23" s="31">
        <v>0</v>
      </c>
    </row>
    <row r="24" spans="1:9" x14ac:dyDescent="0.2">
      <c r="A24" s="3" t="s">
        <v>1</v>
      </c>
      <c r="B24" s="5"/>
      <c r="C24" s="4"/>
      <c r="D24" s="31">
        <f t="shared" ref="D24:I24" si="0">C35</f>
        <v>0</v>
      </c>
      <c r="E24" s="31">
        <f t="shared" si="0"/>
        <v>0</v>
      </c>
      <c r="F24" s="31">
        <f t="shared" si="0"/>
        <v>0</v>
      </c>
      <c r="G24" s="31">
        <f t="shared" si="0"/>
        <v>0</v>
      </c>
      <c r="H24" s="31">
        <f t="shared" si="0"/>
        <v>0</v>
      </c>
      <c r="I24" s="31">
        <f t="shared" si="0"/>
        <v>0</v>
      </c>
    </row>
    <row r="25" spans="1:9" x14ac:dyDescent="0.2">
      <c r="A25" s="3" t="s">
        <v>2</v>
      </c>
      <c r="B25" s="5"/>
      <c r="C25" s="4"/>
      <c r="D25" s="31"/>
      <c r="E25" s="31"/>
      <c r="F25" s="31">
        <v>0</v>
      </c>
      <c r="G25" s="31">
        <v>1418544</v>
      </c>
      <c r="H25" s="31">
        <f>3115398-G25+999981</f>
        <v>2696835</v>
      </c>
      <c r="I25" s="31">
        <v>999983</v>
      </c>
    </row>
    <row r="26" spans="1:9" x14ac:dyDescent="0.2">
      <c r="A26" s="3" t="s">
        <v>3</v>
      </c>
      <c r="B26" s="5"/>
      <c r="C26" s="4"/>
      <c r="D26" s="31"/>
      <c r="E26" s="31"/>
      <c r="F26" s="4">
        <v>0</v>
      </c>
      <c r="G26" s="31">
        <v>1418544</v>
      </c>
      <c r="H26" s="31">
        <v>2696835</v>
      </c>
      <c r="I26" s="31">
        <v>999983</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v>357103</v>
      </c>
      <c r="G37" s="31">
        <v>27047</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-357103</v>
      </c>
      <c r="G39" s="43">
        <f t="shared" si="3"/>
        <v>-27047</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5">
    <mergeCell ref="A20:I20"/>
    <mergeCell ref="A42:B42"/>
    <mergeCell ref="A8:I9"/>
    <mergeCell ref="A10:I10"/>
    <mergeCell ref="A12:I14"/>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1477A-9E79-4C92-9AC1-3C70C0476E6A}">
  <sheetPr>
    <pageSetUpPr fitToPage="1"/>
  </sheetPr>
  <dimension ref="A2:I48"/>
  <sheetViews>
    <sheetView zoomScaleNormal="100" workbookViewId="0">
      <selection activeCell="L38" sqref="L38"/>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91</v>
      </c>
      <c r="C4" s="14"/>
      <c r="D4" s="14"/>
      <c r="E4" s="15"/>
      <c r="G4" s="16" t="s">
        <v>27</v>
      </c>
      <c r="H4" s="13" t="s">
        <v>85</v>
      </c>
      <c r="I4" s="14"/>
    </row>
    <row r="5" spans="1:9" x14ac:dyDescent="0.2">
      <c r="A5" s="12" t="s">
        <v>25</v>
      </c>
      <c r="B5" s="13" t="s">
        <v>38</v>
      </c>
      <c r="C5" s="20"/>
      <c r="D5" s="18"/>
      <c r="E5" s="15"/>
      <c r="G5" s="16" t="s">
        <v>26</v>
      </c>
      <c r="H5" s="17" t="s">
        <v>125</v>
      </c>
      <c r="I5" s="18"/>
    </row>
    <row r="8" spans="1:9" ht="12.95" customHeight="1" x14ac:dyDescent="0.2">
      <c r="A8" s="60" t="s">
        <v>134</v>
      </c>
      <c r="B8" s="61"/>
      <c r="C8" s="61"/>
      <c r="D8" s="61"/>
      <c r="E8" s="61"/>
      <c r="F8" s="61"/>
      <c r="G8" s="61"/>
      <c r="H8" s="61"/>
      <c r="I8" s="61"/>
    </row>
    <row r="9" spans="1:9" x14ac:dyDescent="0.2">
      <c r="A9" s="61"/>
      <c r="B9" s="61"/>
      <c r="C9" s="61"/>
      <c r="D9" s="61"/>
      <c r="E9" s="61"/>
      <c r="F9" s="61"/>
      <c r="G9" s="61"/>
      <c r="H9" s="61"/>
      <c r="I9" s="61"/>
    </row>
    <row r="10" spans="1:9" s="7" customFormat="1" x14ac:dyDescent="0.2">
      <c r="A10" s="64"/>
      <c r="B10" s="64"/>
      <c r="C10" s="64"/>
      <c r="D10" s="64"/>
      <c r="E10" s="64"/>
      <c r="F10" s="64"/>
      <c r="G10" s="64"/>
      <c r="H10" s="64"/>
      <c r="I10" s="64"/>
    </row>
    <row r="11" spans="1:9" x14ac:dyDescent="0.2">
      <c r="A11" s="22" t="s">
        <v>81</v>
      </c>
      <c r="C11" s="15"/>
      <c r="D11" s="15"/>
      <c r="E11" s="15"/>
      <c r="F11" s="15"/>
      <c r="G11" s="15"/>
      <c r="H11" s="15"/>
      <c r="I11" s="15"/>
    </row>
    <row r="12" spans="1:9" x14ac:dyDescent="0.2">
      <c r="C12" s="15"/>
      <c r="D12" s="15"/>
      <c r="E12" s="15"/>
      <c r="F12" s="15"/>
      <c r="G12" s="15"/>
      <c r="H12" s="15"/>
      <c r="I12" s="15"/>
    </row>
    <row r="13" spans="1:9" x14ac:dyDescent="0.2">
      <c r="A13" s="57" t="s">
        <v>129</v>
      </c>
      <c r="B13" s="57"/>
      <c r="C13" s="57"/>
      <c r="D13" s="57"/>
      <c r="E13" s="57"/>
      <c r="F13" s="57"/>
      <c r="G13" s="57"/>
      <c r="H13" s="57"/>
      <c r="I13" s="57"/>
    </row>
    <row r="14" spans="1:9" s="7" customFormat="1" x14ac:dyDescent="0.2">
      <c r="A14" s="57"/>
      <c r="B14" s="57"/>
      <c r="C14" s="57"/>
      <c r="D14" s="57"/>
      <c r="E14" s="57"/>
      <c r="F14" s="57"/>
      <c r="G14" s="57"/>
      <c r="H14" s="57"/>
      <c r="I14" s="57"/>
    </row>
    <row r="15" spans="1:9" x14ac:dyDescent="0.2">
      <c r="C15" s="15"/>
      <c r="D15" s="15"/>
      <c r="E15" s="15"/>
      <c r="F15" s="15"/>
      <c r="G15" s="15"/>
      <c r="H15" s="15"/>
      <c r="I15" s="15"/>
    </row>
    <row r="16" spans="1:9" x14ac:dyDescent="0.2">
      <c r="A16" s="2" t="s">
        <v>133</v>
      </c>
      <c r="C16" s="15"/>
      <c r="D16" s="15"/>
      <c r="E16" s="15"/>
      <c r="F16" s="15"/>
      <c r="G16" s="15"/>
      <c r="H16" s="15"/>
      <c r="I16" s="15"/>
    </row>
    <row r="17" spans="1:9" x14ac:dyDescent="0.2">
      <c r="C17" s="15"/>
      <c r="D17" s="15"/>
      <c r="E17" s="15"/>
      <c r="F17" s="15"/>
      <c r="G17" s="15"/>
      <c r="H17" s="15"/>
      <c r="I17" s="15"/>
    </row>
    <row r="18" spans="1:9" x14ac:dyDescent="0.2">
      <c r="A18" s="2" t="s">
        <v>109</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c r="D24" s="31"/>
      <c r="E24" s="31"/>
      <c r="F24" s="31"/>
      <c r="G24" s="31">
        <v>0</v>
      </c>
      <c r="H24" s="31">
        <v>0</v>
      </c>
      <c r="I24" s="31">
        <v>0</v>
      </c>
    </row>
    <row r="25" spans="1:9" x14ac:dyDescent="0.2">
      <c r="A25" s="3" t="s">
        <v>1</v>
      </c>
      <c r="B25" s="5"/>
      <c r="C25" s="4"/>
      <c r="D25" s="31">
        <f t="shared" ref="D25:I25" si="0">C36</f>
        <v>0</v>
      </c>
      <c r="E25" s="31">
        <f t="shared" si="0"/>
        <v>0</v>
      </c>
      <c r="F25" s="31">
        <f t="shared" si="0"/>
        <v>0</v>
      </c>
      <c r="G25" s="31">
        <f t="shared" si="0"/>
        <v>0</v>
      </c>
      <c r="H25" s="31">
        <f t="shared" si="0"/>
        <v>100000</v>
      </c>
      <c r="I25" s="31">
        <f t="shared" si="0"/>
        <v>150000</v>
      </c>
    </row>
    <row r="26" spans="1:9" x14ac:dyDescent="0.2">
      <c r="A26" s="3" t="s">
        <v>2</v>
      </c>
      <c r="B26" s="5"/>
      <c r="C26" s="4"/>
      <c r="D26" s="4"/>
      <c r="E26" s="4"/>
      <c r="F26" s="4"/>
      <c r="G26" s="31">
        <v>100000</v>
      </c>
      <c r="H26" s="31">
        <v>150000</v>
      </c>
      <c r="I26" s="31">
        <v>0</v>
      </c>
    </row>
    <row r="27" spans="1:9" x14ac:dyDescent="0.2">
      <c r="A27" s="3" t="s">
        <v>3</v>
      </c>
      <c r="B27" s="5"/>
      <c r="C27" s="4"/>
      <c r="D27" s="4"/>
      <c r="E27" s="4"/>
      <c r="F27" s="4"/>
      <c r="G27" s="31">
        <v>0</v>
      </c>
      <c r="H27" s="31">
        <v>100000</v>
      </c>
      <c r="I27" s="31">
        <v>150000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100000</v>
      </c>
      <c r="H36" s="4">
        <f>+H25+H26-H27+H34</f>
        <v>150000</v>
      </c>
      <c r="I36" s="4">
        <f t="shared" si="2"/>
        <v>0</v>
      </c>
    </row>
    <row r="37" spans="1:9" x14ac:dyDescent="0.2">
      <c r="A37" s="37"/>
      <c r="B37" s="38"/>
      <c r="C37" s="39"/>
      <c r="D37" s="40"/>
      <c r="E37" s="40"/>
      <c r="F37" s="31"/>
      <c r="G37" s="31"/>
      <c r="H37" s="31"/>
      <c r="I37" s="31"/>
    </row>
    <row r="38" spans="1:9" x14ac:dyDescent="0.2">
      <c r="A38" s="3" t="s">
        <v>16</v>
      </c>
      <c r="B38" s="5"/>
      <c r="C38" s="39"/>
      <c r="D38" s="40"/>
      <c r="E38" s="40"/>
      <c r="F38" s="31"/>
      <c r="G38" s="31">
        <v>0</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0</v>
      </c>
      <c r="G40" s="43">
        <f t="shared" si="3"/>
        <v>100000</v>
      </c>
      <c r="H40" s="43">
        <f t="shared" si="3"/>
        <v>150000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9F793-5B34-4E4B-BE66-AC8388879D23}">
  <sheetPr>
    <pageSetUpPr fitToPage="1"/>
  </sheetPr>
  <dimension ref="A2:I48"/>
  <sheetViews>
    <sheetView topLeftCell="A13" zoomScaleNormal="100" workbookViewId="0">
      <selection activeCell="K12" sqref="K1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9" t="s">
        <v>89</v>
      </c>
      <c r="C4" s="14"/>
      <c r="D4" s="14"/>
      <c r="E4" s="15"/>
      <c r="G4" s="16" t="s">
        <v>27</v>
      </c>
      <c r="H4" s="19" t="s">
        <v>85</v>
      </c>
      <c r="I4" s="14"/>
    </row>
    <row r="5" spans="1:9" x14ac:dyDescent="0.2">
      <c r="A5" s="12" t="s">
        <v>25</v>
      </c>
      <c r="B5" s="13" t="s">
        <v>38</v>
      </c>
      <c r="C5" s="20"/>
      <c r="D5" s="18"/>
      <c r="E5" s="15"/>
      <c r="G5" s="16" t="s">
        <v>26</v>
      </c>
      <c r="H5" s="21" t="s">
        <v>90</v>
      </c>
      <c r="I5" s="18"/>
    </row>
    <row r="8" spans="1:9" x14ac:dyDescent="0.2">
      <c r="A8" s="11" t="s">
        <v>76</v>
      </c>
      <c r="B8" s="11"/>
      <c r="C8" s="11"/>
      <c r="D8" s="11"/>
      <c r="E8" s="11"/>
      <c r="F8" s="11"/>
      <c r="G8" s="11"/>
      <c r="H8" s="11"/>
      <c r="I8" s="11"/>
    </row>
    <row r="9" spans="1:9" x14ac:dyDescent="0.2">
      <c r="A9" s="11"/>
      <c r="B9" s="11"/>
      <c r="C9" s="11"/>
      <c r="D9" s="11"/>
      <c r="E9" s="11"/>
      <c r="F9" s="11"/>
      <c r="G9" s="11"/>
      <c r="H9" s="11"/>
      <c r="I9" s="11"/>
    </row>
    <row r="10" spans="1:9" x14ac:dyDescent="0.2">
      <c r="A10" s="10"/>
      <c r="B10" s="10"/>
      <c r="C10" s="10"/>
      <c r="D10" s="10"/>
      <c r="E10" s="10"/>
      <c r="F10" s="10"/>
      <c r="G10" s="10"/>
      <c r="H10" s="10"/>
      <c r="I10" s="10"/>
    </row>
    <row r="11" spans="1:9" x14ac:dyDescent="0.2">
      <c r="A11" s="22" t="s">
        <v>77</v>
      </c>
      <c r="B11" s="22"/>
      <c r="C11" s="22"/>
      <c r="D11" s="22"/>
      <c r="E11" s="22"/>
      <c r="F11" s="22"/>
      <c r="G11" s="22"/>
      <c r="H11" s="22"/>
      <c r="I11" s="22"/>
    </row>
    <row r="12" spans="1:9" x14ac:dyDescent="0.2">
      <c r="A12" s="22"/>
      <c r="B12" s="22"/>
      <c r="C12" s="22"/>
      <c r="D12" s="22"/>
      <c r="E12" s="22"/>
      <c r="F12" s="22"/>
      <c r="G12" s="22"/>
      <c r="H12" s="22"/>
      <c r="I12" s="22"/>
    </row>
    <row r="13" spans="1:9" x14ac:dyDescent="0.2">
      <c r="A13" s="11" t="s">
        <v>78</v>
      </c>
      <c r="B13" s="11"/>
      <c r="C13" s="11"/>
      <c r="D13" s="11"/>
      <c r="E13" s="11"/>
      <c r="F13" s="11"/>
      <c r="G13" s="11"/>
      <c r="H13" s="11"/>
      <c r="I13" s="11"/>
    </row>
    <row r="14" spans="1:9" x14ac:dyDescent="0.2">
      <c r="A14" s="11"/>
      <c r="B14" s="11"/>
      <c r="C14" s="11"/>
      <c r="D14" s="11"/>
      <c r="E14" s="11"/>
      <c r="F14" s="11"/>
      <c r="G14" s="11"/>
      <c r="H14" s="11"/>
      <c r="I14" s="11"/>
    </row>
    <row r="15" spans="1:9" x14ac:dyDescent="0.2">
      <c r="A15" s="11"/>
      <c r="B15" s="11"/>
      <c r="C15" s="11"/>
      <c r="D15" s="11"/>
      <c r="E15" s="11"/>
      <c r="F15" s="11"/>
      <c r="G15" s="11"/>
      <c r="H15" s="11"/>
      <c r="I15" s="11"/>
    </row>
    <row r="16" spans="1:9" x14ac:dyDescent="0.2">
      <c r="A16" s="22" t="s">
        <v>98</v>
      </c>
      <c r="C16" s="15"/>
      <c r="D16" s="15"/>
      <c r="E16" s="15"/>
      <c r="F16" s="15"/>
      <c r="G16" s="15"/>
      <c r="H16" s="15"/>
      <c r="I16" s="15"/>
    </row>
    <row r="17" spans="1:9" x14ac:dyDescent="0.2">
      <c r="C17" s="15"/>
      <c r="D17" s="15"/>
      <c r="E17" s="15"/>
      <c r="F17" s="15"/>
      <c r="G17" s="15"/>
      <c r="H17" s="15"/>
      <c r="I17" s="15"/>
    </row>
    <row r="18" spans="1:9" x14ac:dyDescent="0.2">
      <c r="A18" s="2" t="s">
        <v>109</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c r="D24" s="31"/>
      <c r="E24" s="31"/>
      <c r="F24" s="31">
        <v>0</v>
      </c>
      <c r="G24" s="31">
        <v>0</v>
      </c>
      <c r="H24" s="31">
        <v>0</v>
      </c>
      <c r="I24" s="31">
        <v>0</v>
      </c>
    </row>
    <row r="25" spans="1:9" x14ac:dyDescent="0.2">
      <c r="A25" s="3" t="s">
        <v>1</v>
      </c>
      <c r="B25" s="5"/>
      <c r="C25" s="4"/>
      <c r="D25" s="31">
        <f t="shared" ref="D25:I25" si="0">C36</f>
        <v>0</v>
      </c>
      <c r="E25" s="31">
        <f t="shared" si="0"/>
        <v>0</v>
      </c>
      <c r="F25" s="31">
        <f t="shared" si="0"/>
        <v>0</v>
      </c>
      <c r="G25" s="31">
        <f t="shared" si="0"/>
        <v>0</v>
      </c>
      <c r="H25" s="31">
        <f t="shared" si="0"/>
        <v>0</v>
      </c>
      <c r="I25" s="31">
        <f t="shared" si="0"/>
        <v>0</v>
      </c>
    </row>
    <row r="26" spans="1:9" x14ac:dyDescent="0.2">
      <c r="A26" s="3" t="s">
        <v>2</v>
      </c>
      <c r="B26" s="5"/>
      <c r="C26" s="4"/>
      <c r="D26" s="31"/>
      <c r="E26" s="31"/>
      <c r="F26" s="31">
        <v>102135</v>
      </c>
      <c r="G26" s="31">
        <v>596323</v>
      </c>
      <c r="H26" s="31">
        <v>698458</v>
      </c>
      <c r="I26" s="31">
        <v>699670</v>
      </c>
    </row>
    <row r="27" spans="1:9" x14ac:dyDescent="0.2">
      <c r="A27" s="3" t="s">
        <v>3</v>
      </c>
      <c r="B27" s="5"/>
      <c r="C27" s="4"/>
      <c r="D27" s="31"/>
      <c r="E27" s="31"/>
      <c r="F27" s="4">
        <v>102135</v>
      </c>
      <c r="G27" s="31">
        <v>596323</v>
      </c>
      <c r="H27" s="31">
        <v>698458</v>
      </c>
      <c r="I27" s="31">
        <v>699670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0</v>
      </c>
      <c r="H36" s="4">
        <f>+H25+H26-H27+H34</f>
        <v>0</v>
      </c>
      <c r="I36" s="4">
        <f t="shared" si="2"/>
        <v>0</v>
      </c>
    </row>
    <row r="37" spans="1:9" x14ac:dyDescent="0.2">
      <c r="A37" s="37"/>
      <c r="B37" s="38"/>
      <c r="C37" s="39"/>
      <c r="D37" s="40"/>
      <c r="E37" s="40"/>
      <c r="F37" s="31"/>
      <c r="G37" s="31"/>
      <c r="H37" s="31"/>
      <c r="I37" s="31"/>
    </row>
    <row r="38" spans="1:9" x14ac:dyDescent="0.2">
      <c r="A38" s="3" t="s">
        <v>16</v>
      </c>
      <c r="B38" s="5"/>
      <c r="C38" s="39"/>
      <c r="D38" s="40"/>
      <c r="E38" s="40"/>
      <c r="F38" s="31">
        <v>596323</v>
      </c>
      <c r="G38" s="31">
        <v>698458</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-596323</v>
      </c>
      <c r="G40" s="43">
        <f t="shared" si="3"/>
        <v>-698458</v>
      </c>
      <c r="H40" s="43">
        <f t="shared" si="3"/>
        <v>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5"/>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6C5BC-6F57-4956-A0A6-654792C26EAF}">
  <sheetPr>
    <pageSetUpPr fitToPage="1"/>
  </sheetPr>
  <dimension ref="A2:I46"/>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9" t="s">
        <v>56</v>
      </c>
      <c r="C3" s="14"/>
      <c r="D3" s="14"/>
      <c r="E3" s="15"/>
      <c r="G3" s="16" t="s">
        <v>28</v>
      </c>
      <c r="H3" s="17" t="s">
        <v>40</v>
      </c>
      <c r="I3" s="18"/>
    </row>
    <row r="4" spans="1:9" x14ac:dyDescent="0.2">
      <c r="A4" s="12" t="s">
        <v>15</v>
      </c>
      <c r="B4" s="19" t="s">
        <v>91</v>
      </c>
      <c r="C4" s="14"/>
      <c r="D4" s="14"/>
      <c r="E4" s="15"/>
      <c r="G4" s="16" t="s">
        <v>27</v>
      </c>
      <c r="H4" s="19" t="s">
        <v>85</v>
      </c>
      <c r="I4" s="14"/>
    </row>
    <row r="5" spans="1:9" x14ac:dyDescent="0.2">
      <c r="A5" s="12" t="s">
        <v>25</v>
      </c>
      <c r="B5" s="13" t="s">
        <v>38</v>
      </c>
      <c r="C5" s="20"/>
      <c r="D5" s="18"/>
      <c r="E5" s="15"/>
      <c r="G5" s="16" t="s">
        <v>26</v>
      </c>
      <c r="H5" s="21" t="s">
        <v>92</v>
      </c>
      <c r="I5" s="18"/>
    </row>
    <row r="8" spans="1:9" x14ac:dyDescent="0.2">
      <c r="A8" s="22" t="s">
        <v>79</v>
      </c>
      <c r="B8" s="22"/>
      <c r="C8" s="22"/>
      <c r="D8" s="22"/>
      <c r="E8" s="22"/>
      <c r="F8" s="22"/>
      <c r="G8" s="22"/>
      <c r="H8" s="22"/>
      <c r="I8" s="22"/>
    </row>
    <row r="9" spans="1:9" x14ac:dyDescent="0.2">
      <c r="A9" s="22" t="s">
        <v>80</v>
      </c>
      <c r="B9" s="22"/>
      <c r="C9" s="22"/>
      <c r="D9" s="22"/>
      <c r="E9" s="22"/>
      <c r="F9" s="22"/>
      <c r="G9" s="22"/>
      <c r="H9" s="22"/>
      <c r="I9" s="22"/>
    </row>
    <row r="10" spans="1:9" x14ac:dyDescent="0.2">
      <c r="A10" s="22" t="s">
        <v>81</v>
      </c>
      <c r="B10" s="22"/>
      <c r="C10" s="22"/>
      <c r="D10" s="22"/>
      <c r="E10" s="22"/>
      <c r="F10" s="22"/>
      <c r="G10" s="22"/>
      <c r="H10" s="22"/>
      <c r="I10" s="22"/>
    </row>
    <row r="11" spans="1:9" x14ac:dyDescent="0.2">
      <c r="A11" s="22"/>
      <c r="B11" s="22"/>
      <c r="C11" s="22"/>
      <c r="D11" s="22"/>
      <c r="E11" s="22"/>
      <c r="F11" s="22"/>
      <c r="G11" s="22"/>
      <c r="H11" s="22"/>
      <c r="I11" s="22"/>
    </row>
    <row r="12" spans="1:9" x14ac:dyDescent="0.2">
      <c r="A12" s="22" t="s">
        <v>82</v>
      </c>
      <c r="B12" s="22"/>
      <c r="C12" s="22"/>
      <c r="D12" s="22"/>
      <c r="E12" s="22"/>
      <c r="F12" s="22"/>
      <c r="G12" s="22"/>
      <c r="H12" s="22"/>
      <c r="I12" s="22"/>
    </row>
    <row r="13" spans="1:9" ht="33.950000000000003" customHeight="1" x14ac:dyDescent="0.2">
      <c r="A13" s="65" t="s">
        <v>83</v>
      </c>
      <c r="B13" s="66"/>
      <c r="C13" s="66"/>
      <c r="D13" s="66"/>
      <c r="E13" s="66"/>
      <c r="F13" s="66"/>
      <c r="G13" s="66"/>
      <c r="H13" s="66"/>
      <c r="I13" s="66"/>
    </row>
    <row r="14" spans="1:9" x14ac:dyDescent="0.2">
      <c r="A14" s="2" t="s">
        <v>19</v>
      </c>
      <c r="C14" s="15"/>
      <c r="D14" s="15"/>
      <c r="E14" s="15"/>
      <c r="F14" s="15"/>
      <c r="G14" s="15"/>
      <c r="H14" s="15"/>
      <c r="I14" s="15"/>
    </row>
    <row r="15" spans="1:9" x14ac:dyDescent="0.2">
      <c r="C15" s="15"/>
      <c r="D15" s="15"/>
      <c r="E15" s="15"/>
      <c r="F15" s="15"/>
      <c r="G15" s="15"/>
      <c r="H15" s="15"/>
      <c r="I15" s="15"/>
    </row>
    <row r="16" spans="1:9" x14ac:dyDescent="0.2">
      <c r="A16" s="2" t="s">
        <v>109</v>
      </c>
      <c r="C16" s="15"/>
      <c r="D16" s="15"/>
      <c r="E16" s="15"/>
      <c r="F16" s="15"/>
      <c r="G16" s="15"/>
      <c r="H16" s="15"/>
      <c r="I16" s="15"/>
    </row>
    <row r="17" spans="1:9" ht="12.95" customHeight="1" x14ac:dyDescent="0.2">
      <c r="A17" s="23" t="s">
        <v>33</v>
      </c>
      <c r="B17" s="15"/>
      <c r="C17" s="15"/>
      <c r="D17" s="15"/>
      <c r="E17" s="15"/>
      <c r="F17" s="15"/>
      <c r="G17" s="15"/>
      <c r="H17" s="15"/>
      <c r="I17" s="15"/>
    </row>
    <row r="18" spans="1:9" x14ac:dyDescent="0.2">
      <c r="A18" s="23"/>
      <c r="B18" s="15"/>
      <c r="C18" s="15"/>
      <c r="D18" s="15"/>
      <c r="E18" s="15"/>
      <c r="F18" s="15"/>
      <c r="G18" s="15"/>
      <c r="H18" s="15"/>
      <c r="I18" s="15"/>
    </row>
    <row r="19" spans="1:9" x14ac:dyDescent="0.2">
      <c r="A19" s="24" t="s">
        <v>12</v>
      </c>
      <c r="B19" s="25"/>
      <c r="C19" s="25"/>
      <c r="D19" s="25"/>
      <c r="E19" s="25"/>
      <c r="F19" s="25"/>
      <c r="G19" s="25"/>
      <c r="H19" s="25"/>
      <c r="I19" s="26"/>
    </row>
    <row r="20" spans="1:9" x14ac:dyDescent="0.2">
      <c r="A20" s="3"/>
      <c r="B20" s="5"/>
      <c r="C20" s="27" t="s">
        <v>35</v>
      </c>
      <c r="D20" s="27" t="s">
        <v>21</v>
      </c>
      <c r="E20" s="27" t="s">
        <v>22</v>
      </c>
      <c r="F20" s="27" t="s">
        <v>23</v>
      </c>
      <c r="G20" s="27" t="s">
        <v>29</v>
      </c>
      <c r="H20" s="27" t="s">
        <v>31</v>
      </c>
      <c r="I20" s="27" t="s">
        <v>32</v>
      </c>
    </row>
    <row r="21" spans="1:9" x14ac:dyDescent="0.2">
      <c r="A21" s="3"/>
      <c r="B21" s="5"/>
      <c r="C21" s="28" t="s">
        <v>10</v>
      </c>
      <c r="D21" s="29" t="s">
        <v>10</v>
      </c>
      <c r="E21" s="28" t="s">
        <v>10</v>
      </c>
      <c r="F21" s="30" t="s">
        <v>10</v>
      </c>
      <c r="G21" s="30" t="s">
        <v>10</v>
      </c>
      <c r="H21" s="28" t="s">
        <v>11</v>
      </c>
      <c r="I21" s="28" t="s">
        <v>11</v>
      </c>
    </row>
    <row r="22" spans="1:9" x14ac:dyDescent="0.2">
      <c r="A22" s="3" t="s">
        <v>0</v>
      </c>
      <c r="B22" s="5"/>
      <c r="C22" s="4"/>
      <c r="D22" s="31">
        <v>0</v>
      </c>
      <c r="E22" s="31">
        <v>0</v>
      </c>
      <c r="F22" s="31">
        <v>0</v>
      </c>
      <c r="G22" s="31">
        <v>0</v>
      </c>
      <c r="H22" s="31">
        <v>0</v>
      </c>
      <c r="I22" s="31">
        <v>0</v>
      </c>
    </row>
    <row r="23" spans="1:9" x14ac:dyDescent="0.2">
      <c r="A23" s="3" t="s">
        <v>1</v>
      </c>
      <c r="B23" s="5"/>
      <c r="C23" s="4"/>
      <c r="D23" s="31">
        <f t="shared" ref="D23:I23" si="0">C34</f>
        <v>0</v>
      </c>
      <c r="E23" s="31">
        <f t="shared" si="0"/>
        <v>142500</v>
      </c>
      <c r="F23" s="31">
        <f t="shared" si="0"/>
        <v>622926</v>
      </c>
      <c r="G23" s="31">
        <f t="shared" si="0"/>
        <v>973992</v>
      </c>
      <c r="H23" s="31">
        <f t="shared" si="0"/>
        <v>853723</v>
      </c>
      <c r="I23" s="31">
        <f t="shared" si="0"/>
        <v>603723</v>
      </c>
    </row>
    <row r="24" spans="1:9" x14ac:dyDescent="0.2">
      <c r="A24" s="3" t="s">
        <v>2</v>
      </c>
      <c r="B24" s="5"/>
      <c r="C24" s="4"/>
      <c r="D24" s="31">
        <v>142500</v>
      </c>
      <c r="E24" s="31">
        <v>480426</v>
      </c>
      <c r="F24" s="31">
        <v>499993</v>
      </c>
      <c r="G24" s="31">
        <v>75000</v>
      </c>
      <c r="H24" s="31">
        <v>0</v>
      </c>
      <c r="I24" s="31">
        <v>0</v>
      </c>
    </row>
    <row r="25" spans="1:9" x14ac:dyDescent="0.2">
      <c r="A25" s="3" t="s">
        <v>3</v>
      </c>
      <c r="B25" s="5"/>
      <c r="C25" s="4"/>
      <c r="D25" s="31">
        <v>0</v>
      </c>
      <c r="E25" s="31">
        <v>0</v>
      </c>
      <c r="F25" s="4">
        <v>148927</v>
      </c>
      <c r="G25" s="31">
        <f>8600+20000</f>
        <v>28600</v>
      </c>
      <c r="H25" s="31">
        <v>250000</v>
      </c>
      <c r="I25" s="31">
        <v>250000</v>
      </c>
    </row>
    <row r="26" spans="1:9" x14ac:dyDescent="0.2">
      <c r="A26" s="3"/>
      <c r="B26" s="5"/>
      <c r="C26" s="4"/>
      <c r="D26" s="31"/>
      <c r="E26" s="31"/>
      <c r="F26" s="31"/>
      <c r="G26" s="31"/>
      <c r="H26" s="31"/>
      <c r="I26" s="31"/>
    </row>
    <row r="27" spans="1:9" x14ac:dyDescent="0.2">
      <c r="A27" s="3" t="s">
        <v>4</v>
      </c>
      <c r="B27" s="18"/>
      <c r="C27" s="34"/>
      <c r="D27" s="34"/>
      <c r="E27" s="34"/>
      <c r="F27" s="34"/>
      <c r="G27" s="34"/>
      <c r="H27" s="34"/>
      <c r="I27" s="4"/>
    </row>
    <row r="28" spans="1:9" x14ac:dyDescent="0.2">
      <c r="A28" s="35" t="s">
        <v>20</v>
      </c>
      <c r="B28" s="5"/>
      <c r="C28" s="4"/>
      <c r="D28" s="36"/>
      <c r="E28" s="34"/>
      <c r="F28" s="34"/>
      <c r="G28" s="34"/>
      <c r="H28" s="34"/>
      <c r="I28" s="4"/>
    </row>
    <row r="29" spans="1:9" x14ac:dyDescent="0.2">
      <c r="A29" s="37"/>
      <c r="B29" s="38"/>
      <c r="C29" s="4"/>
      <c r="D29" s="31"/>
      <c r="E29" s="31"/>
      <c r="F29" s="31"/>
      <c r="G29" s="31">
        <v>-166669</v>
      </c>
      <c r="H29" s="31"/>
      <c r="I29" s="31"/>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 t="s">
        <v>5</v>
      </c>
      <c r="B32" s="5"/>
      <c r="C32" s="4">
        <f t="shared" ref="C32:I32" si="1">SUM(C29:C31)</f>
        <v>0</v>
      </c>
      <c r="D32" s="4">
        <f t="shared" si="1"/>
        <v>0</v>
      </c>
      <c r="E32" s="4">
        <f t="shared" si="1"/>
        <v>0</v>
      </c>
      <c r="F32" s="4">
        <f t="shared" si="1"/>
        <v>0</v>
      </c>
      <c r="G32" s="4">
        <f t="shared" si="1"/>
        <v>-166669</v>
      </c>
      <c r="H32" s="4">
        <f t="shared" si="1"/>
        <v>0</v>
      </c>
      <c r="I32" s="4">
        <f t="shared" si="1"/>
        <v>0</v>
      </c>
    </row>
    <row r="33" spans="1:9" x14ac:dyDescent="0.2">
      <c r="A33" s="3"/>
      <c r="B33" s="5"/>
      <c r="C33" s="4"/>
      <c r="D33" s="31"/>
      <c r="E33" s="31"/>
      <c r="F33" s="31"/>
      <c r="G33" s="31"/>
      <c r="H33" s="31"/>
      <c r="I33" s="31"/>
    </row>
    <row r="34" spans="1:9" x14ac:dyDescent="0.2">
      <c r="A34" s="3" t="s">
        <v>7</v>
      </c>
      <c r="B34" s="5"/>
      <c r="C34" s="4">
        <f>+C23+C24-C25+C32</f>
        <v>0</v>
      </c>
      <c r="D34" s="4">
        <f t="shared" ref="D34:I34" si="2">+D23+D24-D25+D32</f>
        <v>142500</v>
      </c>
      <c r="E34" s="4">
        <f>+E23+E24-E25+E32</f>
        <v>622926</v>
      </c>
      <c r="F34" s="4">
        <f t="shared" si="2"/>
        <v>973992</v>
      </c>
      <c r="G34" s="4">
        <f>+G23+G24-G25+G32</f>
        <v>853723</v>
      </c>
      <c r="H34" s="4">
        <f>+H23+H24-H25+H32</f>
        <v>603723</v>
      </c>
      <c r="I34" s="4">
        <f t="shared" si="2"/>
        <v>353723</v>
      </c>
    </row>
    <row r="35" spans="1:9" x14ac:dyDescent="0.2">
      <c r="A35" s="37"/>
      <c r="B35" s="38"/>
      <c r="C35" s="39"/>
      <c r="D35" s="40"/>
      <c r="E35" s="40"/>
      <c r="F35" s="31"/>
      <c r="G35" s="31"/>
      <c r="H35" s="31"/>
      <c r="I35" s="31"/>
    </row>
    <row r="36" spans="1:9" x14ac:dyDescent="0.2">
      <c r="A36" s="3" t="s">
        <v>16</v>
      </c>
      <c r="B36" s="5"/>
      <c r="C36" s="39"/>
      <c r="D36" s="40">
        <v>0</v>
      </c>
      <c r="E36" s="40">
        <v>0</v>
      </c>
      <c r="F36" s="31">
        <v>196442</v>
      </c>
      <c r="G36" s="31">
        <f>89742+128590</f>
        <v>218332</v>
      </c>
      <c r="H36" s="31">
        <v>0</v>
      </c>
      <c r="I36" s="31">
        <v>0</v>
      </c>
    </row>
    <row r="37" spans="1:9" x14ac:dyDescent="0.2">
      <c r="A37" s="37"/>
      <c r="B37" s="38"/>
      <c r="C37" s="39"/>
      <c r="D37" s="40"/>
      <c r="E37" s="40"/>
      <c r="F37" s="31"/>
      <c r="G37" s="31"/>
      <c r="H37" s="31"/>
      <c r="I37" s="31"/>
    </row>
    <row r="38" spans="1:9" x14ac:dyDescent="0.2">
      <c r="A38" s="3" t="s">
        <v>17</v>
      </c>
      <c r="B38" s="41"/>
      <c r="C38" s="42">
        <f>C34-C36</f>
        <v>0</v>
      </c>
      <c r="D38" s="42">
        <f t="shared" ref="D38:I38" si="3">D34-D36</f>
        <v>142500</v>
      </c>
      <c r="E38" s="42">
        <f t="shared" si="3"/>
        <v>622926</v>
      </c>
      <c r="F38" s="43">
        <f t="shared" si="3"/>
        <v>777550</v>
      </c>
      <c r="G38" s="43">
        <f t="shared" si="3"/>
        <v>635391</v>
      </c>
      <c r="H38" s="43">
        <f t="shared" si="3"/>
        <v>603723</v>
      </c>
      <c r="I38" s="43">
        <f t="shared" si="3"/>
        <v>353723</v>
      </c>
    </row>
    <row r="39" spans="1:9" x14ac:dyDescent="0.2">
      <c r="A39" s="44"/>
      <c r="B39" s="44"/>
      <c r="C39" s="45"/>
      <c r="D39" s="45"/>
      <c r="E39" s="45"/>
      <c r="F39" s="45"/>
      <c r="G39" s="45"/>
      <c r="H39" s="45"/>
      <c r="I39" s="45"/>
    </row>
    <row r="40" spans="1:9" x14ac:dyDescent="0.2">
      <c r="A40" s="46" t="s">
        <v>18</v>
      </c>
      <c r="B40" s="14"/>
      <c r="C40" s="1"/>
      <c r="D40" s="1"/>
      <c r="E40" s="1"/>
      <c r="F40" s="1"/>
      <c r="G40" s="1"/>
      <c r="H40" s="1"/>
      <c r="I40" s="1"/>
    </row>
    <row r="41" spans="1:9" ht="26.45" customHeight="1" x14ac:dyDescent="0.2">
      <c r="A41" s="47" t="s">
        <v>30</v>
      </c>
      <c r="B41" s="48"/>
      <c r="C41" s="40"/>
      <c r="D41" s="40"/>
      <c r="E41" s="40"/>
      <c r="F41" s="40"/>
      <c r="G41" s="40"/>
      <c r="H41" s="40"/>
      <c r="I41" s="40"/>
    </row>
    <row r="42" spans="1:9" x14ac:dyDescent="0.2">
      <c r="A42" s="3"/>
      <c r="B42" s="5"/>
      <c r="C42" s="31"/>
      <c r="D42" s="31"/>
      <c r="E42" s="31"/>
      <c r="F42" s="31"/>
      <c r="G42" s="31"/>
      <c r="H42" s="31"/>
      <c r="I42" s="31"/>
    </row>
    <row r="43" spans="1:9" x14ac:dyDescent="0.2">
      <c r="A43" s="3" t="s">
        <v>6</v>
      </c>
      <c r="B43" s="5"/>
      <c r="C43" s="31"/>
      <c r="D43" s="31"/>
      <c r="E43" s="31"/>
      <c r="F43" s="31"/>
      <c r="G43" s="31"/>
      <c r="H43" s="31"/>
      <c r="I43" s="31"/>
    </row>
    <row r="44" spans="1:9" x14ac:dyDescent="0.2">
      <c r="A44" s="3"/>
      <c r="B44" s="5"/>
      <c r="C44" s="31"/>
      <c r="D44" s="31"/>
      <c r="E44" s="31"/>
      <c r="F44" s="31"/>
      <c r="G44" s="31"/>
      <c r="H44" s="31"/>
      <c r="I44" s="31"/>
    </row>
    <row r="45" spans="1:9" x14ac:dyDescent="0.2">
      <c r="A45" s="49" t="s">
        <v>8</v>
      </c>
      <c r="B45" s="41"/>
      <c r="C45" s="31"/>
      <c r="D45" s="31"/>
      <c r="E45" s="31"/>
      <c r="F45" s="31"/>
      <c r="G45" s="31"/>
      <c r="H45" s="31"/>
      <c r="I45" s="31"/>
    </row>
    <row r="46" spans="1:9" x14ac:dyDescent="0.2">
      <c r="A46" s="50" t="s">
        <v>9</v>
      </c>
      <c r="B46" s="51"/>
      <c r="C46" s="31"/>
      <c r="D46" s="31"/>
      <c r="E46" s="31"/>
      <c r="F46" s="31"/>
      <c r="G46" s="31"/>
      <c r="H46" s="31"/>
      <c r="I46" s="31"/>
    </row>
  </sheetData>
  <sheetProtection selectLockedCells="1"/>
  <mergeCells count="3">
    <mergeCell ref="A19:I19"/>
    <mergeCell ref="A41:B41"/>
    <mergeCell ref="A13:I13"/>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87715-C8DF-4C87-97AE-D2E0FA033D17}">
  <sheetPr>
    <pageSetUpPr fitToPage="1"/>
  </sheetPr>
  <dimension ref="A2:I47"/>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9" t="s">
        <v>93</v>
      </c>
      <c r="C4" s="14"/>
      <c r="D4" s="14"/>
      <c r="E4" s="15"/>
      <c r="G4" s="16" t="s">
        <v>27</v>
      </c>
      <c r="H4" s="19" t="s">
        <v>42</v>
      </c>
      <c r="I4" s="14"/>
    </row>
    <row r="5" spans="1:9" x14ac:dyDescent="0.2">
      <c r="A5" s="12" t="s">
        <v>25</v>
      </c>
      <c r="B5" s="13" t="s">
        <v>38</v>
      </c>
      <c r="C5" s="20"/>
      <c r="D5" s="18"/>
      <c r="E5" s="15"/>
      <c r="G5" s="16" t="s">
        <v>26</v>
      </c>
      <c r="H5" s="21" t="s">
        <v>94</v>
      </c>
      <c r="I5" s="18"/>
    </row>
    <row r="8" spans="1:9" x14ac:dyDescent="0.2">
      <c r="A8" s="22" t="s">
        <v>44</v>
      </c>
      <c r="B8" s="22"/>
      <c r="C8" s="22"/>
      <c r="D8" s="22"/>
      <c r="E8" s="22"/>
      <c r="F8" s="22"/>
      <c r="G8" s="22"/>
      <c r="H8" s="22"/>
      <c r="I8" s="22"/>
    </row>
    <row r="9" spans="1:9" x14ac:dyDescent="0.2">
      <c r="A9" s="22" t="s">
        <v>95</v>
      </c>
      <c r="B9" s="22"/>
      <c r="C9" s="22"/>
      <c r="D9" s="22"/>
      <c r="E9" s="22"/>
      <c r="F9" s="22"/>
      <c r="G9" s="22"/>
      <c r="H9" s="22"/>
      <c r="I9" s="22"/>
    </row>
    <row r="10" spans="1:9" x14ac:dyDescent="0.2">
      <c r="A10" s="22" t="s">
        <v>46</v>
      </c>
      <c r="B10" s="22"/>
      <c r="C10" s="22"/>
      <c r="D10" s="22"/>
      <c r="E10" s="22"/>
      <c r="F10" s="22"/>
      <c r="G10" s="22"/>
      <c r="H10" s="22"/>
      <c r="I10" s="22"/>
    </row>
    <row r="11" spans="1:9" x14ac:dyDescent="0.2">
      <c r="A11" s="22"/>
      <c r="B11" s="22"/>
      <c r="C11" s="22"/>
      <c r="D11" s="22"/>
      <c r="E11" s="22"/>
      <c r="F11" s="22"/>
      <c r="G11" s="22"/>
      <c r="H11" s="22"/>
      <c r="I11" s="22"/>
    </row>
    <row r="12" spans="1:9" x14ac:dyDescent="0.2">
      <c r="A12" s="22" t="s">
        <v>96</v>
      </c>
      <c r="B12" s="22"/>
      <c r="C12" s="22"/>
      <c r="D12" s="22"/>
      <c r="E12" s="22"/>
      <c r="F12" s="22"/>
      <c r="G12" s="22"/>
      <c r="H12" s="22"/>
      <c r="I12" s="22"/>
    </row>
    <row r="13" spans="1:9" x14ac:dyDescent="0.2">
      <c r="A13" s="22" t="s">
        <v>97</v>
      </c>
      <c r="B13" s="22"/>
      <c r="C13" s="22"/>
      <c r="D13" s="22"/>
      <c r="E13" s="22"/>
      <c r="F13" s="22"/>
      <c r="G13" s="22"/>
      <c r="H13" s="22"/>
      <c r="I13" s="22"/>
    </row>
    <row r="14" spans="1:9" x14ac:dyDescent="0.2">
      <c r="C14" s="15"/>
      <c r="D14" s="15"/>
      <c r="E14" s="15"/>
      <c r="F14" s="15"/>
      <c r="G14" s="15"/>
      <c r="H14" s="15"/>
      <c r="I14" s="15"/>
    </row>
    <row r="15" spans="1:9" x14ac:dyDescent="0.2">
      <c r="A15" s="2" t="s">
        <v>136</v>
      </c>
      <c r="C15" s="15"/>
      <c r="D15" s="15"/>
      <c r="E15" s="15"/>
      <c r="F15" s="15"/>
      <c r="G15" s="15"/>
      <c r="H15" s="15"/>
      <c r="I15" s="15"/>
    </row>
    <row r="16" spans="1:9" x14ac:dyDescent="0.2">
      <c r="C16" s="15"/>
      <c r="D16" s="15"/>
      <c r="E16" s="15"/>
      <c r="F16" s="15"/>
      <c r="G16" s="15"/>
      <c r="H16" s="15"/>
      <c r="I16" s="15"/>
    </row>
    <row r="17" spans="1:9" x14ac:dyDescent="0.2">
      <c r="A17" s="2" t="s">
        <v>34</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c r="D23" s="31"/>
      <c r="E23" s="31"/>
      <c r="F23" s="31">
        <v>0</v>
      </c>
      <c r="G23" s="31">
        <v>0</v>
      </c>
      <c r="H23" s="31">
        <v>0</v>
      </c>
      <c r="I23" s="31">
        <v>0</v>
      </c>
    </row>
    <row r="24" spans="1:9" x14ac:dyDescent="0.2">
      <c r="A24" s="3" t="s">
        <v>1</v>
      </c>
      <c r="B24" s="5"/>
      <c r="C24" s="4"/>
      <c r="D24" s="31">
        <f t="shared" ref="D24:I24" si="0">C35</f>
        <v>0</v>
      </c>
      <c r="E24" s="31">
        <f t="shared" si="0"/>
        <v>0</v>
      </c>
      <c r="F24" s="31">
        <f t="shared" si="0"/>
        <v>0</v>
      </c>
      <c r="G24" s="31">
        <f t="shared" si="0"/>
        <v>0</v>
      </c>
      <c r="H24" s="31">
        <f t="shared" si="0"/>
        <v>0</v>
      </c>
      <c r="I24" s="31">
        <f t="shared" si="0"/>
        <v>0</v>
      </c>
    </row>
    <row r="25" spans="1:9" x14ac:dyDescent="0.2">
      <c r="A25" s="3" t="s">
        <v>2</v>
      </c>
      <c r="B25" s="5"/>
      <c r="C25" s="4"/>
      <c r="D25" s="31"/>
      <c r="E25" s="31"/>
      <c r="F25" s="31">
        <v>519254</v>
      </c>
      <c r="G25" s="31">
        <v>2203420</v>
      </c>
      <c r="H25" s="31">
        <v>100000</v>
      </c>
      <c r="I25" s="31">
        <v>0</v>
      </c>
    </row>
    <row r="26" spans="1:9" x14ac:dyDescent="0.2">
      <c r="A26" s="3" t="s">
        <v>3</v>
      </c>
      <c r="B26" s="5"/>
      <c r="C26" s="4"/>
      <c r="D26" s="31"/>
      <c r="E26" s="31"/>
      <c r="F26" s="4">
        <v>519254</v>
      </c>
      <c r="G26" s="31">
        <v>2203420</v>
      </c>
      <c r="H26" s="31">
        <v>100000</v>
      </c>
      <c r="I26" s="31">
        <v>0</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v>1480746</v>
      </c>
      <c r="G37" s="31">
        <v>74</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-1480746</v>
      </c>
      <c r="G39" s="43">
        <f t="shared" si="3"/>
        <v>-74</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2">
    <mergeCell ref="A20:I20"/>
    <mergeCell ref="A42:B42"/>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E07A5-F39F-4529-8C95-3425A8362CB0}">
  <sheetPr>
    <pageSetUpPr fitToPage="1"/>
  </sheetPr>
  <dimension ref="A2:L48"/>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 min="12" max="12" width="9.42578125" bestFit="1"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112</v>
      </c>
      <c r="C4" s="14"/>
      <c r="D4" s="14"/>
      <c r="E4" s="15"/>
      <c r="G4" s="16" t="s">
        <v>27</v>
      </c>
      <c r="H4" s="13" t="s">
        <v>42</v>
      </c>
      <c r="I4" s="14"/>
    </row>
    <row r="5" spans="1:9" x14ac:dyDescent="0.2">
      <c r="A5" s="12" t="s">
        <v>25</v>
      </c>
      <c r="B5" s="13" t="s">
        <v>38</v>
      </c>
      <c r="C5" s="20"/>
      <c r="D5" s="18"/>
      <c r="E5" s="15"/>
      <c r="G5" s="16" t="s">
        <v>26</v>
      </c>
      <c r="H5" s="17" t="s">
        <v>113</v>
      </c>
      <c r="I5" s="18"/>
    </row>
    <row r="8" spans="1:9" x14ac:dyDescent="0.2">
      <c r="A8" s="60" t="s">
        <v>126</v>
      </c>
      <c r="B8" s="61"/>
      <c r="C8" s="61"/>
      <c r="D8" s="61"/>
      <c r="E8" s="61"/>
      <c r="F8" s="61"/>
      <c r="G8" s="61"/>
      <c r="H8" s="61"/>
      <c r="I8" s="61"/>
    </row>
    <row r="9" spans="1:9" s="7" customFormat="1" x14ac:dyDescent="0.2">
      <c r="A9" s="61"/>
      <c r="B9" s="61"/>
      <c r="C9" s="61"/>
      <c r="D9" s="61"/>
      <c r="E9" s="61"/>
      <c r="F9" s="61"/>
      <c r="G9" s="61"/>
      <c r="H9" s="61"/>
      <c r="I9" s="61"/>
    </row>
    <row r="10" spans="1:9" x14ac:dyDescent="0.2">
      <c r="C10" s="15"/>
      <c r="D10" s="15"/>
      <c r="E10" s="15"/>
      <c r="F10" s="15"/>
      <c r="G10" s="15"/>
      <c r="H10" s="15"/>
      <c r="I10" s="15"/>
    </row>
    <row r="11" spans="1:9" x14ac:dyDescent="0.2">
      <c r="A11" s="22" t="s">
        <v>46</v>
      </c>
      <c r="C11" s="15"/>
      <c r="D11" s="15"/>
      <c r="E11" s="15"/>
      <c r="F11" s="15"/>
      <c r="G11" s="15"/>
      <c r="H11" s="15"/>
      <c r="I11" s="15"/>
    </row>
    <row r="12" spans="1:9" x14ac:dyDescent="0.2">
      <c r="C12" s="15"/>
      <c r="D12" s="15"/>
      <c r="E12" s="15"/>
      <c r="F12" s="15"/>
      <c r="G12" s="15"/>
      <c r="H12" s="15"/>
      <c r="I12" s="15"/>
    </row>
    <row r="13" spans="1:9" x14ac:dyDescent="0.2">
      <c r="A13" s="61" t="s">
        <v>130</v>
      </c>
      <c r="B13" s="61"/>
      <c r="C13" s="61"/>
      <c r="D13" s="61"/>
      <c r="E13" s="61"/>
      <c r="F13" s="61"/>
      <c r="G13" s="61"/>
      <c r="H13" s="61"/>
      <c r="I13" s="61"/>
    </row>
    <row r="14" spans="1:9" s="7" customFormat="1" x14ac:dyDescent="0.2">
      <c r="A14" s="61"/>
      <c r="B14" s="61"/>
      <c r="C14" s="61"/>
      <c r="D14" s="61"/>
      <c r="E14" s="61"/>
      <c r="F14" s="61"/>
      <c r="G14" s="61"/>
      <c r="H14" s="61"/>
      <c r="I14" s="61"/>
    </row>
    <row r="15" spans="1:9" x14ac:dyDescent="0.2">
      <c r="C15" s="15"/>
      <c r="D15" s="15"/>
      <c r="E15" s="15"/>
      <c r="F15" s="15"/>
      <c r="G15" s="15"/>
      <c r="H15" s="15"/>
      <c r="I15" s="15"/>
    </row>
    <row r="16" spans="1:9" x14ac:dyDescent="0.2">
      <c r="A16" s="2" t="s">
        <v>133</v>
      </c>
      <c r="C16" s="15"/>
      <c r="D16" s="15"/>
      <c r="E16" s="15"/>
      <c r="F16" s="15"/>
      <c r="G16" s="15"/>
      <c r="H16" s="15"/>
      <c r="I16" s="15"/>
    </row>
    <row r="17" spans="1:12" x14ac:dyDescent="0.2">
      <c r="C17" s="15"/>
      <c r="D17" s="15"/>
      <c r="E17" s="15"/>
      <c r="F17" s="15"/>
      <c r="G17" s="15"/>
      <c r="H17" s="15"/>
      <c r="I17" s="15"/>
    </row>
    <row r="18" spans="1:12" x14ac:dyDescent="0.2">
      <c r="A18" s="2" t="s">
        <v>109</v>
      </c>
      <c r="C18" s="15"/>
      <c r="D18" s="15"/>
      <c r="E18" s="15"/>
      <c r="F18" s="15"/>
      <c r="G18" s="15"/>
      <c r="H18" s="15"/>
      <c r="I18" s="15"/>
    </row>
    <row r="19" spans="1:12" x14ac:dyDescent="0.2">
      <c r="A19" s="23" t="s">
        <v>33</v>
      </c>
      <c r="B19" s="15"/>
      <c r="C19" s="15"/>
      <c r="D19" s="15"/>
      <c r="E19" s="15"/>
      <c r="F19" s="15"/>
      <c r="G19" s="15"/>
      <c r="H19" s="15"/>
      <c r="I19" s="15"/>
    </row>
    <row r="20" spans="1:12" x14ac:dyDescent="0.2">
      <c r="A20" s="23"/>
      <c r="B20" s="15"/>
      <c r="C20" s="15"/>
      <c r="D20" s="15"/>
      <c r="E20" s="15"/>
      <c r="F20" s="15"/>
      <c r="G20" s="15"/>
      <c r="H20" s="15"/>
      <c r="I20" s="15"/>
    </row>
    <row r="21" spans="1:12" x14ac:dyDescent="0.2">
      <c r="A21" s="24" t="s">
        <v>12</v>
      </c>
      <c r="B21" s="25"/>
      <c r="C21" s="25"/>
      <c r="D21" s="25"/>
      <c r="E21" s="25"/>
      <c r="F21" s="25"/>
      <c r="G21" s="25"/>
      <c r="H21" s="25"/>
      <c r="I21" s="26"/>
    </row>
    <row r="22" spans="1:12" x14ac:dyDescent="0.2">
      <c r="A22" s="3"/>
      <c r="B22" s="5"/>
      <c r="C22" s="27" t="s">
        <v>35</v>
      </c>
      <c r="D22" s="27" t="s">
        <v>21</v>
      </c>
      <c r="E22" s="27" t="s">
        <v>22</v>
      </c>
      <c r="F22" s="27" t="s">
        <v>23</v>
      </c>
      <c r="G22" s="27" t="s">
        <v>29</v>
      </c>
      <c r="H22" s="27" t="s">
        <v>31</v>
      </c>
      <c r="I22" s="27" t="s">
        <v>32</v>
      </c>
    </row>
    <row r="23" spans="1:12" x14ac:dyDescent="0.2">
      <c r="A23" s="3"/>
      <c r="B23" s="5"/>
      <c r="C23" s="28" t="s">
        <v>10</v>
      </c>
      <c r="D23" s="29" t="s">
        <v>10</v>
      </c>
      <c r="E23" s="28" t="s">
        <v>10</v>
      </c>
      <c r="F23" s="30" t="s">
        <v>10</v>
      </c>
      <c r="G23" s="30" t="s">
        <v>10</v>
      </c>
      <c r="H23" s="28" t="s">
        <v>11</v>
      </c>
      <c r="I23" s="28" t="s">
        <v>11</v>
      </c>
    </row>
    <row r="24" spans="1:12" x14ac:dyDescent="0.2">
      <c r="A24" s="3" t="s">
        <v>0</v>
      </c>
      <c r="B24" s="5"/>
      <c r="C24" s="4"/>
      <c r="D24" s="31"/>
      <c r="E24" s="31"/>
      <c r="F24" s="31"/>
      <c r="G24" s="31">
        <v>0</v>
      </c>
      <c r="H24" s="31">
        <v>0</v>
      </c>
      <c r="I24" s="31">
        <v>0</v>
      </c>
    </row>
    <row r="25" spans="1:12" x14ac:dyDescent="0.2">
      <c r="A25" s="3" t="s">
        <v>1</v>
      </c>
      <c r="B25" s="5"/>
      <c r="C25" s="4"/>
      <c r="D25" s="31">
        <f t="shared" ref="D25:I25" si="0">C36</f>
        <v>0</v>
      </c>
      <c r="E25" s="31">
        <f t="shared" si="0"/>
        <v>0</v>
      </c>
      <c r="F25" s="31">
        <f t="shared" si="0"/>
        <v>0</v>
      </c>
      <c r="G25" s="31">
        <f t="shared" si="0"/>
        <v>0</v>
      </c>
      <c r="H25" s="31">
        <f t="shared" si="0"/>
        <v>0</v>
      </c>
      <c r="I25" s="31">
        <f t="shared" si="0"/>
        <v>-2030000</v>
      </c>
    </row>
    <row r="26" spans="1:12" x14ac:dyDescent="0.2">
      <c r="A26" s="3" t="s">
        <v>2</v>
      </c>
      <c r="B26" s="5"/>
      <c r="C26" s="4"/>
      <c r="D26" s="31"/>
      <c r="E26" s="31"/>
      <c r="F26" s="31"/>
      <c r="G26" s="31">
        <v>711267</v>
      </c>
      <c r="H26" s="31">
        <v>225732</v>
      </c>
      <c r="I26" s="31">
        <v>1120943</v>
      </c>
    </row>
    <row r="27" spans="1:12" x14ac:dyDescent="0.2">
      <c r="A27" s="3" t="s">
        <v>3</v>
      </c>
      <c r="B27" s="5"/>
      <c r="C27" s="4"/>
      <c r="D27" s="31"/>
      <c r="E27" s="31"/>
      <c r="F27" s="4"/>
      <c r="G27" s="31">
        <v>711267</v>
      </c>
      <c r="H27" s="31">
        <f>1255732+1000000</f>
        <v>2255732</v>
      </c>
      <c r="I27" s="31">
        <v>1120943</v>
      </c>
      <c r="L27" s="9"/>
    </row>
    <row r="28" spans="1:12" x14ac:dyDescent="0.2">
      <c r="A28" s="3"/>
      <c r="B28" s="5"/>
      <c r="C28" s="4"/>
      <c r="D28" s="31"/>
      <c r="E28" s="31"/>
      <c r="F28" s="31"/>
      <c r="G28" s="31"/>
      <c r="H28" s="31"/>
      <c r="I28" s="31"/>
    </row>
    <row r="29" spans="1:12" x14ac:dyDescent="0.2">
      <c r="A29" s="3" t="s">
        <v>4</v>
      </c>
      <c r="B29" s="18"/>
      <c r="C29" s="34"/>
      <c r="D29" s="34"/>
      <c r="E29" s="34"/>
      <c r="F29" s="34"/>
      <c r="G29" s="34"/>
      <c r="H29" s="34"/>
      <c r="I29" s="4"/>
    </row>
    <row r="30" spans="1:12" x14ac:dyDescent="0.2">
      <c r="A30" s="35" t="s">
        <v>20</v>
      </c>
      <c r="B30" s="5"/>
      <c r="C30" s="4"/>
      <c r="D30" s="36"/>
      <c r="E30" s="34"/>
      <c r="F30" s="34"/>
      <c r="G30" s="34"/>
      <c r="H30" s="34"/>
      <c r="I30" s="4"/>
    </row>
    <row r="31" spans="1:12" x14ac:dyDescent="0.2">
      <c r="A31" s="37"/>
      <c r="B31" s="38"/>
      <c r="C31" s="4"/>
      <c r="D31" s="31"/>
      <c r="E31" s="31"/>
      <c r="F31" s="31"/>
      <c r="G31" s="31"/>
      <c r="H31" s="31"/>
      <c r="I31" s="31"/>
    </row>
    <row r="32" spans="1:12"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0</v>
      </c>
      <c r="H36" s="4">
        <f>+H25+H26-H27+H34</f>
        <v>-2030000</v>
      </c>
      <c r="I36" s="4">
        <f t="shared" si="2"/>
        <v>-2030000</v>
      </c>
    </row>
    <row r="37" spans="1:9" x14ac:dyDescent="0.2">
      <c r="A37" s="37"/>
      <c r="B37" s="38"/>
      <c r="C37" s="39"/>
      <c r="D37" s="40"/>
      <c r="E37" s="40"/>
      <c r="F37" s="31"/>
      <c r="G37" s="31"/>
      <c r="H37" s="31"/>
      <c r="I37" s="31"/>
    </row>
    <row r="38" spans="1:9" x14ac:dyDescent="0.2">
      <c r="A38" s="3" t="s">
        <v>16</v>
      </c>
      <c r="B38" s="5"/>
      <c r="C38" s="39"/>
      <c r="D38" s="40"/>
      <c r="E38" s="40"/>
      <c r="F38" s="31"/>
      <c r="G38" s="31">
        <v>1255732</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0</v>
      </c>
      <c r="G40" s="43">
        <f t="shared" si="3"/>
        <v>-1255732</v>
      </c>
      <c r="H40" s="43">
        <f t="shared" si="3"/>
        <v>-2030000</v>
      </c>
      <c r="I40" s="43">
        <f t="shared" si="3"/>
        <v>-2030000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28AA32-D94F-466A-B86F-F6CAE709B354}">
  <sheetPr>
    <pageSetUpPr fitToPage="1"/>
  </sheetPr>
  <dimension ref="A2:K47"/>
  <sheetViews>
    <sheetView zoomScaleNormal="100" workbookViewId="0">
      <selection activeCell="K9" sqref="K9"/>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114</v>
      </c>
      <c r="C4" s="14"/>
      <c r="D4" s="14"/>
      <c r="E4" s="15"/>
      <c r="G4" s="16" t="s">
        <v>27</v>
      </c>
      <c r="H4" s="13" t="s">
        <v>85</v>
      </c>
      <c r="I4" s="14"/>
    </row>
    <row r="5" spans="1:9" x14ac:dyDescent="0.2">
      <c r="A5" s="12" t="s">
        <v>25</v>
      </c>
      <c r="B5" s="13" t="s">
        <v>38</v>
      </c>
      <c r="C5" s="20"/>
      <c r="D5" s="18"/>
      <c r="E5" s="15"/>
      <c r="G5" s="16" t="s">
        <v>26</v>
      </c>
      <c r="H5" s="17" t="s">
        <v>115</v>
      </c>
      <c r="I5" s="18"/>
    </row>
    <row r="8" spans="1:9" x14ac:dyDescent="0.2">
      <c r="A8" s="60" t="s">
        <v>152</v>
      </c>
      <c r="B8" s="61"/>
      <c r="C8" s="61"/>
      <c r="D8" s="61"/>
      <c r="E8" s="61"/>
      <c r="F8" s="61"/>
      <c r="G8" s="61"/>
      <c r="H8" s="61"/>
      <c r="I8" s="61"/>
    </row>
    <row r="9" spans="1:9" s="7" customFormat="1" x14ac:dyDescent="0.2">
      <c r="A9" s="61"/>
      <c r="B9" s="61"/>
      <c r="C9" s="61"/>
      <c r="D9" s="61"/>
      <c r="E9" s="61"/>
      <c r="F9" s="61"/>
      <c r="G9" s="61"/>
      <c r="H9" s="61"/>
      <c r="I9" s="61"/>
    </row>
    <row r="10" spans="1:9" x14ac:dyDescent="0.2">
      <c r="C10" s="15"/>
      <c r="D10" s="15"/>
      <c r="E10" s="15"/>
      <c r="F10" s="15"/>
      <c r="G10" s="15"/>
      <c r="H10" s="15"/>
      <c r="I10" s="15"/>
    </row>
    <row r="11" spans="1:9" x14ac:dyDescent="0.2">
      <c r="A11" s="12" t="s">
        <v>137</v>
      </c>
      <c r="C11" s="15"/>
      <c r="D11" s="15"/>
      <c r="E11" s="15"/>
      <c r="F11" s="15"/>
      <c r="G11" s="15"/>
      <c r="H11" s="15"/>
      <c r="I11" s="15"/>
    </row>
    <row r="12" spans="1:9" x14ac:dyDescent="0.2">
      <c r="C12" s="15"/>
      <c r="D12" s="15"/>
      <c r="E12" s="15"/>
      <c r="F12" s="15"/>
      <c r="G12" s="15"/>
      <c r="H12" s="15"/>
      <c r="I12" s="15"/>
    </row>
    <row r="13" spans="1:9" x14ac:dyDescent="0.2">
      <c r="A13" s="12" t="s">
        <v>139</v>
      </c>
      <c r="C13" s="15"/>
      <c r="D13" s="15"/>
      <c r="E13" s="15"/>
      <c r="F13" s="15"/>
      <c r="G13" s="15"/>
      <c r="H13" s="15"/>
      <c r="I13" s="15"/>
    </row>
    <row r="14" spans="1:9" x14ac:dyDescent="0.2">
      <c r="C14" s="15"/>
      <c r="D14" s="15"/>
      <c r="E14" s="15"/>
      <c r="F14" s="15"/>
      <c r="G14" s="15"/>
      <c r="H14" s="15"/>
      <c r="I14" s="15"/>
    </row>
    <row r="15" spans="1:9" x14ac:dyDescent="0.2">
      <c r="A15" s="2" t="s">
        <v>138</v>
      </c>
      <c r="C15" s="15"/>
      <c r="D15" s="15"/>
      <c r="E15" s="15"/>
      <c r="F15" s="15"/>
      <c r="G15" s="15"/>
      <c r="H15" s="15"/>
      <c r="I15" s="15"/>
    </row>
    <row r="16" spans="1:9" x14ac:dyDescent="0.2">
      <c r="C16" s="15"/>
      <c r="D16" s="15"/>
      <c r="E16" s="15"/>
      <c r="F16" s="15"/>
      <c r="G16" s="15"/>
      <c r="H16" s="15"/>
      <c r="I16" s="15"/>
    </row>
    <row r="17" spans="1:11" x14ac:dyDescent="0.2">
      <c r="A17" s="2" t="s">
        <v>109</v>
      </c>
      <c r="C17" s="15"/>
      <c r="D17" s="15"/>
      <c r="E17" s="15"/>
      <c r="F17" s="15"/>
      <c r="G17" s="15"/>
      <c r="H17" s="15"/>
      <c r="I17" s="15"/>
    </row>
    <row r="18" spans="1:11" x14ac:dyDescent="0.2">
      <c r="A18" s="23" t="s">
        <v>33</v>
      </c>
      <c r="B18" s="15"/>
      <c r="C18" s="15"/>
      <c r="D18" s="15"/>
      <c r="E18" s="15"/>
      <c r="F18" s="15"/>
      <c r="G18" s="15"/>
      <c r="H18" s="15"/>
      <c r="I18" s="15"/>
    </row>
    <row r="19" spans="1:11" x14ac:dyDescent="0.2">
      <c r="A19" s="23"/>
      <c r="B19" s="15"/>
      <c r="C19" s="15"/>
      <c r="D19" s="15"/>
      <c r="E19" s="15"/>
      <c r="F19" s="15"/>
      <c r="G19" s="15"/>
      <c r="H19" s="15"/>
      <c r="I19" s="15"/>
    </row>
    <row r="20" spans="1:11" x14ac:dyDescent="0.2">
      <c r="A20" s="24" t="s">
        <v>12</v>
      </c>
      <c r="B20" s="25"/>
      <c r="C20" s="25"/>
      <c r="D20" s="25"/>
      <c r="E20" s="25"/>
      <c r="F20" s="25"/>
      <c r="G20" s="25"/>
      <c r="H20" s="25"/>
      <c r="I20" s="26"/>
    </row>
    <row r="21" spans="1:11" x14ac:dyDescent="0.2">
      <c r="A21" s="3"/>
      <c r="B21" s="5"/>
      <c r="C21" s="27" t="s">
        <v>35</v>
      </c>
      <c r="D21" s="27" t="s">
        <v>21</v>
      </c>
      <c r="E21" s="27" t="s">
        <v>22</v>
      </c>
      <c r="F21" s="27" t="s">
        <v>23</v>
      </c>
      <c r="G21" s="27" t="s">
        <v>29</v>
      </c>
      <c r="H21" s="27" t="s">
        <v>31</v>
      </c>
      <c r="I21" s="27" t="s">
        <v>32</v>
      </c>
    </row>
    <row r="22" spans="1:11" x14ac:dyDescent="0.2">
      <c r="A22" s="3"/>
      <c r="B22" s="5"/>
      <c r="C22" s="28" t="s">
        <v>10</v>
      </c>
      <c r="D22" s="29" t="s">
        <v>10</v>
      </c>
      <c r="E22" s="28" t="s">
        <v>10</v>
      </c>
      <c r="F22" s="30" t="s">
        <v>10</v>
      </c>
      <c r="G22" s="30" t="s">
        <v>10</v>
      </c>
      <c r="H22" s="28" t="s">
        <v>11</v>
      </c>
      <c r="I22" s="28" t="s">
        <v>11</v>
      </c>
    </row>
    <row r="23" spans="1:11" x14ac:dyDescent="0.2">
      <c r="A23" s="3" t="s">
        <v>0</v>
      </c>
      <c r="B23" s="5"/>
      <c r="C23" s="4"/>
      <c r="D23" s="31"/>
      <c r="E23" s="31"/>
      <c r="F23" s="31"/>
      <c r="G23" s="31">
        <v>0</v>
      </c>
      <c r="H23" s="31">
        <v>0</v>
      </c>
      <c r="I23" s="31">
        <v>0</v>
      </c>
    </row>
    <row r="24" spans="1:11" x14ac:dyDescent="0.2">
      <c r="A24" s="3" t="s">
        <v>1</v>
      </c>
      <c r="B24" s="5"/>
      <c r="C24" s="4"/>
      <c r="D24" s="31">
        <f t="shared" ref="D24:I24" si="0">C35</f>
        <v>0</v>
      </c>
      <c r="E24" s="31">
        <f t="shared" si="0"/>
        <v>0</v>
      </c>
      <c r="F24" s="31">
        <f t="shared" si="0"/>
        <v>0</v>
      </c>
      <c r="G24" s="31">
        <f t="shared" si="0"/>
        <v>0</v>
      </c>
      <c r="H24" s="31">
        <f t="shared" si="0"/>
        <v>0</v>
      </c>
      <c r="I24" s="31">
        <f t="shared" si="0"/>
        <v>0</v>
      </c>
    </row>
    <row r="25" spans="1:11" x14ac:dyDescent="0.2">
      <c r="A25" s="3" t="s">
        <v>2</v>
      </c>
      <c r="B25" s="5"/>
      <c r="C25" s="4"/>
      <c r="D25" s="31"/>
      <c r="E25" s="31"/>
      <c r="F25" s="31"/>
      <c r="G25" s="31">
        <v>490942</v>
      </c>
      <c r="H25" s="31">
        <v>458333</v>
      </c>
      <c r="I25" s="31">
        <v>0</v>
      </c>
      <c r="K25" s="9"/>
    </row>
    <row r="26" spans="1:11" x14ac:dyDescent="0.2">
      <c r="A26" s="3" t="s">
        <v>3</v>
      </c>
      <c r="B26" s="5"/>
      <c r="C26" s="4"/>
      <c r="D26" s="31"/>
      <c r="E26" s="31"/>
      <c r="F26" s="4"/>
      <c r="G26" s="31">
        <v>490942</v>
      </c>
      <c r="H26" s="31">
        <v>458333</v>
      </c>
      <c r="I26" s="31">
        <v>0</v>
      </c>
    </row>
    <row r="27" spans="1:11" x14ac:dyDescent="0.2">
      <c r="A27" s="3"/>
      <c r="B27" s="5"/>
      <c r="C27" s="4"/>
      <c r="D27" s="31"/>
      <c r="E27" s="31"/>
      <c r="F27" s="31"/>
      <c r="G27" s="31"/>
      <c r="H27" s="31"/>
      <c r="I27" s="31"/>
    </row>
    <row r="28" spans="1:11" x14ac:dyDescent="0.2">
      <c r="A28" s="3" t="s">
        <v>4</v>
      </c>
      <c r="B28" s="18"/>
      <c r="C28" s="34"/>
      <c r="D28" s="34"/>
      <c r="E28" s="34"/>
      <c r="F28" s="34"/>
      <c r="G28" s="34"/>
      <c r="H28" s="34"/>
      <c r="I28" s="4"/>
    </row>
    <row r="29" spans="1:11" x14ac:dyDescent="0.2">
      <c r="A29" s="35" t="s">
        <v>20</v>
      </c>
      <c r="B29" s="5"/>
      <c r="C29" s="4"/>
      <c r="D29" s="36"/>
      <c r="E29" s="34"/>
      <c r="F29" s="34"/>
      <c r="G29" s="34"/>
      <c r="H29" s="34"/>
      <c r="I29" s="4"/>
    </row>
    <row r="30" spans="1:11" x14ac:dyDescent="0.2">
      <c r="A30" s="37"/>
      <c r="B30" s="38"/>
      <c r="C30" s="4"/>
      <c r="D30" s="31"/>
      <c r="E30" s="31"/>
      <c r="F30" s="31"/>
      <c r="G30" s="31"/>
      <c r="H30" s="31"/>
      <c r="I30" s="31"/>
    </row>
    <row r="31" spans="1:11" x14ac:dyDescent="0.2">
      <c r="A31" s="37"/>
      <c r="B31" s="38"/>
      <c r="C31" s="4"/>
      <c r="D31" s="31"/>
      <c r="E31" s="31"/>
      <c r="F31" s="31"/>
      <c r="G31" s="31"/>
      <c r="H31" s="31"/>
      <c r="I31" s="31"/>
    </row>
    <row r="32" spans="1:11"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c r="G37" s="31">
        <v>0</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0</v>
      </c>
      <c r="G39" s="43">
        <f t="shared" si="3"/>
        <v>0</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3">
    <mergeCell ref="A20:I20"/>
    <mergeCell ref="A42:B42"/>
    <mergeCell ref="A8:I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908A5-6ED0-498D-B847-D3AC5FBE93BE}">
  <sheetPr>
    <pageSetUpPr fitToPage="1"/>
  </sheetPr>
  <dimension ref="A2:I48"/>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116</v>
      </c>
      <c r="C4" s="14"/>
      <c r="D4" s="14"/>
      <c r="E4" s="15"/>
      <c r="G4" s="16" t="s">
        <v>27</v>
      </c>
      <c r="H4" s="13" t="s">
        <v>85</v>
      </c>
      <c r="I4" s="14"/>
    </row>
    <row r="5" spans="1:9" x14ac:dyDescent="0.2">
      <c r="A5" s="12" t="s">
        <v>25</v>
      </c>
      <c r="B5" s="13" t="s">
        <v>38</v>
      </c>
      <c r="C5" s="20"/>
      <c r="D5" s="18"/>
      <c r="E5" s="15"/>
      <c r="G5" s="16" t="s">
        <v>26</v>
      </c>
      <c r="H5" s="17" t="s">
        <v>117</v>
      </c>
      <c r="I5" s="18"/>
    </row>
    <row r="8" spans="1:9" x14ac:dyDescent="0.2">
      <c r="A8" s="60" t="s">
        <v>149</v>
      </c>
      <c r="B8" s="61"/>
      <c r="C8" s="61"/>
      <c r="D8" s="61"/>
      <c r="E8" s="61"/>
      <c r="F8" s="61"/>
      <c r="G8" s="61"/>
      <c r="H8" s="61"/>
      <c r="I8" s="61"/>
    </row>
    <row r="9" spans="1:9" s="7" customFormat="1" x14ac:dyDescent="0.2">
      <c r="A9" s="61"/>
      <c r="B9" s="61"/>
      <c r="C9" s="61"/>
      <c r="D9" s="61"/>
      <c r="E9" s="61"/>
      <c r="F9" s="61"/>
      <c r="G9" s="61"/>
      <c r="H9" s="61"/>
      <c r="I9" s="61"/>
    </row>
    <row r="10" spans="1:9" x14ac:dyDescent="0.2">
      <c r="C10" s="15"/>
      <c r="D10" s="15"/>
      <c r="E10" s="15"/>
      <c r="F10" s="15"/>
      <c r="G10" s="15"/>
      <c r="H10" s="15"/>
      <c r="I10" s="15"/>
    </row>
    <row r="11" spans="1:9" x14ac:dyDescent="0.2">
      <c r="A11" s="2" t="s">
        <v>151</v>
      </c>
      <c r="C11" s="15"/>
      <c r="D11" s="15"/>
      <c r="E11" s="15"/>
      <c r="F11" s="15"/>
      <c r="G11" s="15"/>
      <c r="H11" s="15"/>
      <c r="I11" s="15"/>
    </row>
    <row r="12" spans="1:9" x14ac:dyDescent="0.2">
      <c r="C12" s="15"/>
      <c r="D12" s="15"/>
      <c r="E12" s="15"/>
      <c r="F12" s="15"/>
      <c r="G12" s="15"/>
      <c r="H12" s="15"/>
      <c r="I12" s="15"/>
    </row>
    <row r="13" spans="1:9" x14ac:dyDescent="0.2">
      <c r="A13" s="60" t="s">
        <v>143</v>
      </c>
      <c r="B13" s="61"/>
      <c r="C13" s="61"/>
      <c r="D13" s="61"/>
      <c r="E13" s="61"/>
      <c r="F13" s="61"/>
      <c r="G13" s="61"/>
      <c r="H13" s="61"/>
      <c r="I13" s="61"/>
    </row>
    <row r="14" spans="1:9" s="8" customFormat="1" x14ac:dyDescent="0.2">
      <c r="A14" s="61"/>
      <c r="B14" s="61"/>
      <c r="C14" s="61"/>
      <c r="D14" s="61"/>
      <c r="E14" s="61"/>
      <c r="F14" s="61"/>
      <c r="G14" s="61"/>
      <c r="H14" s="61"/>
      <c r="I14" s="61"/>
    </row>
    <row r="15" spans="1:9" x14ac:dyDescent="0.2">
      <c r="C15" s="15"/>
      <c r="D15" s="15"/>
      <c r="E15" s="15"/>
      <c r="F15" s="15"/>
      <c r="G15" s="15"/>
      <c r="H15" s="15"/>
      <c r="I15" s="15"/>
    </row>
    <row r="16" spans="1:9" x14ac:dyDescent="0.2">
      <c r="A16" s="2" t="s">
        <v>142</v>
      </c>
      <c r="C16" s="15"/>
      <c r="D16" s="15"/>
      <c r="E16" s="15"/>
      <c r="F16" s="15"/>
      <c r="G16" s="15"/>
      <c r="H16" s="15"/>
      <c r="I16" s="15"/>
    </row>
    <row r="17" spans="1:9" x14ac:dyDescent="0.2">
      <c r="C17" s="15"/>
      <c r="D17" s="15"/>
      <c r="E17" s="15"/>
      <c r="F17" s="15"/>
      <c r="G17" s="15"/>
      <c r="H17" s="15"/>
      <c r="I17" s="15"/>
    </row>
    <row r="18" spans="1:9" x14ac:dyDescent="0.2">
      <c r="A18" s="2" t="s">
        <v>34</v>
      </c>
      <c r="C18" s="15"/>
      <c r="D18" s="15"/>
      <c r="E18" s="15"/>
      <c r="F18" s="15"/>
      <c r="G18" s="15"/>
      <c r="H18" s="15"/>
      <c r="I18" s="15"/>
    </row>
    <row r="19" spans="1:9" x14ac:dyDescent="0.2">
      <c r="A19" s="23" t="s">
        <v>33</v>
      </c>
      <c r="B19" s="15"/>
      <c r="C19" s="15"/>
      <c r="D19" s="15"/>
      <c r="E19" s="15"/>
      <c r="F19" s="15"/>
      <c r="G19" s="15"/>
      <c r="H19" s="15"/>
      <c r="I19" s="15"/>
    </row>
    <row r="20" spans="1:9" x14ac:dyDescent="0.2">
      <c r="A20" s="23"/>
      <c r="B20" s="15"/>
      <c r="C20" s="15"/>
      <c r="D20" s="15"/>
      <c r="E20" s="15"/>
      <c r="F20" s="15"/>
      <c r="G20" s="15"/>
      <c r="H20" s="15"/>
      <c r="I20" s="15"/>
    </row>
    <row r="21" spans="1:9" x14ac:dyDescent="0.2">
      <c r="A21" s="24" t="s">
        <v>12</v>
      </c>
      <c r="B21" s="25"/>
      <c r="C21" s="25"/>
      <c r="D21" s="25"/>
      <c r="E21" s="25"/>
      <c r="F21" s="25"/>
      <c r="G21" s="25"/>
      <c r="H21" s="25"/>
      <c r="I21" s="26"/>
    </row>
    <row r="22" spans="1:9" x14ac:dyDescent="0.2">
      <c r="A22" s="3"/>
      <c r="B22" s="5"/>
      <c r="C22" s="27" t="s">
        <v>35</v>
      </c>
      <c r="D22" s="27" t="s">
        <v>21</v>
      </c>
      <c r="E22" s="27" t="s">
        <v>22</v>
      </c>
      <c r="F22" s="27" t="s">
        <v>23</v>
      </c>
      <c r="G22" s="27" t="s">
        <v>29</v>
      </c>
      <c r="H22" s="27" t="s">
        <v>31</v>
      </c>
      <c r="I22" s="27" t="s">
        <v>32</v>
      </c>
    </row>
    <row r="23" spans="1:9" x14ac:dyDescent="0.2">
      <c r="A23" s="3"/>
      <c r="B23" s="5"/>
      <c r="C23" s="28" t="s">
        <v>10</v>
      </c>
      <c r="D23" s="29" t="s">
        <v>10</v>
      </c>
      <c r="E23" s="28" t="s">
        <v>10</v>
      </c>
      <c r="F23" s="30" t="s">
        <v>10</v>
      </c>
      <c r="G23" s="30" t="s">
        <v>10</v>
      </c>
      <c r="H23" s="28" t="s">
        <v>11</v>
      </c>
      <c r="I23" s="28" t="s">
        <v>11</v>
      </c>
    </row>
    <row r="24" spans="1:9" x14ac:dyDescent="0.2">
      <c r="A24" s="3" t="s">
        <v>0</v>
      </c>
      <c r="B24" s="5"/>
      <c r="C24" s="4"/>
      <c r="D24" s="31"/>
      <c r="E24" s="31"/>
      <c r="F24" s="31"/>
      <c r="G24" s="31">
        <v>0</v>
      </c>
      <c r="H24" s="31">
        <v>0</v>
      </c>
      <c r="I24" s="31">
        <v>0</v>
      </c>
    </row>
    <row r="25" spans="1:9" x14ac:dyDescent="0.2">
      <c r="A25" s="3" t="s">
        <v>1</v>
      </c>
      <c r="B25" s="5"/>
      <c r="C25" s="4"/>
      <c r="D25" s="31">
        <f t="shared" ref="D25:I25" si="0">C36</f>
        <v>0</v>
      </c>
      <c r="E25" s="31">
        <f t="shared" si="0"/>
        <v>0</v>
      </c>
      <c r="F25" s="31">
        <f t="shared" si="0"/>
        <v>0</v>
      </c>
      <c r="G25" s="31">
        <f t="shared" si="0"/>
        <v>0</v>
      </c>
      <c r="H25" s="31">
        <f t="shared" si="0"/>
        <v>0</v>
      </c>
      <c r="I25" s="31">
        <f t="shared" si="0"/>
        <v>0</v>
      </c>
    </row>
    <row r="26" spans="1:9" x14ac:dyDescent="0.2">
      <c r="A26" s="3" t="s">
        <v>2</v>
      </c>
      <c r="B26" s="5"/>
      <c r="C26" s="4"/>
      <c r="D26" s="31"/>
      <c r="E26" s="31"/>
      <c r="F26" s="31"/>
      <c r="G26" s="31">
        <v>296155</v>
      </c>
      <c r="H26" s="31">
        <v>0</v>
      </c>
      <c r="I26" s="31">
        <v>0</v>
      </c>
    </row>
    <row r="27" spans="1:9" x14ac:dyDescent="0.2">
      <c r="A27" s="3" t="s">
        <v>3</v>
      </c>
      <c r="B27" s="5"/>
      <c r="C27" s="4"/>
      <c r="D27" s="31"/>
      <c r="E27" s="31"/>
      <c r="F27" s="4"/>
      <c r="G27" s="31">
        <v>296155</v>
      </c>
      <c r="H27" s="31">
        <v>0</v>
      </c>
      <c r="I27" s="31">
        <v>0</v>
      </c>
    </row>
    <row r="28" spans="1:9" x14ac:dyDescent="0.2">
      <c r="A28" s="3"/>
      <c r="B28" s="5"/>
      <c r="C28" s="4"/>
      <c r="D28" s="31"/>
      <c r="E28" s="31"/>
      <c r="F28" s="31"/>
      <c r="G28" s="31"/>
      <c r="H28" s="31"/>
      <c r="I28" s="31"/>
    </row>
    <row r="29" spans="1:9" x14ac:dyDescent="0.2">
      <c r="A29" s="3" t="s">
        <v>4</v>
      </c>
      <c r="B29" s="18"/>
      <c r="C29" s="34"/>
      <c r="D29" s="34"/>
      <c r="E29" s="34"/>
      <c r="F29" s="34"/>
      <c r="G29" s="34"/>
      <c r="H29" s="34"/>
      <c r="I29" s="4"/>
    </row>
    <row r="30" spans="1:9" x14ac:dyDescent="0.2">
      <c r="A30" s="35" t="s">
        <v>20</v>
      </c>
      <c r="B30" s="5"/>
      <c r="C30" s="4"/>
      <c r="D30" s="36"/>
      <c r="E30" s="34"/>
      <c r="F30" s="34"/>
      <c r="G30" s="34"/>
      <c r="H30" s="34"/>
      <c r="I30" s="4"/>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0</v>
      </c>
      <c r="H36" s="4">
        <f>+H25+H26-H27+H34</f>
        <v>0</v>
      </c>
      <c r="I36" s="4">
        <f t="shared" si="2"/>
        <v>0</v>
      </c>
    </row>
    <row r="37" spans="1:9" x14ac:dyDescent="0.2">
      <c r="A37" s="37"/>
      <c r="B37" s="38"/>
      <c r="C37" s="39"/>
      <c r="D37" s="40"/>
      <c r="E37" s="40"/>
      <c r="F37" s="31"/>
      <c r="G37" s="31"/>
      <c r="H37" s="31"/>
      <c r="I37" s="31"/>
    </row>
    <row r="38" spans="1:9" x14ac:dyDescent="0.2">
      <c r="A38" s="3" t="s">
        <v>16</v>
      </c>
      <c r="B38" s="5"/>
      <c r="C38" s="39"/>
      <c r="D38" s="40"/>
      <c r="E38" s="40"/>
      <c r="F38" s="31"/>
      <c r="G38" s="31">
        <v>0</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0</v>
      </c>
      <c r="G40" s="43">
        <f t="shared" si="3"/>
        <v>0</v>
      </c>
      <c r="H40" s="43">
        <f t="shared" si="3"/>
        <v>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04EA6-AEAD-48F8-96F9-21F10A635BAF}">
  <sheetPr>
    <pageSetUpPr fitToPage="1"/>
  </sheetPr>
  <dimension ref="A2:I49"/>
  <sheetViews>
    <sheetView topLeftCell="A10" zoomScaleNormal="100" workbookViewId="0">
      <selection activeCell="M26" sqref="M26"/>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118</v>
      </c>
      <c r="C4" s="14"/>
      <c r="D4" s="14"/>
      <c r="E4" s="15"/>
      <c r="G4" s="16" t="s">
        <v>27</v>
      </c>
      <c r="H4" s="13" t="s">
        <v>85</v>
      </c>
      <c r="I4" s="14"/>
    </row>
    <row r="5" spans="1:9" x14ac:dyDescent="0.2">
      <c r="A5" s="12" t="s">
        <v>25</v>
      </c>
      <c r="B5" s="13" t="s">
        <v>38</v>
      </c>
      <c r="C5" s="20"/>
      <c r="D5" s="18"/>
      <c r="E5" s="15"/>
      <c r="G5" s="16" t="s">
        <v>26</v>
      </c>
      <c r="H5" s="17" t="s">
        <v>119</v>
      </c>
      <c r="I5" s="18"/>
    </row>
    <row r="8" spans="1:9" x14ac:dyDescent="0.2">
      <c r="A8" s="56" t="s">
        <v>140</v>
      </c>
      <c r="B8" s="57"/>
      <c r="C8" s="57"/>
      <c r="D8" s="57"/>
      <c r="E8" s="57"/>
      <c r="F8" s="57"/>
      <c r="G8" s="57"/>
      <c r="H8" s="57"/>
      <c r="I8" s="57"/>
    </row>
    <row r="9" spans="1:9" s="7" customFormat="1" ht="12.95" customHeight="1" x14ac:dyDescent="0.2">
      <c r="A9" s="57"/>
      <c r="B9" s="57"/>
      <c r="C9" s="57"/>
      <c r="D9" s="57"/>
      <c r="E9" s="57"/>
      <c r="F9" s="57"/>
      <c r="G9" s="57"/>
      <c r="H9" s="57"/>
      <c r="I9" s="57"/>
    </row>
    <row r="10" spans="1:9" s="7" customFormat="1" ht="28.5" customHeight="1" x14ac:dyDescent="0.2">
      <c r="A10" s="57"/>
      <c r="B10" s="57"/>
      <c r="C10" s="57"/>
      <c r="D10" s="57"/>
      <c r="E10" s="57"/>
      <c r="F10" s="57"/>
      <c r="G10" s="57"/>
      <c r="H10" s="57"/>
      <c r="I10" s="57"/>
    </row>
    <row r="11" spans="1:9" ht="12.95" customHeight="1" x14ac:dyDescent="0.2">
      <c r="C11" s="15"/>
      <c r="D11" s="15"/>
      <c r="E11" s="15"/>
      <c r="F11" s="15"/>
      <c r="G11" s="15"/>
      <c r="H11" s="15"/>
      <c r="I11" s="15"/>
    </row>
    <row r="12" spans="1:9" x14ac:dyDescent="0.2">
      <c r="A12" s="2" t="s">
        <v>150</v>
      </c>
      <c r="C12" s="15"/>
      <c r="D12" s="15"/>
      <c r="E12" s="15"/>
      <c r="F12" s="15"/>
      <c r="G12" s="15"/>
      <c r="H12" s="15"/>
      <c r="I12" s="15"/>
    </row>
    <row r="13" spans="1:9" x14ac:dyDescent="0.2">
      <c r="C13" s="15"/>
      <c r="D13" s="15"/>
      <c r="E13" s="15"/>
      <c r="F13" s="15"/>
      <c r="G13" s="15"/>
      <c r="H13" s="15"/>
      <c r="I13" s="15"/>
    </row>
    <row r="14" spans="1:9" x14ac:dyDescent="0.2">
      <c r="A14" s="61" t="s">
        <v>141</v>
      </c>
      <c r="B14" s="61"/>
      <c r="C14" s="61"/>
      <c r="D14" s="61"/>
      <c r="E14" s="61"/>
      <c r="F14" s="61"/>
      <c r="G14" s="61"/>
      <c r="H14" s="61"/>
      <c r="I14" s="61"/>
    </row>
    <row r="15" spans="1:9" s="8" customFormat="1" x14ac:dyDescent="0.2">
      <c r="A15" s="61"/>
      <c r="B15" s="61"/>
      <c r="C15" s="61"/>
      <c r="D15" s="61"/>
      <c r="E15" s="61"/>
      <c r="F15" s="61"/>
      <c r="G15" s="61"/>
      <c r="H15" s="61"/>
      <c r="I15" s="61"/>
    </row>
    <row r="16" spans="1:9" x14ac:dyDescent="0.2">
      <c r="C16" s="15"/>
      <c r="D16" s="15"/>
      <c r="E16" s="15"/>
      <c r="F16" s="15"/>
      <c r="G16" s="15"/>
      <c r="H16" s="15"/>
      <c r="I16" s="15"/>
    </row>
    <row r="17" spans="1:9" x14ac:dyDescent="0.2">
      <c r="A17" s="2" t="s">
        <v>133</v>
      </c>
      <c r="C17" s="15"/>
      <c r="D17" s="15"/>
      <c r="E17" s="15"/>
      <c r="F17" s="15"/>
      <c r="G17" s="15"/>
      <c r="H17" s="15"/>
      <c r="I17" s="15"/>
    </row>
    <row r="18" spans="1:9" x14ac:dyDescent="0.2">
      <c r="C18" s="15"/>
      <c r="D18" s="15"/>
      <c r="E18" s="15"/>
      <c r="F18" s="15"/>
      <c r="G18" s="15"/>
      <c r="H18" s="15"/>
      <c r="I18" s="15"/>
    </row>
    <row r="19" spans="1:9" x14ac:dyDescent="0.2">
      <c r="A19" s="2" t="s">
        <v>109</v>
      </c>
      <c r="C19" s="15"/>
      <c r="D19" s="15"/>
      <c r="E19" s="15"/>
      <c r="F19" s="15"/>
      <c r="G19" s="15"/>
      <c r="H19" s="15"/>
      <c r="I19" s="15"/>
    </row>
    <row r="20" spans="1:9" x14ac:dyDescent="0.2">
      <c r="A20" s="23" t="s">
        <v>33</v>
      </c>
      <c r="B20" s="15"/>
      <c r="C20" s="15"/>
      <c r="D20" s="15"/>
      <c r="E20" s="15"/>
      <c r="F20" s="15"/>
      <c r="G20" s="15"/>
      <c r="H20" s="15"/>
      <c r="I20" s="15"/>
    </row>
    <row r="21" spans="1:9" x14ac:dyDescent="0.2">
      <c r="A21" s="23"/>
      <c r="B21" s="15"/>
      <c r="C21" s="15"/>
      <c r="D21" s="15"/>
      <c r="E21" s="15"/>
      <c r="F21" s="15"/>
      <c r="G21" s="15"/>
      <c r="H21" s="15"/>
      <c r="I21" s="15"/>
    </row>
    <row r="22" spans="1:9" x14ac:dyDescent="0.2">
      <c r="A22" s="24" t="s">
        <v>12</v>
      </c>
      <c r="B22" s="25"/>
      <c r="C22" s="25"/>
      <c r="D22" s="25"/>
      <c r="E22" s="25"/>
      <c r="F22" s="25"/>
      <c r="G22" s="25"/>
      <c r="H22" s="25"/>
      <c r="I22" s="26"/>
    </row>
    <row r="23" spans="1:9" x14ac:dyDescent="0.2">
      <c r="A23" s="3"/>
      <c r="B23" s="5"/>
      <c r="C23" s="27" t="s">
        <v>35</v>
      </c>
      <c r="D23" s="27" t="s">
        <v>21</v>
      </c>
      <c r="E23" s="27" t="s">
        <v>22</v>
      </c>
      <c r="F23" s="27" t="s">
        <v>23</v>
      </c>
      <c r="G23" s="27" t="s">
        <v>29</v>
      </c>
      <c r="H23" s="27" t="s">
        <v>31</v>
      </c>
      <c r="I23" s="27" t="s">
        <v>32</v>
      </c>
    </row>
    <row r="24" spans="1:9" x14ac:dyDescent="0.2">
      <c r="A24" s="3"/>
      <c r="B24" s="5"/>
      <c r="C24" s="28" t="s">
        <v>10</v>
      </c>
      <c r="D24" s="29" t="s">
        <v>10</v>
      </c>
      <c r="E24" s="28" t="s">
        <v>10</v>
      </c>
      <c r="F24" s="30" t="s">
        <v>10</v>
      </c>
      <c r="G24" s="30" t="s">
        <v>10</v>
      </c>
      <c r="H24" s="28" t="s">
        <v>11</v>
      </c>
      <c r="I24" s="28" t="s">
        <v>11</v>
      </c>
    </row>
    <row r="25" spans="1:9" x14ac:dyDescent="0.2">
      <c r="A25" s="3" t="s">
        <v>0</v>
      </c>
      <c r="B25" s="5"/>
      <c r="C25" s="4"/>
      <c r="D25" s="31"/>
      <c r="E25" s="31"/>
      <c r="F25" s="31"/>
      <c r="G25" s="31">
        <v>0</v>
      </c>
      <c r="H25" s="31">
        <v>0</v>
      </c>
      <c r="I25" s="31">
        <v>0</v>
      </c>
    </row>
    <row r="26" spans="1:9" x14ac:dyDescent="0.2">
      <c r="A26" s="3" t="s">
        <v>1</v>
      </c>
      <c r="B26" s="5"/>
      <c r="C26" s="4"/>
      <c r="D26" s="31">
        <f t="shared" ref="D26:I26" si="0">C37</f>
        <v>0</v>
      </c>
      <c r="E26" s="31">
        <f t="shared" si="0"/>
        <v>0</v>
      </c>
      <c r="F26" s="31">
        <f t="shared" si="0"/>
        <v>0</v>
      </c>
      <c r="G26" s="31">
        <f t="shared" si="0"/>
        <v>0</v>
      </c>
      <c r="H26" s="31">
        <f t="shared" si="0"/>
        <v>90</v>
      </c>
      <c r="I26" s="31">
        <f t="shared" si="0"/>
        <v>90</v>
      </c>
    </row>
    <row r="27" spans="1:9" x14ac:dyDescent="0.2">
      <c r="A27" s="3" t="s">
        <v>2</v>
      </c>
      <c r="B27" s="5"/>
      <c r="C27" s="4"/>
      <c r="D27" s="31"/>
      <c r="E27" s="31"/>
      <c r="F27" s="31"/>
      <c r="G27" s="31">
        <v>1500</v>
      </c>
      <c r="H27" s="31">
        <v>1422546</v>
      </c>
      <c r="I27" s="31">
        <v>1422546</v>
      </c>
    </row>
    <row r="28" spans="1:9" x14ac:dyDescent="0.2">
      <c r="A28" s="3" t="s">
        <v>3</v>
      </c>
      <c r="B28" s="5"/>
      <c r="C28" s="4"/>
      <c r="D28" s="31"/>
      <c r="E28" s="31"/>
      <c r="F28" s="4"/>
      <c r="G28" s="31">
        <v>1410</v>
      </c>
      <c r="H28" s="31">
        <v>1422546</v>
      </c>
      <c r="I28" s="31">
        <v>1422546</v>
      </c>
    </row>
    <row r="29" spans="1:9" x14ac:dyDescent="0.2">
      <c r="A29" s="3"/>
      <c r="B29" s="5"/>
      <c r="C29" s="4"/>
      <c r="D29" s="31"/>
      <c r="E29" s="31"/>
      <c r="F29" s="31"/>
      <c r="G29" s="31"/>
      <c r="H29" s="31"/>
      <c r="I29" s="31"/>
    </row>
    <row r="30" spans="1:9" x14ac:dyDescent="0.2">
      <c r="A30" s="3" t="s">
        <v>4</v>
      </c>
      <c r="B30" s="18"/>
      <c r="C30" s="34"/>
      <c r="D30" s="34"/>
      <c r="E30" s="34"/>
      <c r="F30" s="34"/>
      <c r="G30" s="34"/>
      <c r="H30" s="34"/>
      <c r="I30" s="4"/>
    </row>
    <row r="31" spans="1:9" x14ac:dyDescent="0.2">
      <c r="A31" s="35" t="s">
        <v>20</v>
      </c>
      <c r="B31" s="5"/>
      <c r="C31" s="4"/>
      <c r="D31" s="36"/>
      <c r="E31" s="34"/>
      <c r="F31" s="34"/>
      <c r="G31" s="34"/>
      <c r="H31" s="34"/>
      <c r="I31" s="4"/>
    </row>
    <row r="32" spans="1:9"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7"/>
      <c r="B34" s="38"/>
      <c r="C34" s="4"/>
      <c r="D34" s="31"/>
      <c r="E34" s="31"/>
      <c r="F34" s="31"/>
      <c r="G34" s="31"/>
      <c r="H34" s="31"/>
      <c r="I34" s="31"/>
    </row>
    <row r="35" spans="1:9" x14ac:dyDescent="0.2">
      <c r="A35" s="3" t="s">
        <v>5</v>
      </c>
      <c r="B35" s="5"/>
      <c r="C35" s="4">
        <f t="shared" ref="C35:I35" si="1">SUM(C32:C34)</f>
        <v>0</v>
      </c>
      <c r="D35" s="4">
        <f t="shared" si="1"/>
        <v>0</v>
      </c>
      <c r="E35" s="4">
        <f t="shared" si="1"/>
        <v>0</v>
      </c>
      <c r="F35" s="4">
        <f t="shared" si="1"/>
        <v>0</v>
      </c>
      <c r="G35" s="4">
        <f t="shared" si="1"/>
        <v>0</v>
      </c>
      <c r="H35" s="4">
        <f t="shared" si="1"/>
        <v>0</v>
      </c>
      <c r="I35" s="4">
        <f t="shared" si="1"/>
        <v>0</v>
      </c>
    </row>
    <row r="36" spans="1:9" x14ac:dyDescent="0.2">
      <c r="A36" s="3"/>
      <c r="B36" s="5"/>
      <c r="C36" s="4"/>
      <c r="D36" s="31"/>
      <c r="E36" s="31"/>
      <c r="F36" s="31"/>
      <c r="G36" s="31"/>
      <c r="H36" s="31"/>
      <c r="I36" s="31"/>
    </row>
    <row r="37" spans="1:9" x14ac:dyDescent="0.2">
      <c r="A37" s="3" t="s">
        <v>7</v>
      </c>
      <c r="B37" s="5"/>
      <c r="C37" s="4">
        <f>+C26+C27-C28+C35</f>
        <v>0</v>
      </c>
      <c r="D37" s="4">
        <f t="shared" ref="D37:I37" si="2">+D26+D27-D28+D35</f>
        <v>0</v>
      </c>
      <c r="E37" s="4">
        <f>+E26+E27-E28+E35</f>
        <v>0</v>
      </c>
      <c r="F37" s="4">
        <f t="shared" si="2"/>
        <v>0</v>
      </c>
      <c r="G37" s="4">
        <f>+G26+G27-G28+G35</f>
        <v>90</v>
      </c>
      <c r="H37" s="4">
        <f>+H26+H27-H28+H35</f>
        <v>90</v>
      </c>
      <c r="I37" s="4">
        <f t="shared" si="2"/>
        <v>90</v>
      </c>
    </row>
    <row r="38" spans="1:9" x14ac:dyDescent="0.2">
      <c r="A38" s="37"/>
      <c r="B38" s="38"/>
      <c r="C38" s="39"/>
      <c r="D38" s="40"/>
      <c r="E38" s="40"/>
      <c r="F38" s="31"/>
      <c r="G38" s="31"/>
      <c r="H38" s="31"/>
      <c r="I38" s="31"/>
    </row>
    <row r="39" spans="1:9" x14ac:dyDescent="0.2">
      <c r="A39" s="3" t="s">
        <v>16</v>
      </c>
      <c r="B39" s="5"/>
      <c r="C39" s="39"/>
      <c r="D39" s="40"/>
      <c r="E39" s="40"/>
      <c r="F39" s="31"/>
      <c r="G39" s="31">
        <v>0</v>
      </c>
      <c r="H39" s="31">
        <v>0</v>
      </c>
      <c r="I39" s="31">
        <v>0</v>
      </c>
    </row>
    <row r="40" spans="1:9" x14ac:dyDescent="0.2">
      <c r="A40" s="37"/>
      <c r="B40" s="38"/>
      <c r="C40" s="39"/>
      <c r="D40" s="40"/>
      <c r="E40" s="40"/>
      <c r="F40" s="31"/>
      <c r="G40" s="31"/>
      <c r="H40" s="31"/>
      <c r="I40" s="31"/>
    </row>
    <row r="41" spans="1:9" x14ac:dyDescent="0.2">
      <c r="A41" s="3" t="s">
        <v>17</v>
      </c>
      <c r="B41" s="41"/>
      <c r="C41" s="42">
        <f>C37-C39</f>
        <v>0</v>
      </c>
      <c r="D41" s="42">
        <f t="shared" ref="D41:I41" si="3">D37-D39</f>
        <v>0</v>
      </c>
      <c r="E41" s="42">
        <f t="shared" si="3"/>
        <v>0</v>
      </c>
      <c r="F41" s="43">
        <f t="shared" si="3"/>
        <v>0</v>
      </c>
      <c r="G41" s="43">
        <f t="shared" si="3"/>
        <v>90</v>
      </c>
      <c r="H41" s="43">
        <f t="shared" si="3"/>
        <v>90</v>
      </c>
      <c r="I41" s="43">
        <f t="shared" si="3"/>
        <v>90</v>
      </c>
    </row>
    <row r="42" spans="1:9" x14ac:dyDescent="0.2">
      <c r="A42" s="44"/>
      <c r="B42" s="44"/>
      <c r="C42" s="45"/>
      <c r="D42" s="45"/>
      <c r="E42" s="45"/>
      <c r="F42" s="45"/>
      <c r="G42" s="45"/>
      <c r="H42" s="45"/>
      <c r="I42" s="45"/>
    </row>
    <row r="43" spans="1:9" x14ac:dyDescent="0.2">
      <c r="A43" s="46" t="s">
        <v>18</v>
      </c>
      <c r="B43" s="14"/>
      <c r="C43" s="1"/>
      <c r="D43" s="1"/>
      <c r="E43" s="1"/>
      <c r="F43" s="1"/>
      <c r="G43" s="1"/>
      <c r="H43" s="1"/>
      <c r="I43" s="1"/>
    </row>
    <row r="44" spans="1:9" ht="26.45" customHeight="1" x14ac:dyDescent="0.2">
      <c r="A44" s="47" t="s">
        <v>30</v>
      </c>
      <c r="B44" s="48"/>
      <c r="C44" s="40"/>
      <c r="D44" s="40"/>
      <c r="E44" s="40"/>
      <c r="F44" s="40"/>
      <c r="G44" s="40"/>
      <c r="H44" s="40"/>
      <c r="I44" s="40"/>
    </row>
    <row r="45" spans="1:9" x14ac:dyDescent="0.2">
      <c r="A45" s="3"/>
      <c r="B45" s="5"/>
      <c r="C45" s="31"/>
      <c r="D45" s="31"/>
      <c r="E45" s="31"/>
      <c r="F45" s="31"/>
      <c r="G45" s="31"/>
      <c r="H45" s="31"/>
      <c r="I45" s="31"/>
    </row>
    <row r="46" spans="1:9" x14ac:dyDescent="0.2">
      <c r="A46" s="3" t="s">
        <v>6</v>
      </c>
      <c r="B46" s="5"/>
      <c r="C46" s="31"/>
      <c r="D46" s="31"/>
      <c r="E46" s="31"/>
      <c r="F46" s="31"/>
      <c r="G46" s="31"/>
      <c r="H46" s="31"/>
      <c r="I46" s="31"/>
    </row>
    <row r="47" spans="1:9" x14ac:dyDescent="0.2">
      <c r="A47" s="3"/>
      <c r="B47" s="5"/>
      <c r="C47" s="31"/>
      <c r="D47" s="31"/>
      <c r="E47" s="31"/>
      <c r="F47" s="31"/>
      <c r="G47" s="31"/>
      <c r="H47" s="31"/>
      <c r="I47" s="31"/>
    </row>
    <row r="48" spans="1:9" x14ac:dyDescent="0.2">
      <c r="A48" s="49" t="s">
        <v>8</v>
      </c>
      <c r="B48" s="41"/>
      <c r="C48" s="31"/>
      <c r="D48" s="31"/>
      <c r="E48" s="31"/>
      <c r="F48" s="31"/>
      <c r="G48" s="31"/>
      <c r="H48" s="31"/>
      <c r="I48" s="31"/>
    </row>
    <row r="49" spans="1:9" x14ac:dyDescent="0.2">
      <c r="A49" s="50" t="s">
        <v>9</v>
      </c>
      <c r="B49" s="51"/>
      <c r="C49" s="31"/>
      <c r="D49" s="31"/>
      <c r="E49" s="31"/>
      <c r="F49" s="31"/>
      <c r="G49" s="31"/>
      <c r="H49" s="31"/>
      <c r="I49" s="31"/>
    </row>
  </sheetData>
  <sheetProtection selectLockedCells="1"/>
  <mergeCells count="4">
    <mergeCell ref="A22:I22"/>
    <mergeCell ref="A44:B44"/>
    <mergeCell ref="A8:I10"/>
    <mergeCell ref="A14:I15"/>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59B88-FD7E-46D6-95D3-E906B58DD3B4}">
  <sheetPr>
    <pageSetUpPr fitToPage="1"/>
  </sheetPr>
  <dimension ref="A2:I47"/>
  <sheetViews>
    <sheetView zoomScaleNormal="100" workbookViewId="0">
      <selection activeCell="J2" sqref="J2"/>
    </sheetView>
  </sheetViews>
  <sheetFormatPr defaultRowHeight="12.75" x14ac:dyDescent="0.2"/>
  <cols>
    <col min="1" max="2" width="14.5703125" style="12" customWidth="1"/>
    <col min="3" max="8" width="14" style="12" customWidth="1"/>
    <col min="9" max="9" width="13.140625" style="12"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120</v>
      </c>
      <c r="C4" s="14"/>
      <c r="D4" s="14"/>
      <c r="E4" s="15"/>
      <c r="G4" s="16" t="s">
        <v>27</v>
      </c>
      <c r="H4" s="13" t="s">
        <v>121</v>
      </c>
      <c r="I4" s="14"/>
    </row>
    <row r="5" spans="1:9" x14ac:dyDescent="0.2">
      <c r="A5" s="12" t="s">
        <v>25</v>
      </c>
      <c r="B5" s="13" t="s">
        <v>38</v>
      </c>
      <c r="C5" s="20"/>
      <c r="D5" s="18"/>
      <c r="E5" s="15"/>
      <c r="G5" s="16" t="s">
        <v>26</v>
      </c>
      <c r="H5" s="17" t="s">
        <v>122</v>
      </c>
      <c r="I5" s="18"/>
    </row>
    <row r="8" spans="1:9" x14ac:dyDescent="0.2">
      <c r="A8" s="60" t="s">
        <v>127</v>
      </c>
      <c r="B8" s="61"/>
      <c r="C8" s="61"/>
      <c r="D8" s="61"/>
      <c r="E8" s="61"/>
      <c r="F8" s="61"/>
      <c r="G8" s="61"/>
      <c r="H8" s="61"/>
      <c r="I8" s="61"/>
    </row>
    <row r="9" spans="1:9" s="7" customFormat="1" x14ac:dyDescent="0.2">
      <c r="A9" s="61"/>
      <c r="B9" s="61"/>
      <c r="C9" s="61"/>
      <c r="D9" s="61"/>
      <c r="E9" s="61"/>
      <c r="F9" s="61"/>
      <c r="G9" s="61"/>
      <c r="H9" s="61"/>
      <c r="I9" s="61"/>
    </row>
    <row r="10" spans="1:9" x14ac:dyDescent="0.2">
      <c r="A10" s="2"/>
      <c r="C10" s="15"/>
      <c r="D10" s="15"/>
      <c r="E10" s="15"/>
      <c r="F10" s="15"/>
      <c r="G10" s="15"/>
      <c r="H10" s="15"/>
      <c r="I10" s="15"/>
    </row>
    <row r="11" spans="1:9" x14ac:dyDescent="0.2">
      <c r="A11" s="2" t="s">
        <v>148</v>
      </c>
      <c r="C11" s="15"/>
      <c r="D11" s="15"/>
      <c r="E11" s="15"/>
      <c r="F11" s="15"/>
      <c r="G11" s="15"/>
      <c r="H11" s="15"/>
      <c r="I11" s="15"/>
    </row>
    <row r="12" spans="1:9" x14ac:dyDescent="0.2">
      <c r="C12" s="15"/>
      <c r="D12" s="15"/>
      <c r="E12" s="15"/>
      <c r="F12" s="15"/>
      <c r="G12" s="15"/>
      <c r="H12" s="15"/>
      <c r="I12" s="15"/>
    </row>
    <row r="13" spans="1:9" x14ac:dyDescent="0.2">
      <c r="A13" s="2" t="s">
        <v>146</v>
      </c>
      <c r="C13" s="15"/>
      <c r="D13" s="15"/>
      <c r="E13" s="15"/>
      <c r="F13" s="15"/>
      <c r="G13" s="15"/>
      <c r="H13" s="15"/>
      <c r="I13" s="15"/>
    </row>
    <row r="14" spans="1:9" x14ac:dyDescent="0.2">
      <c r="C14" s="15"/>
      <c r="D14" s="15"/>
      <c r="E14" s="15"/>
      <c r="F14" s="15"/>
      <c r="G14" s="15"/>
      <c r="H14" s="15"/>
      <c r="I14" s="15"/>
    </row>
    <row r="15" spans="1:9" x14ac:dyDescent="0.2">
      <c r="A15" s="2" t="s">
        <v>147</v>
      </c>
      <c r="C15" s="15"/>
      <c r="D15" s="15"/>
      <c r="E15" s="15"/>
      <c r="F15" s="15"/>
      <c r="G15" s="15"/>
      <c r="H15" s="15"/>
      <c r="I15" s="15"/>
    </row>
    <row r="16" spans="1:9" x14ac:dyDescent="0.2">
      <c r="C16" s="15"/>
      <c r="D16" s="15"/>
      <c r="E16" s="15"/>
      <c r="F16" s="15"/>
      <c r="G16" s="15"/>
      <c r="H16" s="15"/>
      <c r="I16" s="15"/>
    </row>
    <row r="17" spans="1:9" x14ac:dyDescent="0.2">
      <c r="A17" s="2" t="s">
        <v>109</v>
      </c>
      <c r="C17" s="15"/>
      <c r="D17" s="15"/>
      <c r="E17" s="15"/>
      <c r="F17" s="15"/>
      <c r="G17" s="15"/>
      <c r="H17" s="15"/>
      <c r="I17" s="15"/>
    </row>
    <row r="18" spans="1:9" x14ac:dyDescent="0.2">
      <c r="A18" s="23" t="s">
        <v>33</v>
      </c>
      <c r="B18" s="15"/>
      <c r="C18" s="15"/>
      <c r="D18" s="15"/>
      <c r="E18" s="15"/>
      <c r="F18" s="15"/>
      <c r="G18" s="15"/>
      <c r="H18" s="15"/>
      <c r="I18" s="15"/>
    </row>
    <row r="19" spans="1:9" x14ac:dyDescent="0.2">
      <c r="A19" s="23"/>
      <c r="B19" s="15"/>
      <c r="C19" s="15"/>
      <c r="D19" s="15"/>
      <c r="E19" s="15"/>
      <c r="F19" s="15"/>
      <c r="G19" s="15"/>
      <c r="H19" s="15"/>
      <c r="I19" s="15"/>
    </row>
    <row r="20" spans="1:9" x14ac:dyDescent="0.2">
      <c r="A20" s="24" t="s">
        <v>12</v>
      </c>
      <c r="B20" s="25"/>
      <c r="C20" s="25"/>
      <c r="D20" s="25"/>
      <c r="E20" s="25"/>
      <c r="F20" s="25"/>
      <c r="G20" s="25"/>
      <c r="H20" s="25"/>
      <c r="I20" s="26"/>
    </row>
    <row r="21" spans="1:9" x14ac:dyDescent="0.2">
      <c r="A21" s="3"/>
      <c r="B21" s="5"/>
      <c r="C21" s="27" t="s">
        <v>35</v>
      </c>
      <c r="D21" s="27" t="s">
        <v>21</v>
      </c>
      <c r="E21" s="27" t="s">
        <v>22</v>
      </c>
      <c r="F21" s="27" t="s">
        <v>23</v>
      </c>
      <c r="G21" s="27" t="s">
        <v>29</v>
      </c>
      <c r="H21" s="27" t="s">
        <v>31</v>
      </c>
      <c r="I21" s="27" t="s">
        <v>32</v>
      </c>
    </row>
    <row r="22" spans="1:9" x14ac:dyDescent="0.2">
      <c r="A22" s="3"/>
      <c r="B22" s="5"/>
      <c r="C22" s="28" t="s">
        <v>10</v>
      </c>
      <c r="D22" s="29" t="s">
        <v>10</v>
      </c>
      <c r="E22" s="28" t="s">
        <v>10</v>
      </c>
      <c r="F22" s="30" t="s">
        <v>10</v>
      </c>
      <c r="G22" s="30" t="s">
        <v>10</v>
      </c>
      <c r="H22" s="28" t="s">
        <v>11</v>
      </c>
      <c r="I22" s="28" t="s">
        <v>11</v>
      </c>
    </row>
    <row r="23" spans="1:9" x14ac:dyDescent="0.2">
      <c r="A23" s="3" t="s">
        <v>0</v>
      </c>
      <c r="B23" s="5"/>
      <c r="C23" s="4"/>
      <c r="D23" s="31"/>
      <c r="E23" s="31"/>
      <c r="F23" s="31"/>
      <c r="G23" s="31">
        <v>0</v>
      </c>
      <c r="H23" s="31">
        <v>0</v>
      </c>
      <c r="I23" s="31">
        <v>0</v>
      </c>
    </row>
    <row r="24" spans="1:9" x14ac:dyDescent="0.2">
      <c r="A24" s="3" t="s">
        <v>1</v>
      </c>
      <c r="B24" s="5"/>
      <c r="C24" s="4"/>
      <c r="D24" s="31">
        <f t="shared" ref="D24:I24" si="0">C35</f>
        <v>0</v>
      </c>
      <c r="E24" s="31">
        <f t="shared" si="0"/>
        <v>0</v>
      </c>
      <c r="F24" s="31">
        <f t="shared" si="0"/>
        <v>0</v>
      </c>
      <c r="G24" s="31">
        <f t="shared" si="0"/>
        <v>0</v>
      </c>
      <c r="H24" s="31">
        <f t="shared" si="0"/>
        <v>0</v>
      </c>
      <c r="I24" s="31">
        <f t="shared" si="0"/>
        <v>0</v>
      </c>
    </row>
    <row r="25" spans="1:9" x14ac:dyDescent="0.2">
      <c r="A25" s="3" t="s">
        <v>2</v>
      </c>
      <c r="B25" s="5"/>
      <c r="C25" s="4"/>
      <c r="D25" s="31"/>
      <c r="E25" s="31"/>
      <c r="F25" s="31"/>
      <c r="G25" s="31">
        <v>0</v>
      </c>
      <c r="H25" s="31">
        <v>350000</v>
      </c>
      <c r="I25" s="31">
        <v>0</v>
      </c>
    </row>
    <row r="26" spans="1:9" x14ac:dyDescent="0.2">
      <c r="A26" s="3" t="s">
        <v>3</v>
      </c>
      <c r="B26" s="5"/>
      <c r="C26" s="4"/>
      <c r="D26" s="31"/>
      <c r="E26" s="31"/>
      <c r="F26" s="4"/>
      <c r="G26" s="31">
        <v>0</v>
      </c>
      <c r="H26" s="31">
        <v>350000</v>
      </c>
      <c r="I26" s="31">
        <v>0</v>
      </c>
    </row>
    <row r="27" spans="1:9" x14ac:dyDescent="0.2">
      <c r="A27" s="3"/>
      <c r="B27" s="5"/>
      <c r="C27" s="4"/>
      <c r="D27" s="31"/>
      <c r="E27" s="31"/>
      <c r="F27" s="31"/>
      <c r="G27" s="31"/>
      <c r="H27" s="31"/>
      <c r="I27" s="31"/>
    </row>
    <row r="28" spans="1:9" x14ac:dyDescent="0.2">
      <c r="A28" s="3" t="s">
        <v>4</v>
      </c>
      <c r="B28" s="18"/>
      <c r="C28" s="34"/>
      <c r="D28" s="34"/>
      <c r="E28" s="34"/>
      <c r="F28" s="34"/>
      <c r="G28" s="34"/>
      <c r="H28" s="34"/>
      <c r="I28" s="4"/>
    </row>
    <row r="29" spans="1:9" x14ac:dyDescent="0.2">
      <c r="A29" s="35" t="s">
        <v>20</v>
      </c>
      <c r="B29" s="5"/>
      <c r="C29" s="4"/>
      <c r="D29" s="36"/>
      <c r="E29" s="34"/>
      <c r="F29" s="34"/>
      <c r="G29" s="34"/>
      <c r="H29" s="34"/>
      <c r="I29" s="4"/>
    </row>
    <row r="30" spans="1:9" x14ac:dyDescent="0.2">
      <c r="A30" s="37"/>
      <c r="B30" s="38"/>
      <c r="C30" s="4"/>
      <c r="D30" s="31"/>
      <c r="E30" s="31"/>
      <c r="F30" s="31"/>
      <c r="G30" s="31"/>
      <c r="H30" s="31"/>
      <c r="I30" s="31"/>
    </row>
    <row r="31" spans="1:9" x14ac:dyDescent="0.2">
      <c r="A31" s="37"/>
      <c r="B31" s="38"/>
      <c r="C31" s="4"/>
      <c r="D31" s="31"/>
      <c r="E31" s="31"/>
      <c r="F31" s="31"/>
      <c r="G31" s="31"/>
      <c r="H31" s="31"/>
      <c r="I31" s="31"/>
    </row>
    <row r="32" spans="1:9" x14ac:dyDescent="0.2">
      <c r="A32" s="37"/>
      <c r="B32" s="38"/>
      <c r="C32" s="4"/>
      <c r="D32" s="31"/>
      <c r="E32" s="31"/>
      <c r="F32" s="31"/>
      <c r="G32" s="31"/>
      <c r="H32" s="31"/>
      <c r="I32" s="31"/>
    </row>
    <row r="33" spans="1:9" x14ac:dyDescent="0.2">
      <c r="A33" s="3" t="s">
        <v>5</v>
      </c>
      <c r="B33" s="5"/>
      <c r="C33" s="4">
        <f t="shared" ref="C33:I33" si="1">SUM(C30:C32)</f>
        <v>0</v>
      </c>
      <c r="D33" s="4">
        <f t="shared" si="1"/>
        <v>0</v>
      </c>
      <c r="E33" s="4">
        <f t="shared" si="1"/>
        <v>0</v>
      </c>
      <c r="F33" s="4">
        <f t="shared" si="1"/>
        <v>0</v>
      </c>
      <c r="G33" s="4">
        <f t="shared" si="1"/>
        <v>0</v>
      </c>
      <c r="H33" s="4">
        <f t="shared" si="1"/>
        <v>0</v>
      </c>
      <c r="I33" s="4">
        <f t="shared" si="1"/>
        <v>0</v>
      </c>
    </row>
    <row r="34" spans="1:9" x14ac:dyDescent="0.2">
      <c r="A34" s="3"/>
      <c r="B34" s="5"/>
      <c r="C34" s="4"/>
      <c r="D34" s="31"/>
      <c r="E34" s="31"/>
      <c r="F34" s="31"/>
      <c r="G34" s="31"/>
      <c r="H34" s="31"/>
      <c r="I34" s="31"/>
    </row>
    <row r="35" spans="1:9" x14ac:dyDescent="0.2">
      <c r="A35" s="3" t="s">
        <v>7</v>
      </c>
      <c r="B35" s="5"/>
      <c r="C35" s="4">
        <f>+C24+C25-C26+C33</f>
        <v>0</v>
      </c>
      <c r="D35" s="4">
        <f t="shared" ref="D35:I35" si="2">+D24+D25-D26+D33</f>
        <v>0</v>
      </c>
      <c r="E35" s="4">
        <f>+E24+E25-E26+E33</f>
        <v>0</v>
      </c>
      <c r="F35" s="4">
        <f t="shared" si="2"/>
        <v>0</v>
      </c>
      <c r="G35" s="4">
        <f>+G24+G25-G26+G33</f>
        <v>0</v>
      </c>
      <c r="H35" s="4">
        <f>+H24+H25-H26+H33</f>
        <v>0</v>
      </c>
      <c r="I35" s="4">
        <f t="shared" si="2"/>
        <v>0</v>
      </c>
    </row>
    <row r="36" spans="1:9" x14ac:dyDescent="0.2">
      <c r="A36" s="37"/>
      <c r="B36" s="38"/>
      <c r="C36" s="39"/>
      <c r="D36" s="40"/>
      <c r="E36" s="40"/>
      <c r="F36" s="31"/>
      <c r="G36" s="31"/>
      <c r="H36" s="31"/>
      <c r="I36" s="31"/>
    </row>
    <row r="37" spans="1:9" x14ac:dyDescent="0.2">
      <c r="A37" s="3" t="s">
        <v>16</v>
      </c>
      <c r="B37" s="5"/>
      <c r="C37" s="39"/>
      <c r="D37" s="40"/>
      <c r="E37" s="40"/>
      <c r="F37" s="31"/>
      <c r="G37" s="31">
        <v>350000</v>
      </c>
      <c r="H37" s="31">
        <v>0</v>
      </c>
      <c r="I37" s="31">
        <v>0</v>
      </c>
    </row>
    <row r="38" spans="1:9" x14ac:dyDescent="0.2">
      <c r="A38" s="37"/>
      <c r="B38" s="38"/>
      <c r="C38" s="39"/>
      <c r="D38" s="40"/>
      <c r="E38" s="40"/>
      <c r="F38" s="31"/>
      <c r="G38" s="31"/>
      <c r="H38" s="31"/>
      <c r="I38" s="31"/>
    </row>
    <row r="39" spans="1:9" x14ac:dyDescent="0.2">
      <c r="A39" s="3" t="s">
        <v>17</v>
      </c>
      <c r="B39" s="41"/>
      <c r="C39" s="42">
        <f>C35-C37</f>
        <v>0</v>
      </c>
      <c r="D39" s="42">
        <f t="shared" ref="D39:I39" si="3">D35-D37</f>
        <v>0</v>
      </c>
      <c r="E39" s="42">
        <f t="shared" si="3"/>
        <v>0</v>
      </c>
      <c r="F39" s="43">
        <f t="shared" si="3"/>
        <v>0</v>
      </c>
      <c r="G39" s="43">
        <f t="shared" si="3"/>
        <v>-350000</v>
      </c>
      <c r="H39" s="43">
        <f t="shared" si="3"/>
        <v>0</v>
      </c>
      <c r="I39" s="43">
        <f t="shared" si="3"/>
        <v>0</v>
      </c>
    </row>
    <row r="40" spans="1:9" x14ac:dyDescent="0.2">
      <c r="A40" s="44"/>
      <c r="B40" s="44"/>
      <c r="C40" s="45"/>
      <c r="D40" s="45"/>
      <c r="E40" s="45"/>
      <c r="F40" s="45"/>
      <c r="G40" s="45"/>
      <c r="H40" s="45"/>
      <c r="I40" s="45"/>
    </row>
    <row r="41" spans="1:9" x14ac:dyDescent="0.2">
      <c r="A41" s="46" t="s">
        <v>18</v>
      </c>
      <c r="B41" s="14"/>
      <c r="C41" s="1"/>
      <c r="D41" s="1"/>
      <c r="E41" s="1"/>
      <c r="F41" s="1"/>
      <c r="G41" s="1"/>
      <c r="H41" s="1"/>
      <c r="I41" s="1"/>
    </row>
    <row r="42" spans="1:9" ht="26.45" customHeight="1" x14ac:dyDescent="0.2">
      <c r="A42" s="47" t="s">
        <v>30</v>
      </c>
      <c r="B42" s="48"/>
      <c r="C42" s="40"/>
      <c r="D42" s="40"/>
      <c r="E42" s="40"/>
      <c r="F42" s="40"/>
      <c r="G42" s="40"/>
      <c r="H42" s="40"/>
      <c r="I42" s="40"/>
    </row>
    <row r="43" spans="1:9" x14ac:dyDescent="0.2">
      <c r="A43" s="3"/>
      <c r="B43" s="5"/>
      <c r="C43" s="31"/>
      <c r="D43" s="31"/>
      <c r="E43" s="31"/>
      <c r="F43" s="31"/>
      <c r="G43" s="31"/>
      <c r="H43" s="31"/>
      <c r="I43" s="31"/>
    </row>
    <row r="44" spans="1:9" x14ac:dyDescent="0.2">
      <c r="A44" s="3" t="s">
        <v>6</v>
      </c>
      <c r="B44" s="5"/>
      <c r="C44" s="31"/>
      <c r="D44" s="31"/>
      <c r="E44" s="31"/>
      <c r="F44" s="31"/>
      <c r="G44" s="31"/>
      <c r="H44" s="31"/>
      <c r="I44" s="31"/>
    </row>
    <row r="45" spans="1:9" x14ac:dyDescent="0.2">
      <c r="A45" s="3"/>
      <c r="B45" s="5"/>
      <c r="C45" s="31"/>
      <c r="D45" s="31"/>
      <c r="E45" s="31"/>
      <c r="F45" s="31"/>
      <c r="G45" s="31"/>
      <c r="H45" s="31"/>
      <c r="I45" s="31"/>
    </row>
    <row r="46" spans="1:9" x14ac:dyDescent="0.2">
      <c r="A46" s="49" t="s">
        <v>8</v>
      </c>
      <c r="B46" s="41"/>
      <c r="C46" s="31"/>
      <c r="D46" s="31"/>
      <c r="E46" s="31"/>
      <c r="F46" s="31"/>
      <c r="G46" s="31"/>
      <c r="H46" s="31"/>
      <c r="I46" s="31"/>
    </row>
    <row r="47" spans="1:9" x14ac:dyDescent="0.2">
      <c r="A47" s="50" t="s">
        <v>9</v>
      </c>
      <c r="B47" s="51"/>
      <c r="C47" s="31"/>
      <c r="D47" s="31"/>
      <c r="E47" s="31"/>
      <c r="F47" s="31"/>
      <c r="G47" s="31"/>
      <c r="H47" s="31"/>
      <c r="I47" s="31"/>
    </row>
  </sheetData>
  <sheetProtection selectLockedCells="1"/>
  <mergeCells count="3">
    <mergeCell ref="A20:I20"/>
    <mergeCell ref="A42:B42"/>
    <mergeCell ref="A8:I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42A59-4E71-4578-893D-5CAFF93F677B}">
  <sheetPr>
    <pageSetUpPr fitToPage="1"/>
  </sheetPr>
  <dimension ref="A2:L48"/>
  <sheetViews>
    <sheetView zoomScaleNormal="100" workbookViewId="0">
      <selection activeCell="R35" sqref="R35"/>
    </sheetView>
  </sheetViews>
  <sheetFormatPr defaultRowHeight="12.75" x14ac:dyDescent="0.2"/>
  <cols>
    <col min="1" max="2" width="14.5703125" style="12" customWidth="1"/>
    <col min="3" max="8" width="14" style="12" customWidth="1"/>
    <col min="9" max="9" width="13.140625" style="12" customWidth="1"/>
    <col min="11" max="11" width="10.140625" bestFit="1" customWidth="1"/>
    <col min="12" max="12" width="9.42578125" bestFit="1" customWidth="1"/>
  </cols>
  <sheetData>
    <row r="2" spans="1:9" x14ac:dyDescent="0.2">
      <c r="A2" s="12" t="s">
        <v>13</v>
      </c>
      <c r="B2" s="13" t="s">
        <v>36</v>
      </c>
      <c r="C2" s="14"/>
      <c r="D2" s="14"/>
      <c r="E2" s="15"/>
      <c r="G2" s="16" t="s">
        <v>14</v>
      </c>
      <c r="H2" s="13" t="s">
        <v>39</v>
      </c>
      <c r="I2" s="14"/>
    </row>
    <row r="3" spans="1:9" x14ac:dyDescent="0.2">
      <c r="A3" s="12" t="s">
        <v>24</v>
      </c>
      <c r="B3" s="13" t="s">
        <v>37</v>
      </c>
      <c r="C3" s="14"/>
      <c r="D3" s="14"/>
      <c r="E3" s="15"/>
      <c r="G3" s="16" t="s">
        <v>28</v>
      </c>
      <c r="H3" s="17" t="s">
        <v>40</v>
      </c>
      <c r="I3" s="18"/>
    </row>
    <row r="4" spans="1:9" x14ac:dyDescent="0.2">
      <c r="A4" s="12" t="s">
        <v>15</v>
      </c>
      <c r="B4" s="13" t="s">
        <v>123</v>
      </c>
      <c r="C4" s="14"/>
      <c r="D4" s="14"/>
      <c r="E4" s="15"/>
      <c r="G4" s="16" t="s">
        <v>27</v>
      </c>
      <c r="H4" s="13" t="s">
        <v>85</v>
      </c>
      <c r="I4" s="14"/>
    </row>
    <row r="5" spans="1:9" x14ac:dyDescent="0.2">
      <c r="A5" s="12" t="s">
        <v>25</v>
      </c>
      <c r="B5" s="13" t="s">
        <v>38</v>
      </c>
      <c r="C5" s="20"/>
      <c r="D5" s="18"/>
      <c r="E5" s="15"/>
      <c r="G5" s="16" t="s">
        <v>26</v>
      </c>
      <c r="H5" s="17" t="s">
        <v>124</v>
      </c>
      <c r="I5" s="18"/>
    </row>
    <row r="8" spans="1:9" x14ac:dyDescent="0.2">
      <c r="A8" s="60" t="s">
        <v>149</v>
      </c>
      <c r="B8" s="61"/>
      <c r="C8" s="61"/>
      <c r="D8" s="61"/>
      <c r="E8" s="61"/>
      <c r="F8" s="61"/>
      <c r="G8" s="61"/>
      <c r="H8" s="61"/>
      <c r="I8" s="61"/>
    </row>
    <row r="9" spans="1:9" x14ac:dyDescent="0.2">
      <c r="A9" s="61"/>
      <c r="B9" s="61"/>
      <c r="C9" s="61"/>
      <c r="D9" s="61"/>
      <c r="E9" s="61"/>
      <c r="F9" s="61"/>
      <c r="G9" s="61"/>
      <c r="H9" s="61"/>
      <c r="I9" s="61"/>
    </row>
    <row r="10" spans="1:9" s="7" customFormat="1" x14ac:dyDescent="0.2">
      <c r="A10" s="64"/>
      <c r="B10" s="64"/>
      <c r="C10" s="64"/>
      <c r="D10" s="64"/>
      <c r="E10" s="64"/>
      <c r="F10" s="64"/>
      <c r="G10" s="64"/>
      <c r="H10" s="64"/>
      <c r="I10" s="64"/>
    </row>
    <row r="11" spans="1:9" x14ac:dyDescent="0.2">
      <c r="A11" s="2" t="s">
        <v>144</v>
      </c>
      <c r="C11" s="15"/>
      <c r="D11" s="15"/>
      <c r="E11" s="15"/>
      <c r="F11" s="15"/>
      <c r="G11" s="15"/>
      <c r="H11" s="15"/>
      <c r="I11" s="15"/>
    </row>
    <row r="12" spans="1:9" x14ac:dyDescent="0.2">
      <c r="C12" s="15"/>
      <c r="D12" s="15"/>
      <c r="E12" s="15"/>
      <c r="F12" s="15"/>
      <c r="G12" s="15"/>
      <c r="H12" s="15"/>
      <c r="I12" s="15"/>
    </row>
    <row r="13" spans="1:9" ht="12.95" customHeight="1" x14ac:dyDescent="0.2">
      <c r="A13" s="60" t="s">
        <v>143</v>
      </c>
      <c r="B13" s="61"/>
      <c r="C13" s="61"/>
      <c r="D13" s="61"/>
      <c r="E13" s="61"/>
      <c r="F13" s="61"/>
      <c r="G13" s="61"/>
      <c r="H13" s="61"/>
      <c r="I13" s="61"/>
    </row>
    <row r="14" spans="1:9" x14ac:dyDescent="0.2">
      <c r="A14" s="61"/>
      <c r="B14" s="61"/>
      <c r="C14" s="61"/>
      <c r="D14" s="61"/>
      <c r="E14" s="61"/>
      <c r="F14" s="61"/>
      <c r="G14" s="61"/>
      <c r="H14" s="61"/>
      <c r="I14" s="61"/>
    </row>
    <row r="15" spans="1:9" s="8" customFormat="1" x14ac:dyDescent="0.2">
      <c r="A15" s="64"/>
      <c r="B15" s="64"/>
      <c r="C15" s="64"/>
      <c r="D15" s="64"/>
      <c r="E15" s="64"/>
      <c r="F15" s="64"/>
      <c r="G15" s="64"/>
      <c r="H15" s="64"/>
      <c r="I15" s="64"/>
    </row>
    <row r="16" spans="1:9" x14ac:dyDescent="0.2">
      <c r="A16" s="2" t="s">
        <v>145</v>
      </c>
      <c r="C16" s="15"/>
      <c r="D16" s="15"/>
      <c r="E16" s="15"/>
      <c r="F16" s="15"/>
      <c r="G16" s="15"/>
      <c r="H16" s="15"/>
      <c r="I16" s="15"/>
    </row>
    <row r="17" spans="1:12" x14ac:dyDescent="0.2">
      <c r="C17" s="15"/>
      <c r="D17" s="15"/>
      <c r="E17" s="15"/>
      <c r="F17" s="15"/>
      <c r="G17" s="15"/>
      <c r="H17" s="15"/>
      <c r="I17" s="15"/>
    </row>
    <row r="18" spans="1:12" x14ac:dyDescent="0.2">
      <c r="A18" s="2" t="s">
        <v>109</v>
      </c>
      <c r="C18" s="15"/>
      <c r="D18" s="15"/>
      <c r="E18" s="15"/>
      <c r="F18" s="15"/>
      <c r="G18" s="15"/>
      <c r="H18" s="15"/>
      <c r="I18" s="15"/>
    </row>
    <row r="19" spans="1:12" x14ac:dyDescent="0.2">
      <c r="A19" s="23" t="s">
        <v>33</v>
      </c>
      <c r="B19" s="15"/>
      <c r="C19" s="15"/>
      <c r="D19" s="15"/>
      <c r="E19" s="15"/>
      <c r="F19" s="15"/>
      <c r="G19" s="15"/>
      <c r="H19" s="15"/>
      <c r="I19" s="15"/>
    </row>
    <row r="20" spans="1:12" x14ac:dyDescent="0.2">
      <c r="A20" s="23"/>
      <c r="B20" s="15"/>
      <c r="C20" s="15"/>
      <c r="D20" s="15"/>
      <c r="E20" s="15"/>
      <c r="F20" s="15"/>
      <c r="G20" s="15"/>
      <c r="H20" s="15"/>
      <c r="I20" s="15"/>
    </row>
    <row r="21" spans="1:12" x14ac:dyDescent="0.2">
      <c r="A21" s="24" t="s">
        <v>12</v>
      </c>
      <c r="B21" s="25"/>
      <c r="C21" s="25"/>
      <c r="D21" s="25"/>
      <c r="E21" s="25"/>
      <c r="F21" s="25"/>
      <c r="G21" s="25"/>
      <c r="H21" s="25"/>
      <c r="I21" s="26"/>
    </row>
    <row r="22" spans="1:12" x14ac:dyDescent="0.2">
      <c r="A22" s="3"/>
      <c r="B22" s="5"/>
      <c r="C22" s="27" t="s">
        <v>35</v>
      </c>
      <c r="D22" s="27" t="s">
        <v>21</v>
      </c>
      <c r="E22" s="27" t="s">
        <v>22</v>
      </c>
      <c r="F22" s="27" t="s">
        <v>23</v>
      </c>
      <c r="G22" s="27" t="s">
        <v>29</v>
      </c>
      <c r="H22" s="27" t="s">
        <v>31</v>
      </c>
      <c r="I22" s="27" t="s">
        <v>32</v>
      </c>
    </row>
    <row r="23" spans="1:12" x14ac:dyDescent="0.2">
      <c r="A23" s="3"/>
      <c r="B23" s="5"/>
      <c r="C23" s="28" t="s">
        <v>10</v>
      </c>
      <c r="D23" s="29" t="s">
        <v>10</v>
      </c>
      <c r="E23" s="28" t="s">
        <v>10</v>
      </c>
      <c r="F23" s="30" t="s">
        <v>10</v>
      </c>
      <c r="G23" s="30" t="s">
        <v>10</v>
      </c>
      <c r="H23" s="28" t="s">
        <v>11</v>
      </c>
      <c r="I23" s="28" t="s">
        <v>11</v>
      </c>
    </row>
    <row r="24" spans="1:12" x14ac:dyDescent="0.2">
      <c r="A24" s="3" t="s">
        <v>0</v>
      </c>
      <c r="B24" s="5"/>
      <c r="C24" s="4"/>
      <c r="D24" s="31"/>
      <c r="E24" s="31"/>
      <c r="F24" s="31"/>
      <c r="G24" s="31">
        <v>0</v>
      </c>
      <c r="H24" s="31">
        <v>0</v>
      </c>
      <c r="I24" s="31">
        <v>0</v>
      </c>
    </row>
    <row r="25" spans="1:12" x14ac:dyDescent="0.2">
      <c r="A25" s="3" t="s">
        <v>1</v>
      </c>
      <c r="B25" s="5"/>
      <c r="C25" s="4"/>
      <c r="D25" s="31">
        <f t="shared" ref="D25:I25" si="0">C36</f>
        <v>0</v>
      </c>
      <c r="E25" s="31">
        <f t="shared" si="0"/>
        <v>0</v>
      </c>
      <c r="F25" s="31">
        <f t="shared" si="0"/>
        <v>0</v>
      </c>
      <c r="G25" s="31">
        <f t="shared" si="0"/>
        <v>0</v>
      </c>
      <c r="H25" s="31">
        <f t="shared" si="0"/>
        <v>0</v>
      </c>
      <c r="I25" s="31">
        <f t="shared" si="0"/>
        <v>0</v>
      </c>
    </row>
    <row r="26" spans="1:12" x14ac:dyDescent="0.2">
      <c r="A26" s="3" t="s">
        <v>2</v>
      </c>
      <c r="B26" s="5"/>
      <c r="C26" s="4"/>
      <c r="D26" s="31"/>
      <c r="E26" s="31"/>
      <c r="F26" s="31"/>
      <c r="G26" s="31">
        <v>262030</v>
      </c>
      <c r="H26" s="31">
        <v>4190354</v>
      </c>
      <c r="I26" s="31">
        <v>0</v>
      </c>
    </row>
    <row r="27" spans="1:12" x14ac:dyDescent="0.2">
      <c r="A27" s="3" t="s">
        <v>3</v>
      </c>
      <c r="B27" s="5"/>
      <c r="C27" s="4"/>
      <c r="D27" s="31"/>
      <c r="E27" s="31"/>
      <c r="F27" s="4"/>
      <c r="G27" s="31">
        <v>262030</v>
      </c>
      <c r="H27" s="31">
        <f>1853474+2336880</f>
        <v>4190354</v>
      </c>
      <c r="I27" s="31">
        <v>0</v>
      </c>
      <c r="K27" s="9"/>
      <c r="L27" s="9"/>
    </row>
    <row r="28" spans="1:12" x14ac:dyDescent="0.2">
      <c r="A28" s="3"/>
      <c r="B28" s="5"/>
      <c r="C28" s="4"/>
      <c r="D28" s="31"/>
      <c r="E28" s="31"/>
      <c r="F28" s="31"/>
      <c r="G28" s="31"/>
      <c r="H28" s="31"/>
      <c r="I28" s="31"/>
    </row>
    <row r="29" spans="1:12" x14ac:dyDescent="0.2">
      <c r="A29" s="3" t="s">
        <v>4</v>
      </c>
      <c r="B29" s="18"/>
      <c r="C29" s="34"/>
      <c r="D29" s="34"/>
      <c r="E29" s="34"/>
      <c r="F29" s="34"/>
      <c r="G29" s="34"/>
      <c r="H29" s="34"/>
      <c r="I29" s="4"/>
    </row>
    <row r="30" spans="1:12" x14ac:dyDescent="0.2">
      <c r="A30" s="35" t="s">
        <v>20</v>
      </c>
      <c r="B30" s="5"/>
      <c r="C30" s="4"/>
      <c r="D30" s="36"/>
      <c r="E30" s="34"/>
      <c r="F30" s="34"/>
      <c r="G30" s="34"/>
      <c r="H30" s="34"/>
      <c r="I30" s="4"/>
    </row>
    <row r="31" spans="1:12" x14ac:dyDescent="0.2">
      <c r="A31" s="37"/>
      <c r="B31" s="38"/>
      <c r="C31" s="4"/>
      <c r="D31" s="31"/>
      <c r="E31" s="31"/>
      <c r="F31" s="31"/>
      <c r="G31" s="31"/>
      <c r="H31" s="31"/>
      <c r="I31" s="31"/>
    </row>
    <row r="32" spans="1:12" x14ac:dyDescent="0.2">
      <c r="A32" s="37"/>
      <c r="B32" s="38"/>
      <c r="C32" s="4"/>
      <c r="D32" s="31"/>
      <c r="E32" s="31"/>
      <c r="F32" s="31"/>
      <c r="G32" s="31"/>
      <c r="H32" s="31"/>
      <c r="I32" s="31"/>
    </row>
    <row r="33" spans="1:9" x14ac:dyDescent="0.2">
      <c r="A33" s="37"/>
      <c r="B33" s="38"/>
      <c r="C33" s="4"/>
      <c r="D33" s="31"/>
      <c r="E33" s="31"/>
      <c r="F33" s="31"/>
      <c r="G33" s="31"/>
      <c r="H33" s="31"/>
      <c r="I33" s="31"/>
    </row>
    <row r="34" spans="1:9" x14ac:dyDescent="0.2">
      <c r="A34" s="3" t="s">
        <v>5</v>
      </c>
      <c r="B34" s="5"/>
      <c r="C34" s="4">
        <f t="shared" ref="C34:I34" si="1">SUM(C31:C33)</f>
        <v>0</v>
      </c>
      <c r="D34" s="4">
        <f t="shared" si="1"/>
        <v>0</v>
      </c>
      <c r="E34" s="4">
        <f t="shared" si="1"/>
        <v>0</v>
      </c>
      <c r="F34" s="4">
        <f t="shared" si="1"/>
        <v>0</v>
      </c>
      <c r="G34" s="4">
        <f t="shared" si="1"/>
        <v>0</v>
      </c>
      <c r="H34" s="4">
        <f t="shared" si="1"/>
        <v>0</v>
      </c>
      <c r="I34" s="4">
        <f t="shared" si="1"/>
        <v>0</v>
      </c>
    </row>
    <row r="35" spans="1:9" x14ac:dyDescent="0.2">
      <c r="A35" s="3"/>
      <c r="B35" s="5"/>
      <c r="C35" s="4"/>
      <c r="D35" s="31"/>
      <c r="E35" s="31"/>
      <c r="F35" s="31"/>
      <c r="G35" s="31"/>
      <c r="H35" s="31"/>
      <c r="I35" s="31"/>
    </row>
    <row r="36" spans="1:9" x14ac:dyDescent="0.2">
      <c r="A36" s="3" t="s">
        <v>7</v>
      </c>
      <c r="B36" s="5"/>
      <c r="C36" s="4">
        <f>+C25+C26-C27+C34</f>
        <v>0</v>
      </c>
      <c r="D36" s="4">
        <f t="shared" ref="D36:I36" si="2">+D25+D26-D27+D34</f>
        <v>0</v>
      </c>
      <c r="E36" s="4">
        <f>+E25+E26-E27+E34</f>
        <v>0</v>
      </c>
      <c r="F36" s="4">
        <f t="shared" si="2"/>
        <v>0</v>
      </c>
      <c r="G36" s="4">
        <f>+G25+G26-G27+G34</f>
        <v>0</v>
      </c>
      <c r="H36" s="4">
        <f>+H25+H26-H27+H34</f>
        <v>0</v>
      </c>
      <c r="I36" s="4">
        <f t="shared" si="2"/>
        <v>0</v>
      </c>
    </row>
    <row r="37" spans="1:9" x14ac:dyDescent="0.2">
      <c r="A37" s="37"/>
      <c r="B37" s="38"/>
      <c r="C37" s="39"/>
      <c r="D37" s="40"/>
      <c r="E37" s="40"/>
      <c r="F37" s="31"/>
      <c r="G37" s="31"/>
      <c r="H37" s="31"/>
      <c r="I37" s="31"/>
    </row>
    <row r="38" spans="1:9" x14ac:dyDescent="0.2">
      <c r="A38" s="3" t="s">
        <v>16</v>
      </c>
      <c r="B38" s="5"/>
      <c r="C38" s="39"/>
      <c r="D38" s="40"/>
      <c r="E38" s="40"/>
      <c r="F38" s="31"/>
      <c r="G38" s="31">
        <v>1853474</v>
      </c>
      <c r="H38" s="31">
        <v>0</v>
      </c>
      <c r="I38" s="31">
        <v>0</v>
      </c>
    </row>
    <row r="39" spans="1:9" x14ac:dyDescent="0.2">
      <c r="A39" s="37"/>
      <c r="B39" s="38"/>
      <c r="C39" s="39"/>
      <c r="D39" s="40"/>
      <c r="E39" s="40"/>
      <c r="F39" s="31"/>
      <c r="G39" s="31"/>
      <c r="H39" s="31"/>
      <c r="I39" s="31"/>
    </row>
    <row r="40" spans="1:9" x14ac:dyDescent="0.2">
      <c r="A40" s="3" t="s">
        <v>17</v>
      </c>
      <c r="B40" s="41"/>
      <c r="C40" s="42">
        <f>C36-C38</f>
        <v>0</v>
      </c>
      <c r="D40" s="42">
        <f t="shared" ref="D40:I40" si="3">D36-D38</f>
        <v>0</v>
      </c>
      <c r="E40" s="42">
        <f t="shared" si="3"/>
        <v>0</v>
      </c>
      <c r="F40" s="43">
        <f t="shared" si="3"/>
        <v>0</v>
      </c>
      <c r="G40" s="43">
        <f t="shared" si="3"/>
        <v>-1853474</v>
      </c>
      <c r="H40" s="43">
        <f t="shared" si="3"/>
        <v>0</v>
      </c>
      <c r="I40" s="43">
        <f t="shared" si="3"/>
        <v>0</v>
      </c>
    </row>
    <row r="41" spans="1:9" x14ac:dyDescent="0.2">
      <c r="A41" s="44"/>
      <c r="B41" s="44"/>
      <c r="C41" s="45"/>
      <c r="D41" s="45"/>
      <c r="E41" s="45"/>
      <c r="F41" s="45"/>
      <c r="G41" s="45"/>
      <c r="H41" s="45"/>
      <c r="I41" s="45"/>
    </row>
    <row r="42" spans="1:9" x14ac:dyDescent="0.2">
      <c r="A42" s="46" t="s">
        <v>18</v>
      </c>
      <c r="B42" s="14"/>
      <c r="C42" s="1"/>
      <c r="D42" s="1"/>
      <c r="E42" s="1"/>
      <c r="F42" s="1"/>
      <c r="G42" s="1"/>
      <c r="H42" s="1"/>
      <c r="I42" s="1"/>
    </row>
    <row r="43" spans="1:9" ht="26.45" customHeight="1" x14ac:dyDescent="0.2">
      <c r="A43" s="47" t="s">
        <v>30</v>
      </c>
      <c r="B43" s="48"/>
      <c r="C43" s="40"/>
      <c r="D43" s="40"/>
      <c r="E43" s="40"/>
      <c r="F43" s="40"/>
      <c r="G43" s="40"/>
      <c r="H43" s="40"/>
      <c r="I43" s="40"/>
    </row>
    <row r="44" spans="1:9" x14ac:dyDescent="0.2">
      <c r="A44" s="3"/>
      <c r="B44" s="5"/>
      <c r="C44" s="31"/>
      <c r="D44" s="31"/>
      <c r="E44" s="31"/>
      <c r="F44" s="31"/>
      <c r="G44" s="31"/>
      <c r="H44" s="31"/>
      <c r="I44" s="31"/>
    </row>
    <row r="45" spans="1:9" x14ac:dyDescent="0.2">
      <c r="A45" s="3" t="s">
        <v>6</v>
      </c>
      <c r="B45" s="5"/>
      <c r="C45" s="31"/>
      <c r="D45" s="31"/>
      <c r="E45" s="31"/>
      <c r="F45" s="31"/>
      <c r="G45" s="31"/>
      <c r="H45" s="31"/>
      <c r="I45" s="31"/>
    </row>
    <row r="46" spans="1:9" x14ac:dyDescent="0.2">
      <c r="A46" s="3"/>
      <c r="B46" s="5"/>
      <c r="C46" s="31"/>
      <c r="D46" s="31"/>
      <c r="E46" s="31"/>
      <c r="F46" s="31"/>
      <c r="G46" s="31"/>
      <c r="H46" s="31"/>
      <c r="I46" s="31"/>
    </row>
    <row r="47" spans="1:9" x14ac:dyDescent="0.2">
      <c r="A47" s="49" t="s">
        <v>8</v>
      </c>
      <c r="B47" s="41"/>
      <c r="C47" s="31"/>
      <c r="D47" s="31"/>
      <c r="E47" s="31"/>
      <c r="F47" s="31"/>
      <c r="G47" s="31"/>
      <c r="H47" s="31"/>
      <c r="I47" s="31"/>
    </row>
    <row r="48" spans="1:9" x14ac:dyDescent="0.2">
      <c r="A48" s="50" t="s">
        <v>9</v>
      </c>
      <c r="B48" s="51"/>
      <c r="C48" s="31"/>
      <c r="D48" s="31"/>
      <c r="E48" s="31"/>
      <c r="F48" s="31"/>
      <c r="G48" s="31"/>
      <c r="H48" s="31"/>
      <c r="I48" s="31"/>
    </row>
  </sheetData>
  <sheetProtection selectLockedCells="1"/>
  <mergeCells count="4">
    <mergeCell ref="A21:I21"/>
    <mergeCell ref="A43:B43"/>
    <mergeCell ref="A8:I9"/>
    <mergeCell ref="A13:I14"/>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S202H</vt:lpstr>
      <vt:lpstr>S212H</vt:lpstr>
      <vt:lpstr>S224H</vt:lpstr>
      <vt:lpstr>S235H new</vt:lpstr>
      <vt:lpstr>S238H new</vt:lpstr>
      <vt:lpstr>S346H</vt:lpstr>
      <vt:lpstr>S504H</vt:lpstr>
      <vt:lpstr>S515H new</vt:lpstr>
      <vt:lpstr>S532H</vt:lpstr>
      <vt:lpstr>S535H new</vt:lpstr>
      <vt:lpstr>S570H</vt:lpstr>
      <vt:lpstr>S659H</vt:lpstr>
      <vt:lpstr>S664H</vt:lpstr>
      <vt:lpstr>S670H new</vt:lpstr>
      <vt:lpstr>S674H new</vt:lpstr>
      <vt:lpstr>S688H new</vt:lpstr>
      <vt:lpstr>S694H new</vt:lpstr>
      <vt:lpstr>S695H new</vt:lpstr>
      <vt:lpstr>S698H new</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Woo, Haley</cp:lastModifiedBy>
  <cp:lastPrinted>2024-09-25T00:30:15Z</cp:lastPrinted>
  <dcterms:created xsi:type="dcterms:W3CDTF">2007-10-18T21:13:24Z</dcterms:created>
  <dcterms:modified xsi:type="dcterms:W3CDTF">2024-09-30T18:46:27Z</dcterms:modified>
</cp:coreProperties>
</file>