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J:\Shared-HR-ASO\ASO\Reports to legislators\FY25 non-General Fund Report Update\"/>
    </mc:Choice>
  </mc:AlternateContent>
  <xr:revisionPtr revIDLastSave="0" documentId="13_ncr:1_{BB458485-ED56-43B8-9F7C-DFF3479A2590}" xr6:coauthVersionLast="47" xr6:coauthVersionMax="47" xr10:uidLastSave="{00000000-0000-0000-0000-000000000000}"/>
  <bookViews>
    <workbookView xWindow="29280" yWindow="2145" windowWidth="22995" windowHeight="13905" xr2:uid="{7013CA5F-40E5-451F-AED0-BB95E88B2793}"/>
  </bookViews>
  <sheets>
    <sheet name="S 200" sheetId="4" r:id="rId1"/>
    <sheet name="S 250" sheetId="3" r:id="rId2"/>
    <sheet name="S 501" sheetId="2" r:id="rId3"/>
    <sheet name="S 666" sheetId="1" r:id="rId4"/>
  </sheets>
  <definedNames>
    <definedName name="_xlnm.Print_Area" localSheetId="0">'S 200'!$A$1:$H$24</definedName>
    <definedName name="_xlnm.Print_Area" localSheetId="1">'S 250'!$A$1:$H$24</definedName>
    <definedName name="_xlnm.Print_Area" localSheetId="2">'S 501'!$A$1:$H$24</definedName>
    <definedName name="_xlnm.Print_Area" localSheetId="3">'S 666'!$A$1:$H$24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2" l="1"/>
  <c r="E23" i="2"/>
  <c r="F23" i="2"/>
  <c r="G23" i="2"/>
  <c r="H23" i="2"/>
  <c r="D13" i="2"/>
  <c r="D15" i="2" s="1"/>
  <c r="D23" i="2" s="1"/>
  <c r="C13" i="2"/>
  <c r="C15" i="2" l="1"/>
  <c r="C23" i="2" s="1"/>
  <c r="D23" i="1"/>
  <c r="E23" i="1"/>
  <c r="F23" i="1"/>
  <c r="G23" i="1"/>
  <c r="H23" i="1"/>
  <c r="C13" i="1"/>
  <c r="C15" i="1" s="1"/>
  <c r="C23" i="1" s="1"/>
  <c r="D23" i="3"/>
  <c r="E23" i="3"/>
  <c r="F23" i="3"/>
  <c r="G23" i="3"/>
  <c r="H23" i="3"/>
  <c r="C23" i="3"/>
  <c r="D23" i="4"/>
  <c r="E23" i="4"/>
  <c r="F23" i="4"/>
  <c r="G23" i="4"/>
  <c r="H23" i="4"/>
  <c r="C23" i="4"/>
</calcChain>
</file>

<file path=xl/sharedStrings.xml><?xml version="1.0" encoding="utf-8"?>
<sst xmlns="http://schemas.openxmlformats.org/spreadsheetml/2006/main" count="124" uniqueCount="33">
  <si>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</si>
  <si>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</si>
  <si>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</si>
  <si>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</si>
  <si>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</si>
  <si>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</si>
  <si>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</si>
  <si>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</si>
  <si>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</si>
  <si>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</si>
  <si>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</si>
  <si>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</si>
  <si>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</si>
  <si>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</si>
  <si>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</si>
  <si>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</si>
  <si>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r>
      <t xml:space="preserve">Department: 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</si>
  <si>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Hawaii Immunication and Vaccines For Children Program</t>
    </r>
  </si>
  <si>
    <r>
      <t xml:space="preserve">Department: 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          ____________________________</t>
    </r>
  </si>
  <si>
    <r>
      <t xml:space="preserve">Fund Type (MOF): </t>
    </r>
    <r>
      <rPr>
        <u/>
        <sz val="12"/>
        <color theme="1"/>
        <rFont val="Arial"/>
        <family val="2"/>
      </rPr>
      <t>N</t>
    </r>
    <r>
      <rPr>
        <sz val="12"/>
        <color theme="1"/>
        <rFont val="Arial"/>
        <family val="2"/>
      </rPr>
      <t>_______________________________</t>
    </r>
  </si>
  <si>
    <r>
      <t xml:space="preserve">Appropriation Account Number:  </t>
    </r>
    <r>
      <rPr>
        <u/>
        <sz val="12"/>
        <color theme="1"/>
        <rFont val="Arial"/>
        <family val="2"/>
      </rPr>
      <t>S-200-H</t>
    </r>
    <r>
      <rPr>
        <sz val="12"/>
        <color theme="1"/>
        <rFont val="Arial"/>
        <family val="2"/>
      </rPr>
      <t>____________________</t>
    </r>
  </si>
  <si>
    <r>
      <t xml:space="preserve">Legal Authority: </t>
    </r>
    <r>
      <rPr>
        <u/>
        <sz val="12"/>
        <color theme="1"/>
        <rFont val="Arial"/>
        <family val="2"/>
      </rPr>
      <t>PHS 317, 42 USC Sec 247 (B)</t>
    </r>
    <r>
      <rPr>
        <sz val="12"/>
        <color theme="1"/>
        <rFont val="Arial"/>
        <family val="2"/>
      </rPr>
      <t>____________________</t>
    </r>
  </si>
  <si>
    <r>
      <t xml:space="preserve">Name of Fund: </t>
    </r>
    <r>
      <rPr>
        <u/>
        <sz val="12"/>
        <color theme="1"/>
        <rFont val="Arial"/>
        <family val="2"/>
      </rPr>
      <t>Pubic Health Emergency Prepardness (PHEP) Cooperative Agreement</t>
    </r>
  </si>
  <si>
    <r>
      <t>Appropriation Account Number:  S</t>
    </r>
    <r>
      <rPr>
        <u/>
        <sz val="12"/>
        <color theme="1"/>
        <rFont val="Arial"/>
        <family val="2"/>
      </rPr>
      <t>-250-H</t>
    </r>
    <r>
      <rPr>
        <sz val="12"/>
        <color theme="1"/>
        <rFont val="Arial"/>
        <family val="2"/>
      </rPr>
      <t>____________________</t>
    </r>
  </si>
  <si>
    <r>
      <t xml:space="preserve">Name of Fund: </t>
    </r>
    <r>
      <rPr>
        <u/>
        <sz val="12"/>
        <color theme="1"/>
        <rFont val="Arial"/>
        <family val="2"/>
      </rPr>
      <t>Hawaii's Epidemiology and Laboratory Capacity for Infectious Diseases</t>
    </r>
  </si>
  <si>
    <r>
      <t xml:space="preserve">Legal Authority: </t>
    </r>
    <r>
      <rPr>
        <u/>
        <sz val="12"/>
        <color theme="1"/>
        <rFont val="Arial"/>
        <family val="2"/>
      </rPr>
      <t>301(A) AND 317(K)(2), PHS 42USC241(A)247B(K)2</t>
    </r>
  </si>
  <si>
    <r>
      <t xml:space="preserve">Fund Type (MOF): 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_______________________________</t>
    </r>
  </si>
  <si>
    <r>
      <t xml:space="preserve">Appropriation Account Number:  </t>
    </r>
    <r>
      <rPr>
        <u/>
        <sz val="12"/>
        <color theme="1"/>
        <rFont val="Arial"/>
        <family val="2"/>
      </rPr>
      <t>S-501-H____________________</t>
    </r>
  </si>
  <si>
    <r>
      <t xml:space="preserve">Name of Fund: </t>
    </r>
    <r>
      <rPr>
        <u/>
        <sz val="12"/>
        <color theme="1"/>
        <rFont val="Arial"/>
        <family val="2"/>
      </rPr>
      <t>COVID-19 Public Health Workforce</t>
    </r>
    <r>
      <rPr>
        <sz val="12"/>
        <color theme="1"/>
        <rFont val="Arial"/>
        <family val="2"/>
      </rPr>
      <t>_______</t>
    </r>
  </si>
  <si>
    <t>Legal Authority: 311 (c)_(1) of Public Health Service Act (42USC 243 (c)(1))</t>
  </si>
  <si>
    <r>
      <t>Fund Type (MOF):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_______________________________</t>
    </r>
  </si>
  <si>
    <r>
      <t xml:space="preserve">Appropriation Account Number: </t>
    </r>
    <r>
      <rPr>
        <u/>
        <sz val="12"/>
        <color theme="1"/>
        <rFont val="Arial"/>
        <family val="2"/>
      </rPr>
      <t>S-666-H</t>
    </r>
    <r>
      <rPr>
        <sz val="12"/>
        <color theme="1"/>
        <rFont val="Arial"/>
        <family val="2"/>
      </rPr>
      <t>____________________</t>
    </r>
  </si>
  <si>
    <r>
      <t xml:space="preserve">Legal Authority: </t>
    </r>
    <r>
      <rPr>
        <u/>
        <sz val="12"/>
        <color theme="1"/>
        <rFont val="Arial"/>
        <family val="2"/>
      </rPr>
      <t>Sec 319C-1 of the Pubilc Health Act, as amended</t>
    </r>
    <r>
      <rPr>
        <sz val="12"/>
        <color theme="1"/>
        <rFont val="Arial"/>
        <family val="2"/>
      </rPr>
      <t>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</si>
</sst>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43" fontId="2" fillId="2" borderId="1" xfId="1" applyFont="1" applyFill="1" applyBorder="1"/>
    <xf numFmtId="0" fontId="2" fillId="2" borderId="0" xfId="0" applyFont="1" applyFill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43" fontId="2" fillId="0" borderId="1" xfId="1" applyFont="1" applyBorder="1"/>
    <xf numFmtId="43" fontId="2" fillId="0" borderId="2" xfId="1" applyFont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58D04-C286-45F2-96F1-EA68D0D6ED52}">
  <dimension ref="B1:H48"/>
  <sheetViews>
    <sheetView tabSelected="1" showWhiteSpace="0" zoomScaleNormal="100" workbookViewId="0">
      <selection activeCell="K18" sqref="K18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25" t="s">
        <v>0</v>
      </c>
      <c r="C1" s="25"/>
      <c r="D1" s="25"/>
      <c r="E1" s="25"/>
      <c r="F1" s="25"/>
      <c r="G1" s="25"/>
      <c r="H1" s="25"/>
    </row>
    <row r="2" spans="2:8" ht="15.6" x14ac:dyDescent="0.3">
      <c r="B2" s="25" t="s">
        <v>14</v>
      </c>
      <c r="C2" s="25"/>
      <c r="D2" s="25"/>
      <c r="E2" s="25"/>
      <c r="F2" s="25"/>
      <c r="G2" s="25"/>
      <c r="H2" s="25"/>
    </row>
    <row r="4" spans="2:8" x14ac:dyDescent="0.25">
      <c r="B4" s="2" t="s">
        <v>18</v>
      </c>
      <c r="C4" s="2"/>
      <c r="D4" s="2"/>
      <c r="E4" s="2"/>
    </row>
    <row r="5" spans="2:8" x14ac:dyDescent="0.25">
      <c r="B5" s="2" t="s">
        <v>17</v>
      </c>
      <c r="C5" s="2"/>
      <c r="D5" s="2"/>
      <c r="E5" s="2"/>
    </row>
    <row r="6" spans="2:8" x14ac:dyDescent="0.25">
      <c r="B6" s="2" t="s">
        <v>21</v>
      </c>
      <c r="C6" s="2"/>
      <c r="D6" s="2"/>
      <c r="E6" s="2"/>
    </row>
    <row r="7" spans="2:8" x14ac:dyDescent="0.25">
      <c r="B7" s="2" t="s">
        <v>19</v>
      </c>
      <c r="C7" s="2"/>
      <c r="D7" s="2"/>
      <c r="E7" s="2"/>
    </row>
    <row r="8" spans="2:8" x14ac:dyDescent="0.25">
      <c r="B8" s="2" t="s">
        <v>20</v>
      </c>
      <c r="C8" s="2"/>
      <c r="D8" s="2"/>
      <c r="E8" s="2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20">
        <v>3500000</v>
      </c>
      <c r="D13" s="20">
        <v>2876275</v>
      </c>
      <c r="E13" s="20">
        <v>2876275</v>
      </c>
      <c r="F13" s="20">
        <v>2876275</v>
      </c>
      <c r="G13" s="20">
        <v>2876275</v>
      </c>
      <c r="H13" s="20">
        <v>2876275</v>
      </c>
    </row>
    <row r="14" spans="2:8" x14ac:dyDescent="0.25">
      <c r="B14" s="5"/>
      <c r="C14" s="21"/>
      <c r="D14" s="21"/>
      <c r="E14" s="21"/>
      <c r="F14" s="21"/>
      <c r="G14" s="21"/>
      <c r="H14" s="21"/>
    </row>
    <row r="15" spans="2:8" x14ac:dyDescent="0.25">
      <c r="B15" s="5" t="s">
        <v>4</v>
      </c>
      <c r="C15" s="20">
        <v>15267788</v>
      </c>
      <c r="D15" s="20">
        <v>985093</v>
      </c>
      <c r="E15" s="20">
        <v>985093</v>
      </c>
      <c r="F15" s="20">
        <v>985093</v>
      </c>
      <c r="G15" s="20">
        <v>985093</v>
      </c>
      <c r="H15" s="20">
        <v>985093</v>
      </c>
    </row>
    <row r="16" spans="2:8" x14ac:dyDescent="0.25">
      <c r="B16" s="5"/>
      <c r="C16" s="21"/>
      <c r="D16" s="21"/>
      <c r="E16" s="21"/>
      <c r="F16" s="21"/>
      <c r="G16" s="21"/>
      <c r="H16" s="21"/>
    </row>
    <row r="17" spans="2:8" x14ac:dyDescent="0.25">
      <c r="B17" s="5" t="s">
        <v>5</v>
      </c>
      <c r="C17" s="20">
        <v>400000</v>
      </c>
      <c r="D17" s="20">
        <v>13632</v>
      </c>
      <c r="E17" s="20">
        <v>13632</v>
      </c>
      <c r="F17" s="20">
        <v>13632</v>
      </c>
      <c r="G17" s="20">
        <v>13632</v>
      </c>
      <c r="H17" s="20">
        <v>13632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/>
      <c r="D19" s="6"/>
      <c r="E19" s="6"/>
      <c r="F19" s="6"/>
      <c r="G19" s="6"/>
      <c r="H19" s="6"/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/>
      <c r="D21" s="6"/>
      <c r="E21" s="6"/>
      <c r="F21" s="6"/>
      <c r="G21" s="6"/>
      <c r="H21" s="6"/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>SUM(C13:C21)</f>
        <v>19167788</v>
      </c>
      <c r="D23" s="22">
        <f t="shared" ref="D23:H23" si="0">SUM(D13:D21)</f>
        <v>3875000</v>
      </c>
      <c r="E23" s="22">
        <f t="shared" si="0"/>
        <v>3875000</v>
      </c>
      <c r="F23" s="22">
        <f t="shared" si="0"/>
        <v>3875000</v>
      </c>
      <c r="G23" s="22">
        <f t="shared" si="0"/>
        <v>3875000</v>
      </c>
      <c r="H23" s="22">
        <f t="shared" si="0"/>
        <v>3875000</v>
      </c>
    </row>
    <row r="24" spans="2:8" ht="15.6" thickTop="1" x14ac:dyDescent="0.25"/>
    <row r="26" spans="2:8" ht="15.6" x14ac:dyDescent="0.3">
      <c r="B26" s="26"/>
      <c r="C26" s="26"/>
      <c r="D26" s="26"/>
      <c r="E26" s="26"/>
      <c r="F26" s="26"/>
      <c r="G26" s="26"/>
      <c r="H26" s="26"/>
    </row>
    <row r="27" spans="2:8" ht="15.6" x14ac:dyDescent="0.3">
      <c r="B27" s="26"/>
      <c r="C27" s="26"/>
      <c r="D27" s="26"/>
      <c r="E27" s="26"/>
      <c r="F27" s="26"/>
      <c r="G27" s="26"/>
      <c r="H27" s="26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A08CE-1305-4664-9A22-19A83301FD58}">
  <dimension ref="B1:H48"/>
  <sheetViews>
    <sheetView showWhiteSpace="0" topLeftCell="A10" zoomScaleNormal="100" workbookViewId="0">
      <selection activeCell="C8" sqref="C8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25" t="s">
        <v>0</v>
      </c>
      <c r="C1" s="25"/>
      <c r="D1" s="25"/>
      <c r="E1" s="25"/>
      <c r="F1" s="25"/>
      <c r="G1" s="25"/>
      <c r="H1" s="25"/>
    </row>
    <row r="2" spans="2:8" ht="15.6" x14ac:dyDescent="0.3">
      <c r="B2" s="25" t="s">
        <v>14</v>
      </c>
      <c r="C2" s="25"/>
      <c r="D2" s="25"/>
      <c r="E2" s="25"/>
      <c r="F2" s="25"/>
      <c r="G2" s="25"/>
      <c r="H2" s="25"/>
    </row>
    <row r="4" spans="2:8" x14ac:dyDescent="0.25">
      <c r="B4" s="2" t="s">
        <v>16</v>
      </c>
      <c r="C4" s="2"/>
      <c r="D4" s="2"/>
      <c r="E4" s="19"/>
      <c r="F4" s="19"/>
    </row>
    <row r="5" spans="2:8" x14ac:dyDescent="0.25">
      <c r="B5" s="2" t="s">
        <v>22</v>
      </c>
      <c r="C5" s="2"/>
      <c r="D5" s="2"/>
      <c r="E5" s="19"/>
      <c r="F5" s="19"/>
    </row>
    <row r="6" spans="2:8" x14ac:dyDescent="0.25">
      <c r="B6" s="2" t="s">
        <v>32</v>
      </c>
      <c r="C6" s="2"/>
      <c r="D6" s="2"/>
      <c r="E6" s="19"/>
      <c r="F6" s="19"/>
    </row>
    <row r="7" spans="2:8" x14ac:dyDescent="0.25">
      <c r="B7" s="2" t="s">
        <v>19</v>
      </c>
      <c r="C7" s="2"/>
      <c r="D7" s="2"/>
      <c r="E7" s="19"/>
      <c r="F7" s="19"/>
    </row>
    <row r="8" spans="2:8" x14ac:dyDescent="0.25">
      <c r="B8" s="2" t="s">
        <v>23</v>
      </c>
      <c r="C8" s="2"/>
      <c r="D8" s="2"/>
      <c r="E8" s="19"/>
      <c r="F8" s="19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v>475000</v>
      </c>
      <c r="D13" s="20">
        <v>475000</v>
      </c>
      <c r="E13" s="20">
        <v>475000</v>
      </c>
      <c r="F13" s="20">
        <v>475000</v>
      </c>
      <c r="G13" s="20">
        <v>475000</v>
      </c>
      <c r="H13" s="20">
        <v>475000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/>
      <c r="D15" s="6"/>
      <c r="E15" s="6"/>
      <c r="F15" s="6"/>
      <c r="G15" s="6"/>
      <c r="H15" s="6"/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/>
      <c r="D17" s="6"/>
      <c r="E17" s="6"/>
      <c r="F17" s="6"/>
      <c r="G17" s="6"/>
      <c r="H17" s="6"/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6"/>
      <c r="D19" s="6"/>
      <c r="E19" s="6"/>
      <c r="F19" s="6"/>
      <c r="G19" s="6"/>
      <c r="H19" s="6"/>
    </row>
    <row r="20" spans="2:8" x14ac:dyDescent="0.25">
      <c r="B20" s="5"/>
      <c r="C20" s="7"/>
      <c r="D20" s="7"/>
      <c r="E20" s="7"/>
      <c r="F20" s="7"/>
      <c r="G20" s="7"/>
      <c r="H20" s="7"/>
    </row>
    <row r="21" spans="2:8" x14ac:dyDescent="0.25">
      <c r="B21" s="5" t="s">
        <v>7</v>
      </c>
      <c r="C21" s="6"/>
      <c r="D21" s="6"/>
      <c r="E21" s="6"/>
      <c r="F21" s="6"/>
      <c r="G21" s="6"/>
      <c r="H21" s="6"/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>SUM(C13:C22)</f>
        <v>475000</v>
      </c>
      <c r="D23" s="22">
        <f t="shared" ref="D23:H23" si="0">SUM(D13:D22)</f>
        <v>475000</v>
      </c>
      <c r="E23" s="22">
        <f t="shared" si="0"/>
        <v>475000</v>
      </c>
      <c r="F23" s="22">
        <f t="shared" si="0"/>
        <v>475000</v>
      </c>
      <c r="G23" s="22">
        <f t="shared" si="0"/>
        <v>475000</v>
      </c>
      <c r="H23" s="22">
        <f t="shared" si="0"/>
        <v>475000</v>
      </c>
    </row>
    <row r="24" spans="2:8" ht="15.6" thickTop="1" x14ac:dyDescent="0.25"/>
    <row r="26" spans="2:8" ht="15.6" x14ac:dyDescent="0.3">
      <c r="B26" s="26"/>
      <c r="C26" s="26"/>
      <c r="D26" s="26"/>
      <c r="E26" s="26"/>
      <c r="F26" s="26"/>
      <c r="G26" s="26"/>
      <c r="H26" s="26"/>
    </row>
    <row r="27" spans="2:8" ht="15.6" x14ac:dyDescent="0.3">
      <c r="B27" s="26"/>
      <c r="C27" s="26"/>
      <c r="D27" s="26"/>
      <c r="E27" s="26"/>
      <c r="F27" s="26"/>
      <c r="G27" s="26"/>
      <c r="H27" s="26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385B7-E119-43F1-9271-5CA6726A4494}">
  <dimension ref="B1:H48"/>
  <sheetViews>
    <sheetView showWhiteSpace="0" zoomScaleNormal="100" workbookViewId="0">
      <selection activeCell="F29" sqref="F29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25" t="s">
        <v>0</v>
      </c>
      <c r="C1" s="25"/>
      <c r="D1" s="25"/>
      <c r="E1" s="25"/>
      <c r="F1" s="25"/>
      <c r="G1" s="25"/>
      <c r="H1" s="25"/>
    </row>
    <row r="2" spans="2:8" ht="15.6" x14ac:dyDescent="0.3">
      <c r="B2" s="25" t="s">
        <v>14</v>
      </c>
      <c r="C2" s="25"/>
      <c r="D2" s="25"/>
      <c r="E2" s="25"/>
      <c r="F2" s="25"/>
      <c r="G2" s="25"/>
      <c r="H2" s="25"/>
    </row>
    <row r="4" spans="2:8" x14ac:dyDescent="0.25">
      <c r="B4" s="2" t="s">
        <v>16</v>
      </c>
      <c r="C4" s="2"/>
      <c r="D4" s="2"/>
      <c r="E4" s="19"/>
      <c r="F4" s="19"/>
    </row>
    <row r="5" spans="2:8" x14ac:dyDescent="0.25">
      <c r="B5" s="2" t="s">
        <v>24</v>
      </c>
      <c r="C5" s="2"/>
      <c r="D5" s="2"/>
      <c r="E5" s="19"/>
      <c r="F5" s="19"/>
    </row>
    <row r="6" spans="2:8" x14ac:dyDescent="0.25">
      <c r="B6" s="2" t="s">
        <v>25</v>
      </c>
      <c r="C6" s="2"/>
      <c r="D6" s="2"/>
      <c r="E6" s="19"/>
      <c r="F6" s="19"/>
    </row>
    <row r="7" spans="2:8" x14ac:dyDescent="0.25">
      <c r="B7" s="2" t="s">
        <v>26</v>
      </c>
      <c r="C7" s="2"/>
      <c r="D7" s="2"/>
      <c r="E7" s="19"/>
      <c r="F7" s="19"/>
    </row>
    <row r="8" spans="2:8" x14ac:dyDescent="0.25">
      <c r="B8" s="2" t="s">
        <v>27</v>
      </c>
      <c r="C8" s="2"/>
      <c r="D8" s="2"/>
      <c r="E8" s="19"/>
      <c r="F8" s="19"/>
    </row>
    <row r="10" spans="2:8" ht="15.6" x14ac:dyDescent="0.3">
      <c r="C10" s="17" t="s">
        <v>1</v>
      </c>
      <c r="D10" s="17" t="s">
        <v>1</v>
      </c>
      <c r="E10" s="17" t="s">
        <v>1</v>
      </c>
      <c r="F10" s="17" t="s">
        <v>1</v>
      </c>
      <c r="G10" s="17" t="s">
        <v>1</v>
      </c>
      <c r="H10" s="17" t="s">
        <v>1</v>
      </c>
    </row>
    <row r="11" spans="2:8" ht="15.6" x14ac:dyDescent="0.3">
      <c r="C11" s="17" t="s">
        <v>9</v>
      </c>
      <c r="D11" s="17" t="s">
        <v>10</v>
      </c>
      <c r="E11" s="17" t="s">
        <v>11</v>
      </c>
      <c r="F11" s="17" t="s">
        <v>12</v>
      </c>
      <c r="G11" s="17" t="s">
        <v>13</v>
      </c>
      <c r="H11" s="17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f>700000*12</f>
        <v>8400000</v>
      </c>
      <c r="D13" s="20">
        <f>700000*12</f>
        <v>8400000</v>
      </c>
      <c r="E13" s="6">
        <f>2500000+3000000</f>
        <v>5500000</v>
      </c>
      <c r="F13" s="6">
        <v>2500000</v>
      </c>
      <c r="G13" s="20">
        <v>2500000</v>
      </c>
      <c r="H13" s="20">
        <v>2500000</v>
      </c>
    </row>
    <row r="14" spans="2:8" x14ac:dyDescent="0.25">
      <c r="B14" s="5"/>
      <c r="C14" s="7"/>
      <c r="D14" s="7"/>
      <c r="E14" s="7"/>
      <c r="F14" s="7"/>
      <c r="G14" s="7"/>
      <c r="H14" s="7"/>
    </row>
    <row r="15" spans="2:8" x14ac:dyDescent="0.25">
      <c r="B15" s="5" t="s">
        <v>4</v>
      </c>
      <c r="C15" s="6">
        <f>54000000-C13-C17</f>
        <v>45500000</v>
      </c>
      <c r="D15" s="6">
        <f>81000000-D13-D17</f>
        <v>72500000</v>
      </c>
      <c r="E15" s="6">
        <v>5000000</v>
      </c>
      <c r="F15" s="6">
        <v>600000</v>
      </c>
      <c r="G15" s="6">
        <v>600000</v>
      </c>
      <c r="H15" s="6">
        <v>600000</v>
      </c>
    </row>
    <row r="16" spans="2:8" x14ac:dyDescent="0.25">
      <c r="B16" s="5"/>
      <c r="C16" s="7"/>
      <c r="D16" s="7"/>
      <c r="E16" s="7"/>
      <c r="F16" s="7"/>
      <c r="G16" s="7"/>
      <c r="H16" s="7"/>
    </row>
    <row r="17" spans="2:8" x14ac:dyDescent="0.25">
      <c r="B17" s="5" t="s">
        <v>5</v>
      </c>
      <c r="C17" s="6">
        <v>100000</v>
      </c>
      <c r="D17" s="20">
        <v>100000</v>
      </c>
      <c r="E17" s="20">
        <v>100000</v>
      </c>
      <c r="F17" s="6">
        <v>100000</v>
      </c>
      <c r="G17" s="20">
        <v>100000</v>
      </c>
      <c r="H17" s="20">
        <v>100000</v>
      </c>
    </row>
    <row r="18" spans="2:8" x14ac:dyDescent="0.25">
      <c r="B18" s="5"/>
      <c r="C18" s="7"/>
      <c r="D18" s="7"/>
      <c r="E18" s="7"/>
      <c r="F18" s="7"/>
      <c r="G18" s="7"/>
      <c r="H18" s="7"/>
    </row>
    <row r="19" spans="2:8" x14ac:dyDescent="0.25">
      <c r="B19" s="5" t="s">
        <v>6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</row>
    <row r="20" spans="2:8" x14ac:dyDescent="0.25">
      <c r="B20" s="5"/>
      <c r="C20" s="23"/>
      <c r="D20" s="23"/>
      <c r="E20" s="23"/>
      <c r="F20" s="23"/>
      <c r="G20" s="23"/>
      <c r="H20" s="23"/>
    </row>
    <row r="21" spans="2:8" x14ac:dyDescent="0.25">
      <c r="B21" s="5" t="s">
        <v>7</v>
      </c>
      <c r="C21" s="18">
        <v>0</v>
      </c>
      <c r="D21" s="18">
        <v>0</v>
      </c>
      <c r="E21" s="18">
        <v>0</v>
      </c>
      <c r="F21" s="18">
        <v>0</v>
      </c>
      <c r="G21" s="18">
        <v>0</v>
      </c>
      <c r="H21" s="18">
        <v>0</v>
      </c>
    </row>
    <row r="22" spans="2:8" x14ac:dyDescent="0.25">
      <c r="B22" s="5"/>
      <c r="C22" s="7"/>
      <c r="D22" s="7"/>
      <c r="E22" s="7"/>
      <c r="F22" s="7"/>
      <c r="G22" s="7"/>
      <c r="H22" s="7"/>
    </row>
    <row r="23" spans="2:8" ht="15.6" thickBot="1" x14ac:dyDescent="0.3">
      <c r="B23" s="5" t="s">
        <v>8</v>
      </c>
      <c r="C23" s="8">
        <f>SUM(C13:C22)</f>
        <v>54000000</v>
      </c>
      <c r="D23" s="22">
        <f t="shared" ref="D23:H23" si="0">SUM(D13:D22)</f>
        <v>81000000</v>
      </c>
      <c r="E23" s="22">
        <f t="shared" si="0"/>
        <v>10600000</v>
      </c>
      <c r="F23" s="22">
        <f t="shared" si="0"/>
        <v>3200000</v>
      </c>
      <c r="G23" s="22">
        <f t="shared" si="0"/>
        <v>3200000</v>
      </c>
      <c r="H23" s="22">
        <f t="shared" si="0"/>
        <v>3200000</v>
      </c>
    </row>
    <row r="24" spans="2:8" ht="15.6" thickTop="1" x14ac:dyDescent="0.25"/>
    <row r="26" spans="2:8" ht="15.6" x14ac:dyDescent="0.3">
      <c r="B26" s="26"/>
      <c r="C26" s="26"/>
      <c r="D26" s="26"/>
      <c r="E26" s="26"/>
      <c r="F26" s="26"/>
      <c r="G26" s="26"/>
      <c r="H26" s="26"/>
    </row>
    <row r="27" spans="2:8" ht="15.6" x14ac:dyDescent="0.3">
      <c r="B27" s="26"/>
      <c r="C27" s="26"/>
      <c r="D27" s="26"/>
      <c r="E27" s="26"/>
      <c r="F27" s="26"/>
      <c r="G27" s="26"/>
      <c r="H27" s="26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6"/>
      <c r="D35" s="16"/>
      <c r="E35" s="16"/>
      <c r="F35" s="16"/>
      <c r="G35" s="16"/>
      <c r="H35" s="16"/>
    </row>
    <row r="36" spans="2:8" ht="15.6" x14ac:dyDescent="0.3">
      <c r="B36" s="9"/>
      <c r="C36" s="16"/>
      <c r="D36" s="16"/>
      <c r="E36" s="16"/>
      <c r="F36" s="16"/>
      <c r="G36" s="16"/>
      <c r="H36" s="16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topLeftCell="A16" zoomScaleNormal="100" workbookViewId="0">
      <selection activeCell="E4" sqref="E4:E8"/>
    </sheetView>
  </sheetViews>
  <sheetFormatPr defaultColWidth="9.109375" defaultRowHeight="15" x14ac:dyDescent="0.25"/>
  <cols>
    <col min="1" max="1" width="9.109375" style="1"/>
    <col min="2" max="2" width="37.44140625" style="1" bestFit="1" customWidth="1"/>
    <col min="3" max="4" width="14.109375" style="1" bestFit="1" customWidth="1"/>
    <col min="5" max="8" width="14.109375" style="1" customWidth="1"/>
    <col min="9" max="16384" width="9.109375" style="1"/>
  </cols>
  <sheetData>
    <row r="1" spans="2:8" ht="15.6" x14ac:dyDescent="0.3">
      <c r="B1" s="25" t="s">
        <v>0</v>
      </c>
      <c r="C1" s="25"/>
      <c r="D1" s="25"/>
      <c r="E1" s="25"/>
      <c r="F1" s="25"/>
      <c r="G1" s="25"/>
      <c r="H1" s="25"/>
    </row>
    <row r="2" spans="2:8" ht="15.6" x14ac:dyDescent="0.3">
      <c r="B2" s="25" t="s">
        <v>14</v>
      </c>
      <c r="C2" s="25"/>
      <c r="D2" s="25"/>
      <c r="E2" s="25"/>
      <c r="F2" s="25"/>
      <c r="G2" s="25"/>
      <c r="H2" s="25"/>
    </row>
    <row r="4" spans="2:8" x14ac:dyDescent="0.25">
      <c r="B4" s="2" t="s">
        <v>16</v>
      </c>
      <c r="C4" s="2"/>
      <c r="D4" s="2"/>
      <c r="E4" s="19"/>
    </row>
    <row r="5" spans="2:8" x14ac:dyDescent="0.25">
      <c r="B5" s="2" t="s">
        <v>28</v>
      </c>
      <c r="C5" s="2"/>
      <c r="D5" s="2"/>
      <c r="E5" s="19"/>
    </row>
    <row r="6" spans="2:8" x14ac:dyDescent="0.25">
      <c r="B6" s="2" t="s">
        <v>29</v>
      </c>
      <c r="C6" s="2"/>
      <c r="D6" s="2"/>
      <c r="E6" s="19"/>
    </row>
    <row r="7" spans="2:8" x14ac:dyDescent="0.25">
      <c r="B7" s="2" t="s">
        <v>30</v>
      </c>
      <c r="C7" s="2"/>
      <c r="D7" s="2"/>
      <c r="E7" s="19"/>
    </row>
    <row r="8" spans="2:8" x14ac:dyDescent="0.25">
      <c r="B8" s="2" t="s">
        <v>31</v>
      </c>
      <c r="C8" s="2"/>
      <c r="D8" s="2"/>
      <c r="E8" s="19"/>
    </row>
    <row r="10" spans="2:8" ht="15.6" x14ac:dyDescent="0.3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6" x14ac:dyDescent="0.3">
      <c r="C11" s="15" t="s">
        <v>9</v>
      </c>
      <c r="D11" s="15" t="s">
        <v>10</v>
      </c>
      <c r="E11" s="15" t="s">
        <v>11</v>
      </c>
      <c r="F11" s="15" t="s">
        <v>12</v>
      </c>
      <c r="G11" s="15" t="s">
        <v>13</v>
      </c>
      <c r="H11" s="15" t="s">
        <v>15</v>
      </c>
    </row>
    <row r="12" spans="2:8" x14ac:dyDescent="0.25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5">
      <c r="B13" s="5" t="s">
        <v>3</v>
      </c>
      <c r="C13" s="6">
        <f>110000*12</f>
        <v>1320000</v>
      </c>
      <c r="D13" s="18">
        <v>0</v>
      </c>
      <c r="E13" s="18">
        <v>0</v>
      </c>
      <c r="F13" s="18">
        <v>0</v>
      </c>
      <c r="G13" s="18">
        <v>0</v>
      </c>
      <c r="H13" s="18">
        <v>0</v>
      </c>
    </row>
    <row r="14" spans="2:8" x14ac:dyDescent="0.25">
      <c r="B14" s="5"/>
      <c r="C14" s="7"/>
      <c r="D14" s="23"/>
      <c r="E14" s="23"/>
      <c r="F14" s="23"/>
      <c r="G14" s="23"/>
      <c r="H14" s="23"/>
    </row>
    <row r="15" spans="2:8" x14ac:dyDescent="0.25">
      <c r="B15" s="5" t="s">
        <v>4</v>
      </c>
      <c r="C15" s="6">
        <f>2500000-C13</f>
        <v>1180000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</row>
    <row r="16" spans="2:8" x14ac:dyDescent="0.25">
      <c r="B16" s="5"/>
      <c r="C16" s="7"/>
      <c r="D16" s="23"/>
      <c r="E16" s="23"/>
      <c r="F16" s="23"/>
      <c r="G16" s="23"/>
      <c r="H16" s="23"/>
    </row>
    <row r="17" spans="2:8" x14ac:dyDescent="0.25">
      <c r="B17" s="5" t="s">
        <v>5</v>
      </c>
      <c r="C17" s="6"/>
      <c r="D17" s="18"/>
      <c r="E17" s="18"/>
      <c r="F17" s="18"/>
      <c r="G17" s="18"/>
      <c r="H17" s="18"/>
    </row>
    <row r="18" spans="2:8" x14ac:dyDescent="0.25">
      <c r="B18" s="5"/>
      <c r="C18" s="7"/>
      <c r="D18" s="23"/>
      <c r="E18" s="23"/>
      <c r="F18" s="23"/>
      <c r="G18" s="23"/>
      <c r="H18" s="23"/>
    </row>
    <row r="19" spans="2:8" x14ac:dyDescent="0.25">
      <c r="B19" s="5" t="s">
        <v>6</v>
      </c>
      <c r="C19" s="6"/>
      <c r="D19" s="18"/>
      <c r="E19" s="18"/>
      <c r="F19" s="18"/>
      <c r="G19" s="18"/>
      <c r="H19" s="18"/>
    </row>
    <row r="20" spans="2:8" x14ac:dyDescent="0.25">
      <c r="B20" s="5"/>
      <c r="C20" s="7"/>
      <c r="D20" s="23"/>
      <c r="E20" s="23"/>
      <c r="F20" s="23"/>
      <c r="G20" s="23"/>
      <c r="H20" s="23"/>
    </row>
    <row r="21" spans="2:8" x14ac:dyDescent="0.25">
      <c r="B21" s="5" t="s">
        <v>7</v>
      </c>
      <c r="C21" s="6"/>
      <c r="D21" s="18"/>
      <c r="E21" s="18"/>
      <c r="F21" s="18"/>
      <c r="G21" s="18"/>
      <c r="H21" s="18"/>
    </row>
    <row r="22" spans="2:8" x14ac:dyDescent="0.25">
      <c r="B22" s="5"/>
      <c r="C22" s="7"/>
      <c r="D22" s="23"/>
      <c r="E22" s="23"/>
      <c r="F22" s="23"/>
      <c r="G22" s="23"/>
      <c r="H22" s="23"/>
    </row>
    <row r="23" spans="2:8" ht="15.6" thickBot="1" x14ac:dyDescent="0.3">
      <c r="B23" s="5" t="s">
        <v>8</v>
      </c>
      <c r="C23" s="8">
        <f>SUM(C13:C22)</f>
        <v>2500000</v>
      </c>
      <c r="D23" s="24">
        <f t="shared" ref="D23:H23" si="0">SUM(D13:D22)</f>
        <v>0</v>
      </c>
      <c r="E23" s="24">
        <f t="shared" si="0"/>
        <v>0</v>
      </c>
      <c r="F23" s="24">
        <f t="shared" si="0"/>
        <v>0</v>
      </c>
      <c r="G23" s="24">
        <f t="shared" si="0"/>
        <v>0</v>
      </c>
      <c r="H23" s="24">
        <f t="shared" si="0"/>
        <v>0</v>
      </c>
    </row>
    <row r="24" spans="2:8" ht="15.6" thickTop="1" x14ac:dyDescent="0.25"/>
    <row r="26" spans="2:8" ht="15.6" x14ac:dyDescent="0.3">
      <c r="B26" s="26"/>
      <c r="C26" s="26"/>
      <c r="D26" s="26"/>
      <c r="E26" s="26"/>
      <c r="F26" s="26"/>
      <c r="G26" s="26"/>
      <c r="H26" s="26"/>
    </row>
    <row r="27" spans="2:8" ht="15.6" x14ac:dyDescent="0.3">
      <c r="B27" s="26"/>
      <c r="C27" s="26"/>
      <c r="D27" s="26"/>
      <c r="E27" s="26"/>
      <c r="F27" s="26"/>
      <c r="G27" s="26"/>
      <c r="H27" s="26"/>
    </row>
    <row r="28" spans="2:8" x14ac:dyDescent="0.25">
      <c r="B28" s="9"/>
      <c r="C28" s="9"/>
      <c r="D28" s="9"/>
      <c r="E28" s="9"/>
      <c r="F28" s="9"/>
      <c r="G28" s="9"/>
      <c r="H28" s="9"/>
    </row>
    <row r="29" spans="2:8" x14ac:dyDescent="0.25">
      <c r="B29" s="14"/>
      <c r="C29" s="14"/>
      <c r="D29" s="14"/>
      <c r="E29" s="9"/>
      <c r="F29" s="9"/>
      <c r="G29" s="9"/>
      <c r="H29" s="9"/>
    </row>
    <row r="30" spans="2:8" x14ac:dyDescent="0.25">
      <c r="B30" s="14"/>
      <c r="C30" s="14"/>
      <c r="D30" s="14"/>
      <c r="E30" s="9"/>
      <c r="F30" s="9"/>
      <c r="G30" s="9"/>
      <c r="H30" s="9"/>
    </row>
    <row r="31" spans="2:8" x14ac:dyDescent="0.25">
      <c r="B31" s="14"/>
      <c r="C31" s="14"/>
      <c r="D31" s="14"/>
      <c r="E31" s="9"/>
      <c r="F31" s="9"/>
      <c r="G31" s="9"/>
      <c r="H31" s="9"/>
    </row>
    <row r="32" spans="2:8" x14ac:dyDescent="0.25">
      <c r="B32" s="14"/>
      <c r="C32" s="14"/>
      <c r="D32" s="14"/>
      <c r="E32" s="9"/>
      <c r="F32" s="9"/>
      <c r="G32" s="9"/>
      <c r="H32" s="9"/>
    </row>
    <row r="33" spans="2:8" x14ac:dyDescent="0.25">
      <c r="B33" s="14"/>
      <c r="C33" s="14"/>
      <c r="D33" s="14"/>
      <c r="E33" s="9"/>
      <c r="F33" s="9"/>
      <c r="G33" s="9"/>
      <c r="H33" s="9"/>
    </row>
    <row r="34" spans="2:8" x14ac:dyDescent="0.25">
      <c r="B34" s="14"/>
      <c r="C34" s="14"/>
      <c r="D34" s="14"/>
      <c r="E34" s="9"/>
      <c r="F34" s="9"/>
      <c r="G34" s="9"/>
      <c r="H34" s="9"/>
    </row>
    <row r="35" spans="2:8" ht="15.6" x14ac:dyDescent="0.3">
      <c r="B35" s="9"/>
      <c r="C35" s="10"/>
      <c r="D35" s="10"/>
      <c r="E35" s="10"/>
      <c r="F35" s="10"/>
      <c r="G35" s="10"/>
      <c r="H35" s="10"/>
    </row>
    <row r="36" spans="2:8" ht="15.6" x14ac:dyDescent="0.3">
      <c r="B36" s="9"/>
      <c r="C36" s="10"/>
      <c r="D36" s="10"/>
      <c r="E36" s="10"/>
      <c r="F36" s="10"/>
      <c r="G36" s="10"/>
      <c r="H36" s="10"/>
    </row>
    <row r="37" spans="2:8" x14ac:dyDescent="0.25">
      <c r="B37" s="9"/>
      <c r="C37" s="11"/>
      <c r="D37" s="11"/>
      <c r="E37" s="11"/>
      <c r="F37" s="11"/>
      <c r="G37" s="11"/>
      <c r="H37" s="11"/>
    </row>
    <row r="38" spans="2:8" x14ac:dyDescent="0.25">
      <c r="B38" s="9"/>
      <c r="C38" s="12"/>
      <c r="D38" s="12"/>
      <c r="E38" s="12"/>
      <c r="F38" s="12"/>
      <c r="G38" s="12"/>
      <c r="H38" s="12"/>
    </row>
    <row r="39" spans="2:8" x14ac:dyDescent="0.25">
      <c r="B39" s="9"/>
      <c r="C39" s="13"/>
      <c r="D39" s="13"/>
      <c r="E39" s="13"/>
      <c r="F39" s="13"/>
      <c r="G39" s="13"/>
      <c r="H39" s="13"/>
    </row>
    <row r="40" spans="2:8" x14ac:dyDescent="0.25">
      <c r="B40" s="9"/>
      <c r="C40" s="12"/>
      <c r="D40" s="12"/>
      <c r="E40" s="12"/>
      <c r="F40" s="12"/>
      <c r="G40" s="12"/>
      <c r="H40" s="12"/>
    </row>
    <row r="41" spans="2:8" x14ac:dyDescent="0.25">
      <c r="B41" s="9"/>
      <c r="C41" s="13"/>
      <c r="D41" s="13"/>
      <c r="E41" s="13"/>
      <c r="F41" s="13"/>
      <c r="G41" s="13"/>
      <c r="H41" s="13"/>
    </row>
    <row r="42" spans="2:8" x14ac:dyDescent="0.25">
      <c r="B42" s="9"/>
      <c r="C42" s="12"/>
      <c r="D42" s="12"/>
      <c r="E42" s="12"/>
      <c r="F42" s="12"/>
      <c r="G42" s="12"/>
      <c r="H42" s="12"/>
    </row>
    <row r="43" spans="2:8" x14ac:dyDescent="0.25">
      <c r="B43" s="9"/>
      <c r="C43" s="13"/>
      <c r="D43" s="13"/>
      <c r="E43" s="13"/>
      <c r="F43" s="13"/>
      <c r="G43" s="13"/>
      <c r="H43" s="13"/>
    </row>
    <row r="44" spans="2:8" x14ac:dyDescent="0.25">
      <c r="B44" s="9"/>
      <c r="C44" s="12"/>
      <c r="D44" s="12"/>
      <c r="E44" s="12"/>
      <c r="F44" s="12"/>
      <c r="G44" s="12"/>
      <c r="H44" s="12"/>
    </row>
    <row r="45" spans="2:8" x14ac:dyDescent="0.25">
      <c r="B45" s="9"/>
      <c r="C45" s="13"/>
      <c r="D45" s="13"/>
      <c r="E45" s="13"/>
      <c r="F45" s="13"/>
      <c r="G45" s="13"/>
      <c r="H45" s="13"/>
    </row>
    <row r="46" spans="2:8" x14ac:dyDescent="0.25">
      <c r="B46" s="9"/>
      <c r="C46" s="12"/>
      <c r="D46" s="12"/>
      <c r="E46" s="12"/>
      <c r="F46" s="12"/>
      <c r="G46" s="12"/>
      <c r="H46" s="12"/>
    </row>
    <row r="47" spans="2:8" x14ac:dyDescent="0.25">
      <c r="B47" s="9"/>
      <c r="C47" s="13"/>
      <c r="D47" s="13"/>
      <c r="E47" s="13"/>
      <c r="F47" s="13"/>
      <c r="G47" s="13"/>
      <c r="H47" s="13"/>
    </row>
    <row r="48" spans="2:8" x14ac:dyDescent="0.25">
      <c r="B48" s="9"/>
      <c r="C48" s="13"/>
      <c r="D48" s="13"/>
      <c r="E48" s="13"/>
      <c r="F48" s="13"/>
      <c r="G48" s="13"/>
      <c r="H48" s="13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S 200</vt:lpstr>
      <vt:lpstr>S 250</vt:lpstr>
      <vt:lpstr>S 501</vt:lpstr>
      <vt:lpstr>S 666</vt:lpstr>
      <vt:lpstr>'S 200'!Print_Area</vt:lpstr>
      <vt:lpstr>'S 250'!Print_Area</vt:lpstr>
      <vt:lpstr>'S 501'!Print_Area</vt:lpstr>
      <vt:lpstr>'S 666'!Print_Area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Takemoto, Karen</cp:lastModifiedBy>
  <cp:lastPrinted>2022-08-15T23:26:11Z</cp:lastPrinted>
  <dcterms:created xsi:type="dcterms:W3CDTF">2021-09-02T21:25:50Z</dcterms:created>
  <dcterms:modified xsi:type="dcterms:W3CDTF">2024-09-12T22:52:07Z</dcterms:modified>
</cp:coreProperties>
</file>