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29"/>
  <workbookPr defaultThemeVersion="166925"/>
  <mc:AlternateContent xmlns:mc="http://schemas.openxmlformats.org/markup-compatibility/2006">
    <mc:Choice Requires="x15">
      <x15ac:absPath xmlns:x15ac="http://schemas.microsoft.com/office/spreadsheetml/2010/11/ac" url="G:\BMSS\Non-General Fund Report\FY24 NON GENERAL FUND RPT\Master Form 37-49_to Leg,B&amp;F\"/>
    </mc:Choice>
  </mc:AlternateContent>
  <xr:revisionPtr revIDLastSave="0" documentId="13_ncr:1_{D316A2B4-E61A-4D00-97F5-C54135478C9E}" xr6:coauthVersionLast="44" xr6:coauthVersionMax="47" xr10:uidLastSave="{00000000-0000-0000-0000-000000000000}"/>
  <bookViews>
    <workbookView xWindow="-120" yWindow="-120" windowWidth="25440" windowHeight="15390" tabRatio="736" activeTab="3" xr2:uid="{7013CA5F-40E5-451F-AED0-BB95E88B2793}"/>
  </bookViews>
  <sheets>
    <sheet name="S 600" sheetId="14" r:id="rId1"/>
    <sheet name="S 603" sheetId="38" r:id="rId2"/>
    <sheet name="S 604" sheetId="54" r:id="rId3"/>
    <sheet name="S 605" sheetId="86" r:id="rId4"/>
    <sheet name="S 613" sheetId="77" r:id="rId5"/>
    <sheet name="S 615" sheetId="15" r:id="rId6"/>
    <sheet name="S 619" sheetId="66" r:id="rId7"/>
    <sheet name="S 625" sheetId="9" r:id="rId8"/>
    <sheet name="S 626" sheetId="76" r:id="rId9"/>
    <sheet name="S 628 " sheetId="67" r:id="rId10"/>
    <sheet name="S 629" sheetId="55" r:id="rId11"/>
    <sheet name="S 630" sheetId="16" r:id="rId12"/>
    <sheet name="S 635" sheetId="82" r:id="rId13"/>
    <sheet name="S 637" sheetId="80" r:id="rId14"/>
    <sheet name="S 640" sheetId="68" r:id="rId15"/>
    <sheet name="S 641" sheetId="74" r:id="rId16"/>
    <sheet name="S 642" sheetId="56" r:id="rId17"/>
    <sheet name="S 644" sheetId="78" r:id="rId18"/>
    <sheet name="S 645" sheetId="10" r:id="rId19"/>
    <sheet name="S 646" sheetId="11" r:id="rId20"/>
    <sheet name="S 647" sheetId="12" r:id="rId21"/>
    <sheet name="S 648" sheetId="17" r:id="rId22"/>
    <sheet name="S 649" sheetId="83" r:id="rId23"/>
    <sheet name="S 650" sheetId="13" r:id="rId24"/>
    <sheet name="S 651" sheetId="21" r:id="rId25"/>
    <sheet name="S 652" sheetId="18" r:id="rId26"/>
    <sheet name="S 653" sheetId="19" r:id="rId27"/>
    <sheet name="S 654 " sheetId="79" r:id="rId28"/>
    <sheet name="S 655" sheetId="42" r:id="rId29"/>
    <sheet name="S 656" sheetId="22" r:id="rId30"/>
    <sheet name="S 658" sheetId="57" r:id="rId31"/>
    <sheet name="S 659" sheetId="62" r:id="rId32"/>
    <sheet name="S 660" sheetId="69" r:id="rId33"/>
    <sheet name="S 661" sheetId="84" r:id="rId34"/>
    <sheet name="S 662" sheetId="58" r:id="rId35"/>
    <sheet name="S 663" sheetId="75" r:id="rId36"/>
    <sheet name="S 664" sheetId="63" r:id="rId37"/>
    <sheet name="S-666" sheetId="81" r:id="rId38"/>
    <sheet name="S 667 " sheetId="70" r:id="rId39"/>
    <sheet name="S 668" sheetId="71" r:id="rId40"/>
    <sheet name="S 669" sheetId="85" r:id="rId41"/>
    <sheet name="S 670" sheetId="64" r:id="rId42"/>
    <sheet name="S 671" sheetId="72" r:id="rId43"/>
    <sheet name="S 673" sheetId="53" r:id="rId44"/>
    <sheet name="S 674" sheetId="65" r:id="rId45"/>
    <sheet name="S 675" sheetId="59" r:id="rId46"/>
    <sheet name="S 678" sheetId="73" r:id="rId47"/>
    <sheet name="S 679" sheetId="60" r:id="rId48"/>
    <sheet name="S 680 " sheetId="61" r:id="rId49"/>
  </sheets>
  <definedNames>
    <definedName name="_xlnm.Print_Area" localSheetId="0">'S 600'!$A$1:$H$25</definedName>
    <definedName name="_xlnm.Print_Area" localSheetId="1">'S 603'!$B$1:$H$23</definedName>
    <definedName name="_xlnm.Print_Area" localSheetId="2">'S 604'!$A$1:$H$24</definedName>
    <definedName name="_xlnm.Print_Area" localSheetId="3">'S 605'!$A$1:$H$24</definedName>
    <definedName name="_xlnm.Print_Area" localSheetId="5">'S 615'!$A$1:$H$25</definedName>
    <definedName name="_xlnm.Print_Area" localSheetId="6">'S 619'!$A$1:$H$24</definedName>
    <definedName name="_xlnm.Print_Area" localSheetId="7">'S 625'!$A$1:$H$24</definedName>
    <definedName name="_xlnm.Print_Area" localSheetId="9">'S 628 '!$A$1:$H$24</definedName>
    <definedName name="_xlnm.Print_Area" localSheetId="10">'S 629'!$A$1:$H$24</definedName>
    <definedName name="_xlnm.Print_Area" localSheetId="11">'S 630'!$A$1:$H$25</definedName>
    <definedName name="_xlnm.Print_Area" localSheetId="12">'S 635'!$A$1:$H$24</definedName>
    <definedName name="_xlnm.Print_Area" localSheetId="13">'S 637'!$A$1:$H$24</definedName>
    <definedName name="_xlnm.Print_Area" localSheetId="14">'S 640'!$A$1:$H$24</definedName>
    <definedName name="_xlnm.Print_Area" localSheetId="15">'S 641'!$A$1:$H$24</definedName>
    <definedName name="_xlnm.Print_Area" localSheetId="16">'S 642'!$A$1:$H$24</definedName>
    <definedName name="_xlnm.Print_Area" localSheetId="18">'S 645'!$A$1:$H$24</definedName>
    <definedName name="_xlnm.Print_Area" localSheetId="19">'S 646'!$A$1:$H$24</definedName>
    <definedName name="_xlnm.Print_Area" localSheetId="20">'S 647'!$A$1:$H$24</definedName>
    <definedName name="_xlnm.Print_Area" localSheetId="21">'S 648'!$A$1:$H$25</definedName>
    <definedName name="_xlnm.Print_Area" localSheetId="22">'S 649'!$A$1:$H$24</definedName>
    <definedName name="_xlnm.Print_Area" localSheetId="23">'S 650'!$A$1:$H$24</definedName>
    <definedName name="_xlnm.Print_Area" localSheetId="24">'S 651'!$A$1:$H$24</definedName>
    <definedName name="_xlnm.Print_Area" localSheetId="25">'S 652'!$A$1:$H$25</definedName>
    <definedName name="_xlnm.Print_Area" localSheetId="26">'S 653'!$A$1:$H$25</definedName>
    <definedName name="_xlnm.Print_Area" localSheetId="28">'S 655'!$B$1:$H$23</definedName>
    <definedName name="_xlnm.Print_Area" localSheetId="29">'S 656'!$A$1:$H$24</definedName>
    <definedName name="_xlnm.Print_Area" localSheetId="30">'S 658'!$A$1:$H$24</definedName>
    <definedName name="_xlnm.Print_Area" localSheetId="31">'S 659'!$A$1:$H$24</definedName>
    <definedName name="_xlnm.Print_Area" localSheetId="33">'S 661'!$A$1:$H$24</definedName>
    <definedName name="_xlnm.Print_Area" localSheetId="34">'S 662'!$A$1:$H$24</definedName>
    <definedName name="_xlnm.Print_Area" localSheetId="35">'S 663'!$A$1:$H$24</definedName>
    <definedName name="_xlnm.Print_Area" localSheetId="36">'S 664'!$A$1:$H$24</definedName>
    <definedName name="_xlnm.Print_Area" localSheetId="38">'S 667 '!$A$1:$H$24</definedName>
    <definedName name="_xlnm.Print_Area" localSheetId="39">'S 668'!$A$1:$H$24</definedName>
    <definedName name="_xlnm.Print_Area" localSheetId="40">'S 669'!$A$1:$H$24</definedName>
    <definedName name="_xlnm.Print_Area" localSheetId="41">'S 670'!$A$1:$H$24</definedName>
    <definedName name="_xlnm.Print_Area" localSheetId="43">'S 673'!$A$1:$H$24</definedName>
    <definedName name="_xlnm.Print_Area" localSheetId="44">'S 674'!$A$1:$H$24</definedName>
    <definedName name="_xlnm.Print_Area" localSheetId="45">'S 675'!$A$1:$H$24</definedName>
    <definedName name="_xlnm.Print_Area" localSheetId="46">'S 678'!$A$1:$H$24</definedName>
    <definedName name="_xlnm.Print_Area" localSheetId="47">'S 679'!$A$1:$H$24</definedName>
    <definedName name="_xlnm.Print_Area" localSheetId="48">'S 680 '!$A$1:$H$24</definedName>
    <definedName name="_xlnm.Print_Area" localSheetId="37">'S-666'!$A$1:$H$24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H23" i="86" l="1"/>
  <c r="G23" i="86"/>
  <c r="F23" i="86"/>
  <c r="E23" i="86"/>
  <c r="D23" i="86"/>
  <c r="C23" i="86"/>
  <c r="C23" i="85" l="1"/>
  <c r="C15" i="85"/>
  <c r="C23" i="84"/>
  <c r="H23" i="83"/>
  <c r="G23" i="83"/>
  <c r="F23" i="83"/>
  <c r="E23" i="83"/>
  <c r="D23" i="83"/>
  <c r="C23" i="83"/>
  <c r="C15" i="83"/>
  <c r="C13" i="83"/>
  <c r="H23" i="82"/>
  <c r="G23" i="82"/>
  <c r="F23" i="82"/>
  <c r="E23" i="82"/>
  <c r="D23" i="82"/>
  <c r="C23" i="82"/>
  <c r="C23" i="81" l="1"/>
  <c r="C23" i="80"/>
  <c r="H23" i="79"/>
  <c r="G23" i="79"/>
  <c r="F23" i="79"/>
  <c r="E23" i="79"/>
  <c r="D23" i="79"/>
  <c r="C23" i="79"/>
  <c r="H23" i="78"/>
  <c r="G23" i="78"/>
  <c r="F23" i="78"/>
  <c r="E23" i="78"/>
  <c r="D23" i="78"/>
  <c r="C23" i="78"/>
  <c r="H23" i="77"/>
  <c r="G23" i="77"/>
  <c r="F23" i="77"/>
  <c r="E23" i="77"/>
  <c r="D23" i="77"/>
  <c r="C23" i="77"/>
  <c r="E23" i="76" l="1"/>
  <c r="D23" i="76"/>
  <c r="C23" i="76"/>
  <c r="F15" i="76"/>
  <c r="F23" i="76" s="1"/>
  <c r="G13" i="76"/>
  <c r="H23" i="75"/>
  <c r="G23" i="75"/>
  <c r="F23" i="75"/>
  <c r="E23" i="75"/>
  <c r="D23" i="75"/>
  <c r="C23" i="75"/>
  <c r="H23" i="74"/>
  <c r="G23" i="74"/>
  <c r="F23" i="74"/>
  <c r="E23" i="74"/>
  <c r="D23" i="74"/>
  <c r="C23" i="74"/>
  <c r="H13" i="76" l="1"/>
  <c r="G15" i="76"/>
  <c r="H15" i="76" s="1"/>
  <c r="H23" i="73"/>
  <c r="E23" i="73"/>
  <c r="G15" i="73"/>
  <c r="G23" i="73" s="1"/>
  <c r="F15" i="73"/>
  <c r="F23" i="73" s="1"/>
  <c r="D15" i="73"/>
  <c r="D23" i="73" s="1"/>
  <c r="C13" i="73"/>
  <c r="H23" i="72"/>
  <c r="G23" i="72"/>
  <c r="F23" i="72"/>
  <c r="E23" i="72"/>
  <c r="D23" i="72"/>
  <c r="C23" i="72"/>
  <c r="H23" i="71"/>
  <c r="G23" i="71"/>
  <c r="F23" i="71"/>
  <c r="E23" i="71"/>
  <c r="D23" i="71"/>
  <c r="C23" i="71"/>
  <c r="H23" i="70"/>
  <c r="G23" i="70"/>
  <c r="F23" i="70"/>
  <c r="E23" i="70"/>
  <c r="D23" i="70"/>
  <c r="C23" i="70"/>
  <c r="H23" i="69"/>
  <c r="G23" i="69"/>
  <c r="F23" i="69"/>
  <c r="E23" i="69"/>
  <c r="D23" i="69"/>
  <c r="C23" i="69"/>
  <c r="D23" i="68"/>
  <c r="C23" i="68"/>
  <c r="H23" i="67"/>
  <c r="G23" i="67"/>
  <c r="F23" i="67"/>
  <c r="E23" i="67"/>
  <c r="D23" i="67"/>
  <c r="C15" i="67"/>
  <c r="C23" i="67" s="1"/>
  <c r="H23" i="66"/>
  <c r="G23" i="66"/>
  <c r="F23" i="66"/>
  <c r="E23" i="66"/>
  <c r="D23" i="66"/>
  <c r="C13" i="66"/>
  <c r="C15" i="66" s="1"/>
  <c r="C23" i="66" s="1"/>
  <c r="H23" i="65"/>
  <c r="G23" i="65"/>
  <c r="F23" i="65"/>
  <c r="E23" i="65"/>
  <c r="D23" i="65"/>
  <c r="C23" i="65"/>
  <c r="H23" i="64"/>
  <c r="G23" i="64"/>
  <c r="F23" i="64"/>
  <c r="E23" i="64"/>
  <c r="C15" i="64"/>
  <c r="C23" i="64" s="1"/>
  <c r="H23" i="63"/>
  <c r="G23" i="63"/>
  <c r="F23" i="63"/>
  <c r="E23" i="63"/>
  <c r="D23" i="63"/>
  <c r="C23" i="63"/>
  <c r="H23" i="62"/>
  <c r="G23" i="62"/>
  <c r="F23" i="62"/>
  <c r="E23" i="62"/>
  <c r="D23" i="62"/>
  <c r="C23" i="62"/>
  <c r="H24" i="19"/>
  <c r="G24" i="19"/>
  <c r="F24" i="19"/>
  <c r="E24" i="19"/>
  <c r="D24" i="19"/>
  <c r="C24" i="19"/>
  <c r="H24" i="18"/>
  <c r="G24" i="18"/>
  <c r="F24" i="18"/>
  <c r="E24" i="18"/>
  <c r="D24" i="18"/>
  <c r="C24" i="18"/>
  <c r="H24" i="17"/>
  <c r="G24" i="17"/>
  <c r="F24" i="17"/>
  <c r="E24" i="17"/>
  <c r="D24" i="17"/>
  <c r="C24" i="17"/>
  <c r="H24" i="16"/>
  <c r="G24" i="16"/>
  <c r="F24" i="16"/>
  <c r="E24" i="16"/>
  <c r="D24" i="16"/>
  <c r="C24" i="16"/>
  <c r="H24" i="15"/>
  <c r="G24" i="15"/>
  <c r="F24" i="15"/>
  <c r="E24" i="15"/>
  <c r="D24" i="15"/>
  <c r="H24" i="14"/>
  <c r="G24" i="14"/>
  <c r="F24" i="14"/>
  <c r="E24" i="14"/>
  <c r="D24" i="14"/>
  <c r="H23" i="76" l="1"/>
  <c r="G23" i="76"/>
  <c r="C15" i="73"/>
  <c r="C23" i="73" s="1"/>
  <c r="D15" i="64"/>
  <c r="D23" i="64" s="1"/>
  <c r="H23" i="61"/>
  <c r="G23" i="61"/>
  <c r="F23" i="61"/>
  <c r="E23" i="61"/>
  <c r="D23" i="61"/>
  <c r="H23" i="60"/>
  <c r="D23" i="60"/>
  <c r="G15" i="60"/>
  <c r="G23" i="60" s="1"/>
  <c r="F15" i="60"/>
  <c r="F23" i="60" s="1"/>
  <c r="E15" i="60"/>
  <c r="E23" i="60" s="1"/>
  <c r="H23" i="59"/>
  <c r="G15" i="59"/>
  <c r="G23" i="59" s="1"/>
  <c r="F15" i="59"/>
  <c r="F23" i="59" s="1"/>
  <c r="D15" i="59"/>
  <c r="D23" i="59" s="1"/>
  <c r="E13" i="59"/>
  <c r="E23" i="59" s="1"/>
  <c r="H23" i="58"/>
  <c r="G23" i="58"/>
  <c r="F23" i="58"/>
  <c r="E17" i="58"/>
  <c r="C17" i="58"/>
  <c r="C23" i="58" s="1"/>
  <c r="E15" i="58"/>
  <c r="E13" i="58"/>
  <c r="H23" i="57"/>
  <c r="G23" i="57"/>
  <c r="F23" i="57"/>
  <c r="E23" i="57"/>
  <c r="D23" i="57"/>
  <c r="C23" i="57"/>
  <c r="H23" i="56"/>
  <c r="G23" i="56"/>
  <c r="F15" i="56"/>
  <c r="F23" i="56" s="1"/>
  <c r="E15" i="56"/>
  <c r="E23" i="56" s="1"/>
  <c r="D15" i="56"/>
  <c r="D23" i="56" s="1"/>
  <c r="C15" i="56"/>
  <c r="C23" i="56" s="1"/>
  <c r="H23" i="55"/>
  <c r="G23" i="55"/>
  <c r="F23" i="55"/>
  <c r="E23" i="55"/>
  <c r="D15" i="55"/>
  <c r="D23" i="55" s="1"/>
  <c r="C15" i="55"/>
  <c r="C23" i="55" s="1"/>
  <c r="H23" i="54"/>
  <c r="G23" i="54"/>
  <c r="F23" i="54"/>
  <c r="E23" i="54"/>
  <c r="D23" i="54"/>
  <c r="C23" i="54"/>
  <c r="E23" i="58" l="1"/>
  <c r="D23" i="42" l="1"/>
  <c r="C23" i="42"/>
  <c r="D23" i="38"/>
  <c r="C23" i="38"/>
  <c r="H23" i="22" l="1"/>
  <c r="G23" i="22"/>
  <c r="F23" i="22"/>
  <c r="E23" i="22"/>
  <c r="D23" i="22"/>
  <c r="C23" i="22"/>
  <c r="H23" i="21"/>
  <c r="G23" i="21"/>
  <c r="F23" i="21"/>
  <c r="E23" i="21"/>
  <c r="D23" i="21"/>
  <c r="C23" i="21"/>
</calcChain>
</file>

<file path=xl/sharedStrings.xml><?xml version="1.0" encoding="utf-8"?>
<sst xmlns="http://schemas.openxmlformats.org/spreadsheetml/2006/main" count="1541" uniqueCount="184">
  <si>
    <t>Non-General Fund Cost Element Report</t>
  </si>
  <si>
    <t>FY</t>
  </si>
  <si>
    <t>2022-23</t>
  </si>
  <si>
    <t>Estimated</t>
  </si>
  <si>
    <t>A. Personal Services</t>
  </si>
  <si>
    <t>B. Other Current Expenses</t>
  </si>
  <si>
    <t>C. Equipment</t>
  </si>
  <si>
    <t>M. Motor Vehicles</t>
  </si>
  <si>
    <t>L. Leases</t>
  </si>
  <si>
    <t>TOTAL</t>
  </si>
  <si>
    <t>for submittal to the 2023 Legislature</t>
  </si>
  <si>
    <t>2023-24</t>
  </si>
  <si>
    <t>2024-25</t>
  </si>
  <si>
    <t>2025-26</t>
  </si>
  <si>
    <t>2026-27</t>
  </si>
  <si>
    <t>2027-28</t>
  </si>
  <si>
    <t>Fund Type (MOF):P</t>
  </si>
  <si>
    <t>Name of fund: Dementia Capable Service Systems</t>
  </si>
  <si>
    <t>Apprn. Account. No.: S 625 H</t>
  </si>
  <si>
    <t>Name of fund: MIPPA Priority Area 3 ADRCs</t>
  </si>
  <si>
    <t>Apprn. Account. No.: S 645 H</t>
  </si>
  <si>
    <t>Name of fund: MIPPA Priority Area 1 SHIPs</t>
  </si>
  <si>
    <t>Apprn. Account. No.: S 646 H</t>
  </si>
  <si>
    <t>Name of fund: MIPPA Priority Area 2 AAAs</t>
  </si>
  <si>
    <t>Apprn. Account. No.: S 647 H</t>
  </si>
  <si>
    <t>Name of fund: BOLD Public Health Core Capacity Program</t>
  </si>
  <si>
    <t>Apprn. Account. No.: S 650 H</t>
  </si>
  <si>
    <t>Department: Health</t>
  </si>
  <si>
    <t>Prog ID(s):  HTH 440</t>
  </si>
  <si>
    <t>Name of Fund: SBIRT</t>
  </si>
  <si>
    <t>Legal Authority: Section 509 Public Health Service Act, as amended.</t>
  </si>
  <si>
    <t>Fund Type (MOF): P</t>
  </si>
  <si>
    <t>Appropriation Account Number:  600</t>
  </si>
  <si>
    <t>Name of Fund: Hawaii YT-I (Youth Treatment Implementation)</t>
  </si>
  <si>
    <t>Legal Authority: Section 509 Public Health Service Act, as amended</t>
  </si>
  <si>
    <t>Appropriation Account Number:  615</t>
  </si>
  <si>
    <t>Name of Fund: Strategic Prevention Framework-Partnerships for Success (HI-SPF-PFS)</t>
  </si>
  <si>
    <t>Legal Authority: Section 516 PHS Act as amended</t>
  </si>
  <si>
    <t>Appropriation Account Number:  630</t>
  </si>
  <si>
    <t>Name of Fund: Hawaii State Opioid Response (SOR)</t>
  </si>
  <si>
    <t>Legal Authority: Section 319(a) of the Public Health Services Act, the Center for Flex Grants of the SAMHSA of the United States DHHS</t>
  </si>
  <si>
    <t>Appropriation Account Number:  648</t>
  </si>
  <si>
    <t>Name ofFund: Hawaii Tobacco State Enforcement Contract</t>
  </si>
  <si>
    <t>Legal Authority: Family Smoking Prevention and Tobacco Control Act Public Law 111-31</t>
  </si>
  <si>
    <t>Appropriation Account Number:  652</t>
  </si>
  <si>
    <t xml:space="preserve">Name of Fund: Hawaii Disaster Response State </t>
  </si>
  <si>
    <t>Legal Authority: Robert T. Stafford Disaster Relief and Emergency Assistance Act (42 U.S.C. 5170 and 5191) including activities authorized under section 319(a) of the Public Health Service Act.</t>
  </si>
  <si>
    <t>Appropriation Account Number:  653</t>
  </si>
  <si>
    <r>
      <t xml:space="preserve">Name of Fund: </t>
    </r>
    <r>
      <rPr>
        <u/>
        <sz val="12"/>
        <color theme="1"/>
        <rFont val="Arial"/>
        <family val="2"/>
      </rPr>
      <t>Crisis Counseling Immediate Svcs - COVID</t>
    </r>
  </si>
  <si>
    <r>
      <t>Legal Authority:</t>
    </r>
    <r>
      <rPr>
        <u/>
        <sz val="12"/>
        <color theme="1"/>
        <rFont val="Arial"/>
        <family val="2"/>
      </rPr>
      <t xml:space="preserve"> Section 334-7, HRS</t>
    </r>
  </si>
  <si>
    <r>
      <t>Fund Type (MOF):</t>
    </r>
    <r>
      <rPr>
        <u/>
        <sz val="12"/>
        <color theme="1"/>
        <rFont val="Arial"/>
        <family val="2"/>
      </rPr>
      <t xml:space="preserve">  P  </t>
    </r>
  </si>
  <si>
    <r>
      <t xml:space="preserve">Appropriation Account Number:  </t>
    </r>
    <r>
      <rPr>
        <u/>
        <sz val="12"/>
        <color theme="1"/>
        <rFont val="Arial"/>
        <family val="2"/>
      </rPr>
      <t>S-651-H</t>
    </r>
  </si>
  <si>
    <r>
      <t xml:space="preserve">Name of Fund: </t>
    </r>
    <r>
      <rPr>
        <u/>
        <sz val="12"/>
        <color theme="1"/>
        <rFont val="Arial"/>
        <family val="2"/>
      </rPr>
      <t>Crisis Counseling Regular Svcs - COVID</t>
    </r>
  </si>
  <si>
    <r>
      <t xml:space="preserve">Appropriation Account Number:  </t>
    </r>
    <r>
      <rPr>
        <u/>
        <sz val="12"/>
        <color theme="1"/>
        <rFont val="Arial"/>
        <family val="2"/>
      </rPr>
      <t>S-656-H</t>
    </r>
  </si>
  <si>
    <r>
      <t xml:space="preserve">Name of Fund: </t>
    </r>
    <r>
      <rPr>
        <u/>
        <sz val="12"/>
        <color theme="1"/>
        <rFont val="Arial"/>
        <family val="2"/>
      </rPr>
      <t>Transformation Transfer Initiative</t>
    </r>
  </si>
  <si>
    <r>
      <t xml:space="preserve">Appropriation Account Number:  </t>
    </r>
    <r>
      <rPr>
        <u/>
        <sz val="12"/>
        <color theme="1"/>
        <rFont val="Arial"/>
        <family val="2"/>
      </rPr>
      <t>S-659-H</t>
    </r>
  </si>
  <si>
    <r>
      <t xml:space="preserve">Name of Fund: </t>
    </r>
    <r>
      <rPr>
        <u/>
        <sz val="12"/>
        <color theme="1"/>
        <rFont val="Arial"/>
        <family val="2"/>
      </rPr>
      <t>CMHS Block Grant - COVID (FY 21)</t>
    </r>
  </si>
  <si>
    <r>
      <t>Fund Type (MOF):</t>
    </r>
    <r>
      <rPr>
        <u/>
        <sz val="12"/>
        <color theme="1"/>
        <rFont val="Arial"/>
        <family val="2"/>
      </rPr>
      <t xml:space="preserve">  N  </t>
    </r>
  </si>
  <si>
    <r>
      <t xml:space="preserve">Appropriation Account Number:  </t>
    </r>
    <r>
      <rPr>
        <u/>
        <sz val="12"/>
        <color theme="1"/>
        <rFont val="Arial"/>
        <family val="2"/>
      </rPr>
      <t xml:space="preserve"> S-664-H</t>
    </r>
  </si>
  <si>
    <r>
      <t xml:space="preserve">Name of Fund: </t>
    </r>
    <r>
      <rPr>
        <u/>
        <sz val="12"/>
        <color theme="1"/>
        <rFont val="Arial"/>
        <family val="2"/>
      </rPr>
      <t>CMHS Block Grant - ARP</t>
    </r>
  </si>
  <si>
    <r>
      <t xml:space="preserve">Appropriation Account Number:  </t>
    </r>
    <r>
      <rPr>
        <u/>
        <sz val="12"/>
        <color theme="1"/>
        <rFont val="Arial"/>
        <family val="2"/>
      </rPr>
      <t xml:space="preserve"> S-670-H</t>
    </r>
  </si>
  <si>
    <r>
      <t xml:space="preserve">Name of Fund: </t>
    </r>
    <r>
      <rPr>
        <u/>
        <sz val="12"/>
        <color theme="1"/>
        <rFont val="Arial"/>
        <family val="2"/>
      </rPr>
      <t xml:space="preserve"> 988 Behavioral Health Crisis Call Center</t>
    </r>
  </si>
  <si>
    <r>
      <t xml:space="preserve">Appropriation Account Number:  </t>
    </r>
    <r>
      <rPr>
        <u/>
        <sz val="12"/>
        <color theme="1"/>
        <rFont val="Arial"/>
        <family val="2"/>
      </rPr>
      <t>S-674-H</t>
    </r>
  </si>
  <si>
    <r>
      <t>Department: _</t>
    </r>
    <r>
      <rPr>
        <u/>
        <sz val="12"/>
        <color theme="1"/>
        <rFont val="Arial"/>
        <family val="2"/>
      </rPr>
      <t>HTH</t>
    </r>
    <r>
      <rPr>
        <sz val="12"/>
        <color theme="1"/>
        <rFont val="Arial"/>
        <family val="2"/>
      </rPr>
      <t>_______________________________</t>
    </r>
  </si>
  <si>
    <r>
      <t>Name of fund: _</t>
    </r>
    <r>
      <rPr>
        <u/>
        <sz val="12"/>
        <color theme="1"/>
        <rFont val="Arial"/>
        <family val="2"/>
      </rPr>
      <t>Coverdell National Acute Stroke Program</t>
    </r>
    <r>
      <rPr>
        <sz val="12"/>
        <color theme="1"/>
        <rFont val="Arial"/>
        <family val="2"/>
      </rPr>
      <t>_</t>
    </r>
  </si>
  <si>
    <r>
      <t>Legal Authority: _</t>
    </r>
    <r>
      <rPr>
        <u/>
        <sz val="12"/>
        <color theme="1"/>
        <rFont val="Arial"/>
        <family val="2"/>
      </rPr>
      <t>Administratively Created</t>
    </r>
    <r>
      <rPr>
        <sz val="12"/>
        <color theme="1"/>
        <rFont val="Arial"/>
        <family val="2"/>
      </rPr>
      <t>________</t>
    </r>
  </si>
  <si>
    <r>
      <t>Fund Type (MOF):__</t>
    </r>
    <r>
      <rPr>
        <u/>
        <sz val="12"/>
        <color theme="1"/>
        <rFont val="Arial"/>
        <family val="2"/>
      </rPr>
      <t>P</t>
    </r>
    <r>
      <rPr>
        <sz val="12"/>
        <color theme="1"/>
        <rFont val="Arial"/>
        <family val="2"/>
      </rPr>
      <t>____________________________</t>
    </r>
  </si>
  <si>
    <r>
      <t>Apprn. Account. No.:  __</t>
    </r>
    <r>
      <rPr>
        <u/>
        <sz val="12"/>
        <color theme="1"/>
        <rFont val="Arial"/>
        <family val="2"/>
      </rPr>
      <t>S-17-604-H</t>
    </r>
    <r>
      <rPr>
        <sz val="12"/>
        <color theme="1"/>
        <rFont val="Arial"/>
        <family val="2"/>
      </rPr>
      <t>____________________</t>
    </r>
  </si>
  <si>
    <r>
      <t>Name of fund: _</t>
    </r>
    <r>
      <rPr>
        <u/>
        <sz val="12"/>
        <color theme="1"/>
        <rFont val="Arial"/>
        <family val="2"/>
      </rPr>
      <t>Diabetes, Heart Disease, Stroke</t>
    </r>
    <r>
      <rPr>
        <sz val="12"/>
        <color theme="1"/>
        <rFont val="Arial"/>
        <family val="2"/>
      </rPr>
      <t>________</t>
    </r>
  </si>
  <si>
    <r>
      <t>Legal Authority: _</t>
    </r>
    <r>
      <rPr>
        <u/>
        <sz val="12"/>
        <color theme="1"/>
        <rFont val="Arial"/>
        <family val="2"/>
      </rPr>
      <t>Adminstratively Created</t>
    </r>
    <r>
      <rPr>
        <sz val="12"/>
        <color theme="1"/>
        <rFont val="Arial"/>
        <family val="2"/>
      </rPr>
      <t>_____________</t>
    </r>
  </si>
  <si>
    <r>
      <t>Apprn. Account. No.:  __</t>
    </r>
    <r>
      <rPr>
        <u/>
        <sz val="12"/>
        <color theme="1"/>
        <rFont val="Arial"/>
        <family val="2"/>
      </rPr>
      <t>S-19-629-H</t>
    </r>
    <r>
      <rPr>
        <sz val="12"/>
        <color theme="1"/>
        <rFont val="Arial"/>
        <family val="2"/>
      </rPr>
      <t>____________________</t>
    </r>
  </si>
  <si>
    <r>
      <t>Name of fund: _</t>
    </r>
    <r>
      <rPr>
        <u/>
        <sz val="12"/>
        <color theme="1"/>
        <rFont val="Arial"/>
        <family val="2"/>
      </rPr>
      <t>Hawaii Tobacco Control Program</t>
    </r>
    <r>
      <rPr>
        <sz val="12"/>
        <color theme="1"/>
        <rFont val="Arial"/>
        <family val="2"/>
      </rPr>
      <t>__</t>
    </r>
  </si>
  <si>
    <r>
      <t>Legal Authority: _</t>
    </r>
    <r>
      <rPr>
        <u/>
        <sz val="12"/>
        <color theme="1"/>
        <rFont val="Arial"/>
        <family val="2"/>
      </rPr>
      <t>Administratively Created______</t>
    </r>
    <r>
      <rPr>
        <sz val="12"/>
        <color theme="1"/>
        <rFont val="Arial"/>
        <family val="2"/>
      </rPr>
      <t>__</t>
    </r>
  </si>
  <si>
    <r>
      <t>Apprn. Account. No.:  __</t>
    </r>
    <r>
      <rPr>
        <u/>
        <sz val="12"/>
        <color theme="1"/>
        <rFont val="Arial"/>
        <family val="2"/>
      </rPr>
      <t>S-21-642-H</t>
    </r>
    <r>
      <rPr>
        <sz val="12"/>
        <color theme="1"/>
        <rFont val="Arial"/>
        <family val="2"/>
      </rPr>
      <t>____________________</t>
    </r>
  </si>
  <si>
    <t>Department: _HTH_______________________________</t>
  </si>
  <si>
    <r>
      <t>Name of fund: _</t>
    </r>
    <r>
      <rPr>
        <u/>
        <sz val="12"/>
        <color theme="1"/>
        <rFont val="Arial"/>
        <family val="2"/>
      </rPr>
      <t>Building Resilient Inclusive Communities</t>
    </r>
    <r>
      <rPr>
        <sz val="12"/>
        <color theme="1"/>
        <rFont val="Arial"/>
        <family val="2"/>
      </rPr>
      <t>__</t>
    </r>
  </si>
  <si>
    <r>
      <t>Legal Authority: _</t>
    </r>
    <r>
      <rPr>
        <u/>
        <sz val="12"/>
        <color theme="1"/>
        <rFont val="Arial"/>
        <family val="2"/>
      </rPr>
      <t>Administratively Created_</t>
    </r>
    <r>
      <rPr>
        <sz val="12"/>
        <color theme="1"/>
        <rFont val="Arial"/>
        <family val="2"/>
      </rPr>
      <t>____________</t>
    </r>
  </si>
  <si>
    <r>
      <t>Apprn. Account. No.:  __</t>
    </r>
    <r>
      <rPr>
        <u/>
        <sz val="12"/>
        <color theme="1"/>
        <rFont val="Arial"/>
        <family val="2"/>
      </rPr>
      <t>S-21-658-H</t>
    </r>
    <r>
      <rPr>
        <sz val="12"/>
        <color theme="1"/>
        <rFont val="Arial"/>
        <family val="2"/>
      </rPr>
      <t>____________________</t>
    </r>
  </si>
  <si>
    <r>
      <t>Name of fund: _</t>
    </r>
    <r>
      <rPr>
        <u/>
        <sz val="12"/>
        <color theme="1"/>
        <rFont val="Arial"/>
        <family val="2"/>
      </rPr>
      <t>Addressing Health Disparity Advancing Health Equity</t>
    </r>
    <r>
      <rPr>
        <sz val="12"/>
        <color theme="1"/>
        <rFont val="Arial"/>
        <family val="2"/>
      </rPr>
      <t>___</t>
    </r>
  </si>
  <si>
    <r>
      <t>Legal Authority: _</t>
    </r>
    <r>
      <rPr>
        <u/>
        <sz val="12"/>
        <color theme="1"/>
        <rFont val="Arial"/>
        <family val="2"/>
      </rPr>
      <t>Administratively Created</t>
    </r>
    <r>
      <rPr>
        <sz val="12"/>
        <color theme="1"/>
        <rFont val="Arial"/>
        <family val="2"/>
      </rPr>
      <t>___________</t>
    </r>
  </si>
  <si>
    <r>
      <t>Apprn. Account. No.:  __</t>
    </r>
    <r>
      <rPr>
        <u/>
        <sz val="12"/>
        <color theme="1"/>
        <rFont val="Arial"/>
        <family val="2"/>
      </rPr>
      <t>S-21-662-H</t>
    </r>
    <r>
      <rPr>
        <sz val="12"/>
        <color theme="1"/>
        <rFont val="Arial"/>
        <family val="2"/>
      </rPr>
      <t>____________________</t>
    </r>
  </si>
  <si>
    <r>
      <t xml:space="preserve">Name of fund: </t>
    </r>
    <r>
      <rPr>
        <u/>
        <sz val="12"/>
        <color theme="1"/>
        <rFont val="Arial"/>
        <family val="2"/>
      </rPr>
      <t>Cancer Prevention and Control Programs</t>
    </r>
    <r>
      <rPr>
        <sz val="12"/>
        <color theme="1"/>
        <rFont val="Arial"/>
        <family val="2"/>
      </rPr>
      <t>____</t>
    </r>
  </si>
  <si>
    <r>
      <t xml:space="preserve">Legal Authority: </t>
    </r>
    <r>
      <rPr>
        <u/>
        <sz val="12"/>
        <color theme="1"/>
        <rFont val="Arial"/>
        <family val="2"/>
      </rPr>
      <t>Administratively Created</t>
    </r>
    <r>
      <rPr>
        <sz val="12"/>
        <color theme="1"/>
        <rFont val="Arial"/>
        <family val="2"/>
      </rPr>
      <t>_____________</t>
    </r>
  </si>
  <si>
    <r>
      <t>Apprn. Account. No.:  __</t>
    </r>
    <r>
      <rPr>
        <u/>
        <sz val="12"/>
        <color theme="1"/>
        <rFont val="Arial"/>
        <family val="2"/>
      </rPr>
      <t>S-22-675-H</t>
    </r>
    <r>
      <rPr>
        <sz val="12"/>
        <color theme="1"/>
        <rFont val="Arial"/>
        <family val="2"/>
      </rPr>
      <t>____________________</t>
    </r>
  </si>
  <si>
    <r>
      <t>Department: _</t>
    </r>
    <r>
      <rPr>
        <u/>
        <sz val="12"/>
        <color theme="1"/>
        <rFont val="Arial"/>
        <family val="2"/>
      </rPr>
      <t>HEALTH</t>
    </r>
    <r>
      <rPr>
        <sz val="12"/>
        <color theme="1"/>
        <rFont val="Arial"/>
        <family val="2"/>
      </rPr>
      <t>__________________________________</t>
    </r>
  </si>
  <si>
    <t>Name of fund: Data to Wisdom</t>
  </si>
  <si>
    <t>Legal Authority: Section 561 thru 565 of the Public Health Services Act As Amended</t>
  </si>
  <si>
    <r>
      <t>Apprn. Account. No.:  _</t>
    </r>
    <r>
      <rPr>
        <u/>
        <sz val="12"/>
        <color theme="1"/>
        <rFont val="Arial"/>
        <family val="2"/>
      </rPr>
      <t>S641</t>
    </r>
    <r>
      <rPr>
        <sz val="12"/>
        <color theme="1"/>
        <rFont val="Arial"/>
        <family val="2"/>
      </rPr>
      <t>_______________________</t>
    </r>
  </si>
  <si>
    <t>Name of fund: Block Grants for Community Mental Health Services</t>
  </si>
  <si>
    <t>Legal Authority: Non Appropriated Appropriation</t>
  </si>
  <si>
    <t>Fund Type (MOF): N</t>
  </si>
  <si>
    <r>
      <t>Apprn. Account. No.:  _</t>
    </r>
    <r>
      <rPr>
        <u/>
        <sz val="12"/>
        <color theme="1"/>
        <rFont val="Arial"/>
        <family val="2"/>
      </rPr>
      <t>S663</t>
    </r>
    <r>
      <rPr>
        <sz val="12"/>
        <color theme="1"/>
        <rFont val="Arial"/>
        <family val="2"/>
      </rPr>
      <t>_______________________</t>
    </r>
  </si>
  <si>
    <t>Department:  Health</t>
  </si>
  <si>
    <t>Fund Type (MOF):  P</t>
  </si>
  <si>
    <r>
      <t xml:space="preserve">Department: </t>
    </r>
    <r>
      <rPr>
        <u/>
        <sz val="12"/>
        <color theme="1"/>
        <rFont val="Arial"/>
        <family val="2"/>
      </rPr>
      <t>Health</t>
    </r>
    <r>
      <rPr>
        <sz val="12"/>
        <color theme="1"/>
        <rFont val="Arial"/>
        <family val="2"/>
      </rPr>
      <t>_____________________________</t>
    </r>
  </si>
  <si>
    <r>
      <t xml:space="preserve">Name of Fund: </t>
    </r>
    <r>
      <rPr>
        <u/>
        <sz val="12"/>
        <color theme="1"/>
        <rFont val="Arial"/>
        <family val="2"/>
      </rPr>
      <t>Zika Grant  (expired) - still on BJ tables</t>
    </r>
  </si>
  <si>
    <t>Legal Authority: N/A</t>
  </si>
  <si>
    <t>Fund Type (MOF): P____________________________</t>
  </si>
  <si>
    <r>
      <t xml:space="preserve">Apprn. Account. No.: </t>
    </r>
    <r>
      <rPr>
        <u/>
        <sz val="12"/>
        <color theme="1"/>
        <rFont val="Arial"/>
        <family val="2"/>
      </rPr>
      <t>S 603 H_____________________</t>
    </r>
  </si>
  <si>
    <t>**Still on BJ table, J2 expenses line 137 Misc Expenses</t>
  </si>
  <si>
    <r>
      <t xml:space="preserve">Name of Fund: </t>
    </r>
    <r>
      <rPr>
        <u/>
        <sz val="12"/>
        <color theme="1"/>
        <rFont val="Arial"/>
        <family val="2"/>
      </rPr>
      <t>Hawaii Childhood Lead Poisoning Prevention Program</t>
    </r>
  </si>
  <si>
    <r>
      <t xml:space="preserve">Legal Authority: </t>
    </r>
    <r>
      <rPr>
        <u/>
        <sz val="12"/>
        <color theme="1"/>
        <rFont val="Arial"/>
        <family val="2"/>
      </rPr>
      <t>Section 317 (k) (3) of the Public Health Service Act, [42 U.S.C. 247b (k) (3)]</t>
    </r>
    <r>
      <rPr>
        <sz val="12"/>
        <color theme="1"/>
        <rFont val="Arial"/>
        <family val="2"/>
      </rPr>
      <t xml:space="preserve">			</t>
    </r>
  </si>
  <si>
    <t>Fund Type (MOF): P___________________________</t>
  </si>
  <si>
    <r>
      <t xml:space="preserve">Apprn. Account. No.: </t>
    </r>
    <r>
      <rPr>
        <u/>
        <sz val="12"/>
        <color theme="1"/>
        <rFont val="Arial"/>
        <family val="2"/>
      </rPr>
      <t>S 619 H_____________________</t>
    </r>
  </si>
  <si>
    <t>Department: Health____________________</t>
  </si>
  <si>
    <t>Name of Fund: State Primary Care Offices</t>
  </si>
  <si>
    <t>Legal Authority: A248 SLH2022</t>
  </si>
  <si>
    <t>Appropriation Account Number:  S-19-628-H</t>
  </si>
  <si>
    <r>
      <t xml:space="preserve">Name of Fund: </t>
    </r>
    <r>
      <rPr>
        <u/>
        <sz val="12"/>
        <color theme="1"/>
        <rFont val="Arial"/>
        <family val="2"/>
      </rPr>
      <t>Hawaii Newborn Screening Data Project</t>
    </r>
  </si>
  <si>
    <r>
      <t xml:space="preserve">Legal Authority: </t>
    </r>
    <r>
      <rPr>
        <u/>
        <sz val="12"/>
        <color theme="1"/>
        <rFont val="Arial"/>
        <family val="2"/>
      </rPr>
      <t>Sec 399M(b)(1)PHSA[42 U.S.C. 280g-1(b)(1)]</t>
    </r>
  </si>
  <si>
    <t>HRS§321-361: Statewide Newborn Hearing Screening Program</t>
  </si>
  <si>
    <r>
      <t xml:space="preserve">Apprn. Account. No.: </t>
    </r>
    <r>
      <rPr>
        <u/>
        <sz val="12"/>
        <color theme="1"/>
        <rFont val="Arial"/>
        <family val="2"/>
      </rPr>
      <t>S 640 H_____________________</t>
    </r>
  </si>
  <si>
    <r>
      <t xml:space="preserve">Name of Fund: </t>
    </r>
    <r>
      <rPr>
        <u/>
        <sz val="12"/>
        <color theme="1"/>
        <rFont val="Arial"/>
        <family val="2"/>
      </rPr>
      <t>AMCHP Telehealth Project</t>
    </r>
    <r>
      <rPr>
        <sz val="12"/>
        <color theme="1"/>
        <rFont val="Arial"/>
        <family val="2"/>
      </rPr>
      <t xml:space="preserve"> - expired</t>
    </r>
  </si>
  <si>
    <t>Legal Authority: Association of Maternal &amp; Child Health Programs - CARES Act funded project</t>
  </si>
  <si>
    <r>
      <t xml:space="preserve">Apprn. Account. No.: </t>
    </r>
    <r>
      <rPr>
        <u/>
        <sz val="12"/>
        <color theme="1"/>
        <rFont val="Arial"/>
        <family val="2"/>
      </rPr>
      <t>S 655 H_____________________</t>
    </r>
  </si>
  <si>
    <t>Name of Fund: Maternal, Infant and Early Childhood Home Visiting Grant Program (MIECHV)</t>
  </si>
  <si>
    <t>Name of Fund: SHIP Covid Testing &amp; Mitigation</t>
  </si>
  <si>
    <t>Legal Authority: 42 U.S.C. 912(b)(5) and American Rescue Plan Act of 2021, Sect 2401 (P.O. 117-2)</t>
  </si>
  <si>
    <t>Appropriation Account Number:  S 667 H</t>
  </si>
  <si>
    <t>Name ofFund: Pediatric Mental Health Care Access New Area ARPA</t>
  </si>
  <si>
    <t>Legal Authority: E-2 (Approved 9/9/2021)____________</t>
  </si>
  <si>
    <t>Fund Type (MOF):P________________________</t>
  </si>
  <si>
    <t>Appropriation Account Number:  S-668-H___________________</t>
  </si>
  <si>
    <t>Department: HTH</t>
  </si>
  <si>
    <t>Name of Fund:  WIIN Act-Testing for Lead in Drinking Water at Schools and Child Care Programs</t>
  </si>
  <si>
    <t xml:space="preserve">Apprn. Acct. Number:  S 644 H </t>
  </si>
  <si>
    <t>Legal Authority:  Safe Drinking Water Act: Sec. 1464(d)</t>
  </si>
  <si>
    <t>Name of Fund:  Multipurpose Grant Program-HEER</t>
  </si>
  <si>
    <t>Apprn. Acct. Number:  S 654 H</t>
  </si>
  <si>
    <t>Legal Authority:  Further Consolidated Appropriations Act 2020 (Public Law 116-94)</t>
  </si>
  <si>
    <t>Name of Fund:  Multipurpose Grant Program-SHWB</t>
  </si>
  <si>
    <t>Apprn. Acct. Number:  S 613 H</t>
  </si>
  <si>
    <t>Legal Authority:  Consolidated Appropriations Act 2016; Public Law No: 114-113</t>
  </si>
  <si>
    <r>
      <t>Department: _</t>
    </r>
    <r>
      <rPr>
        <u/>
        <sz val="12"/>
        <color theme="1"/>
        <rFont val="Arial"/>
        <family val="2"/>
      </rPr>
      <t>HTH131/DA_</t>
    </r>
    <r>
      <rPr>
        <sz val="12"/>
        <color theme="1"/>
        <rFont val="Arial"/>
        <family val="2"/>
      </rPr>
      <t>_______</t>
    </r>
  </si>
  <si>
    <r>
      <t>Name of fund: _</t>
    </r>
    <r>
      <rPr>
        <u/>
        <sz val="12"/>
        <color theme="1"/>
        <rFont val="Arial"/>
        <family val="2"/>
      </rPr>
      <t>Public Health Emergency - COVID</t>
    </r>
    <r>
      <rPr>
        <sz val="12"/>
        <color theme="1"/>
        <rFont val="Arial"/>
        <family val="2"/>
      </rPr>
      <t>_</t>
    </r>
  </si>
  <si>
    <r>
      <t>Legal Authority: _</t>
    </r>
    <r>
      <rPr>
        <u/>
        <sz val="12"/>
        <color theme="1"/>
        <rFont val="Arial"/>
        <family val="2"/>
      </rPr>
      <t>311(c)(1) of the Public Health Service Act (42 USC 243 (c)(1))</t>
    </r>
  </si>
  <si>
    <r>
      <t>Fund Type (MOF):__</t>
    </r>
    <r>
      <rPr>
        <u/>
        <sz val="12"/>
        <color theme="1"/>
        <rFont val="Arial"/>
        <family val="2"/>
      </rPr>
      <t>P</t>
    </r>
    <r>
      <rPr>
        <sz val="12"/>
        <color theme="1"/>
        <rFont val="Arial"/>
        <family val="2"/>
      </rPr>
      <t>_________</t>
    </r>
  </si>
  <si>
    <r>
      <t>Appropriation Account Number:  _</t>
    </r>
    <r>
      <rPr>
        <u/>
        <sz val="12"/>
        <color theme="1"/>
        <rFont val="Arial"/>
        <family val="2"/>
      </rPr>
      <t>S-637-H</t>
    </r>
    <r>
      <rPr>
        <sz val="12"/>
        <color theme="1"/>
        <rFont val="Arial"/>
        <family val="2"/>
      </rPr>
      <t>___</t>
    </r>
  </si>
  <si>
    <r>
      <t>Name of fund: __</t>
    </r>
    <r>
      <rPr>
        <u/>
        <sz val="12"/>
        <color theme="1"/>
        <rFont val="Arial"/>
        <family val="2"/>
      </rPr>
      <t>COVID-19 Public Health Worforce</t>
    </r>
  </si>
  <si>
    <r>
      <t>Appropriation Account Number:  _</t>
    </r>
    <r>
      <rPr>
        <u/>
        <sz val="12"/>
        <color theme="1"/>
        <rFont val="Arial"/>
        <family val="2"/>
      </rPr>
      <t>S-666-H</t>
    </r>
    <r>
      <rPr>
        <sz val="12"/>
        <color theme="1"/>
        <rFont val="Arial"/>
        <family val="2"/>
      </rPr>
      <t>___</t>
    </r>
  </si>
  <si>
    <t>for submittal to the 2024 Legislature</t>
  </si>
  <si>
    <t>Legal Authority: Act 164, SLH 2023</t>
  </si>
  <si>
    <t>2028-29</t>
  </si>
  <si>
    <t>Grant ends 9/30/23</t>
  </si>
  <si>
    <t>Grant ends in FY 2025</t>
  </si>
  <si>
    <t>Apprn. Account. No.: S 673 H</t>
  </si>
  <si>
    <t>Name of fund: State Health Insurance Assistance Program Supplemental Grant</t>
  </si>
  <si>
    <t>Note: the program is Closed</t>
  </si>
  <si>
    <t>Note: the program end on 06/29/2023</t>
  </si>
  <si>
    <t>Note: The Program end on 04/28/2025</t>
  </si>
  <si>
    <t>Note: The Program end on 12/31/2023</t>
  </si>
  <si>
    <t>Note: the program end on 05/31/2024</t>
  </si>
  <si>
    <r>
      <t xml:space="preserve">Name of fund: </t>
    </r>
    <r>
      <rPr>
        <u/>
        <sz val="12"/>
        <color theme="1"/>
        <rFont val="Arial"/>
        <family val="2"/>
      </rPr>
      <t>Advancing Health Equity for Priority Populations with or at Risk for Diabetes</t>
    </r>
  </si>
  <si>
    <r>
      <t xml:space="preserve">Legal Authority: </t>
    </r>
    <r>
      <rPr>
        <u/>
        <sz val="12"/>
        <color theme="1"/>
        <rFont val="Arial"/>
        <family val="2"/>
      </rPr>
      <t>Various sections of the Public Health Service Act, as amended</t>
    </r>
  </si>
  <si>
    <r>
      <t>Apprn. Account. No.:  __</t>
    </r>
    <r>
      <rPr>
        <u/>
        <sz val="12"/>
        <color theme="1"/>
        <rFont val="Arial"/>
        <family val="2"/>
      </rPr>
      <t>S-24-679-H</t>
    </r>
    <r>
      <rPr>
        <sz val="12"/>
        <color theme="1"/>
        <rFont val="Arial"/>
        <family val="2"/>
      </rPr>
      <t>____________________</t>
    </r>
  </si>
  <si>
    <r>
      <t>Apprn. Account. No.:  __</t>
    </r>
    <r>
      <rPr>
        <u/>
        <sz val="12"/>
        <color theme="1"/>
        <rFont val="Arial"/>
        <family val="2"/>
      </rPr>
      <t>S-24-680-H</t>
    </r>
    <r>
      <rPr>
        <sz val="12"/>
        <color theme="1"/>
        <rFont val="Arial"/>
        <family val="2"/>
      </rPr>
      <t>____________________</t>
    </r>
  </si>
  <si>
    <t>Delete.  Grant ended 9/29/22</t>
  </si>
  <si>
    <t>Grant ends 9/29/23</t>
  </si>
  <si>
    <t>Grant ends 9/29/24</t>
  </si>
  <si>
    <r>
      <t xml:space="preserve">Department:  </t>
    </r>
    <r>
      <rPr>
        <u/>
        <sz val="12"/>
        <color theme="1"/>
        <rFont val="Arial"/>
        <family val="2"/>
      </rPr>
      <t>HTH 420</t>
    </r>
  </si>
  <si>
    <r>
      <t xml:space="preserve">Department:  </t>
    </r>
    <r>
      <rPr>
        <u/>
        <sz val="12"/>
        <color theme="1"/>
        <rFont val="Arial"/>
        <family val="2"/>
      </rPr>
      <t>HTH 495</t>
    </r>
  </si>
  <si>
    <t>Legal Authority: SSA, as amended by BBA of 2018, Title VI, A</t>
  </si>
  <si>
    <t>Appropriation Account Number: S 660 H</t>
  </si>
  <si>
    <t xml:space="preserve"> </t>
  </si>
  <si>
    <t>Appropriation Account Number: S 671 H</t>
  </si>
  <si>
    <t>Name of Fund:Hawaii Project LAUNCH</t>
  </si>
  <si>
    <t>Legal Authority: Section 520A of the PHS Act, as amended; Substance Abuse and Mental Health Services_Projects of Regional and National Significance</t>
  </si>
  <si>
    <t>Appropriation Account Number: S 678 H</t>
  </si>
  <si>
    <r>
      <t xml:space="preserve">Department: </t>
    </r>
    <r>
      <rPr>
        <u/>
        <sz val="12"/>
        <color theme="1"/>
        <rFont val="Arial"/>
        <family val="2"/>
      </rPr>
      <t>HTH</t>
    </r>
  </si>
  <si>
    <t>Name of fund: Emergency Medical Services for Children Program (EMSC)</t>
  </si>
  <si>
    <t>Legal Authority: PHS Act, Title XIX 1910 (42 U.S.C. 300w-9), as amended</t>
  </si>
  <si>
    <r>
      <t xml:space="preserve">Apprn. Account. No.:  </t>
    </r>
    <r>
      <rPr>
        <u/>
        <sz val="12"/>
        <color theme="1"/>
        <rFont val="Arial"/>
        <family val="2"/>
      </rPr>
      <t>S-**-626-H</t>
    </r>
  </si>
  <si>
    <t>Name ofFund: FY 20 NAHLN INFRASTRUCTURE AGREEMENT</t>
  </si>
  <si>
    <t>Legal Authority:   7 USC 8301-8317, 7 USC 2279g</t>
  </si>
  <si>
    <t>Appropriation Account Number:  S 21 635</t>
  </si>
  <si>
    <t>Name ofFund: HAWAII FERN MICRO LAB ROLE</t>
  </si>
  <si>
    <t>Legal Authority:   42 USC 241 31 USC 6305 42 CFR 52</t>
  </si>
  <si>
    <t>Appropriation Account Number:  S 21 649</t>
  </si>
  <si>
    <t>Name ofFund:  Animal and Plant Helath Inspection Svc/FY 21 HI NAHLN Infrastructure</t>
  </si>
  <si>
    <t>Appropriation Account Number:  S 21 661</t>
  </si>
  <si>
    <t>Name ofFund: FY HI 21 NAHLN Infrastructure II</t>
  </si>
  <si>
    <t>Appropriation Account Number:  S 22 669</t>
  </si>
  <si>
    <t>Name of fund: Wraparound Program for Youth In or At-Risk of Mainland Placement</t>
  </si>
  <si>
    <r>
      <t>Apprn. Account. No.:  _</t>
    </r>
    <r>
      <rPr>
        <u/>
        <sz val="12"/>
        <color theme="1"/>
        <rFont val="Arial"/>
        <family val="2"/>
      </rPr>
      <t>S605</t>
    </r>
    <r>
      <rPr>
        <sz val="12"/>
        <color theme="1"/>
        <rFont val="Arial"/>
        <family val="2"/>
      </rPr>
      <t>_______________________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</si>
</sst>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u/>
      <sz val="12"/>
      <color theme="1"/>
      <name val="Arial"/>
      <family val="2"/>
    </font>
    <font>
      <b/>
      <sz val="12"/>
      <color rgb="FFFF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theme="4" tint="0.7999816888943144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2" fillId="0" borderId="0" xfId="0" applyFont="1"/>
    <xf numFmtId="0" fontId="2" fillId="2" borderId="0" xfId="0" applyFont="1" applyFill="1"/>
    <xf numFmtId="0" fontId="2" fillId="0" borderId="0" xfId="0" applyFont="1" applyAlignment="1">
      <alignment horizontal="center"/>
    </xf>
    <xf numFmtId="0" fontId="2" fillId="0" borderId="1" xfId="0" applyFont="1" applyBorder="1"/>
    <xf numFmtId="3" fontId="2" fillId="2" borderId="1" xfId="0" applyNumberFormat="1" applyFont="1" applyFill="1" applyBorder="1"/>
    <xf numFmtId="3" fontId="2" fillId="0" borderId="1" xfId="0" applyNumberFormat="1" applyFont="1" applyBorder="1"/>
    <xf numFmtId="3" fontId="2" fillId="0" borderId="2" xfId="0" applyNumberFormat="1" applyFont="1" applyBorder="1"/>
    <xf numFmtId="0" fontId="1" fillId="0" borderId="0" xfId="0" applyFont="1" applyAlignment="1">
      <alignment horizontal="center"/>
    </xf>
    <xf numFmtId="3" fontId="2" fillId="2" borderId="0" xfId="0" applyNumberFormat="1" applyFont="1" applyFill="1"/>
    <xf numFmtId="3" fontId="2" fillId="0" borderId="0" xfId="0" applyNumberFormat="1" applyFont="1"/>
    <xf numFmtId="0" fontId="1" fillId="0" borderId="0" xfId="0" applyFont="1" applyAlignment="1">
      <alignment horizontal="center"/>
    </xf>
    <xf numFmtId="0" fontId="2" fillId="3" borderId="0" xfId="0" applyFont="1" applyFill="1" applyAlignment="1">
      <alignment horizontal="left"/>
    </xf>
    <xf numFmtId="0" fontId="2" fillId="2" borderId="0" xfId="0" applyFont="1" applyFill="1" applyAlignment="1">
      <alignment horizontal="left"/>
    </xf>
    <xf numFmtId="0" fontId="2" fillId="3" borderId="0" xfId="0" applyFont="1" applyFill="1"/>
    <xf numFmtId="0" fontId="2" fillId="3" borderId="0" xfId="0" applyFont="1" applyFill="1" applyAlignment="1">
      <alignment horizontal="left" vertical="top"/>
    </xf>
    <xf numFmtId="0" fontId="3" fillId="3" borderId="0" xfId="0" applyFont="1" applyFill="1" applyAlignment="1">
      <alignment horizontal="left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4" fillId="0" borderId="0" xfId="0" applyFont="1" applyAlignment="1">
      <alignment horizontal="right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left" vertical="center"/>
    </xf>
    <xf numFmtId="0" fontId="2" fillId="2" borderId="3" xfId="0" applyFont="1" applyFill="1" applyBorder="1" applyAlignment="1">
      <alignment horizontal="left"/>
    </xf>
    <xf numFmtId="0" fontId="1" fillId="2" borderId="0" xfId="0" applyFont="1" applyFill="1" applyAlignment="1">
      <alignment horizontal="center"/>
    </xf>
    <xf numFmtId="0" fontId="1" fillId="2" borderId="3" xfId="0" applyFont="1" applyFill="1" applyBorder="1" applyAlignment="1">
      <alignment horizontal="center"/>
    </xf>
    <xf numFmtId="0" fontId="2" fillId="2" borderId="4" xfId="0" applyFont="1" applyFill="1" applyBorder="1" applyAlignment="1">
      <alignment horizontal="left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3" fontId="2" fillId="2" borderId="2" xfId="0" applyNumberFormat="1" applyFont="1" applyFill="1" applyBorder="1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2" fillId="2" borderId="0" xfId="0" applyFont="1" applyFill="1" applyAlignment="1">
      <alignment horizontal="left" wrapText="1"/>
    </xf>
    <xf numFmtId="0" fontId="2" fillId="0" borderId="0" xfId="0" applyFont="1" applyAlignment="1">
      <alignment horizontal="left"/>
    </xf>
    <xf numFmtId="0" fontId="1" fillId="0" borderId="0" xfId="0" applyFont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calcChain" Target="calcChain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8" Type="http://schemas.openxmlformats.org/officeDocument/2006/relationships/worksheet" Target="worksheets/sheet8.xml"/><Relationship Id="rId51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7.bin"/></Relationships>
</file>

<file path=xl/worksheets/_rels/sheet4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8.bin"/></Relationships>
</file>

<file path=xl/worksheets/_rels/sheet4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9.bin"/></Relationships>
</file>

<file path=xl/worksheets/_rels/sheet4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0.bin"/></Relationships>
</file>

<file path=xl/worksheets/_rels/sheet4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1.bin"/></Relationships>
</file>

<file path=xl/worksheets/_rels/sheet4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2.bin"/></Relationships>
</file>

<file path=xl/worksheets/_rels/sheet4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3.bin"/></Relationships>
</file>

<file path=xl/worksheets/_rels/sheet4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4.bin"/></Relationships>
</file>

<file path=xl/worksheets/_rels/sheet4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5.bin"/></Relationships>
</file>

<file path=xl/worksheets/_rels/sheet4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064FE40-3E33-4ED5-8D67-F8467A8389A3}">
  <dimension ref="B1:H49"/>
  <sheetViews>
    <sheetView showWhiteSpace="0" zoomScale="80" zoomScaleNormal="80" zoomScalePageLayoutView="80" workbookViewId="0"/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36" t="s">
        <v>0</v>
      </c>
      <c r="C1" s="36"/>
      <c r="D1" s="36"/>
      <c r="E1" s="36"/>
      <c r="F1" s="36"/>
      <c r="G1" s="36"/>
      <c r="H1" s="36"/>
    </row>
    <row r="2" spans="2:8" ht="15.75" x14ac:dyDescent="0.25">
      <c r="B2" s="36" t="s">
        <v>140</v>
      </c>
      <c r="C2" s="36"/>
      <c r="D2" s="36"/>
      <c r="E2" s="36"/>
      <c r="F2" s="36"/>
      <c r="G2" s="36"/>
      <c r="H2" s="36"/>
    </row>
    <row r="3" spans="2:8" ht="15.75" x14ac:dyDescent="0.25">
      <c r="H3" s="21" t="s">
        <v>156</v>
      </c>
    </row>
    <row r="4" spans="2:8" x14ac:dyDescent="0.2">
      <c r="B4" s="2" t="s">
        <v>27</v>
      </c>
      <c r="C4" s="2"/>
      <c r="D4" s="2"/>
    </row>
    <row r="5" spans="2:8" x14ac:dyDescent="0.2">
      <c r="B5" s="2" t="s">
        <v>28</v>
      </c>
      <c r="C5" s="2"/>
      <c r="D5" s="2"/>
    </row>
    <row r="6" spans="2:8" ht="36" customHeight="1" x14ac:dyDescent="0.2">
      <c r="B6" s="37" t="s">
        <v>29</v>
      </c>
      <c r="C6" s="37"/>
      <c r="D6" s="37"/>
    </row>
    <row r="7" spans="2:8" ht="45.75" customHeight="1" x14ac:dyDescent="0.2">
      <c r="B7" s="37" t="s">
        <v>30</v>
      </c>
      <c r="C7" s="37"/>
      <c r="D7" s="37"/>
      <c r="E7" s="37"/>
      <c r="F7" s="37"/>
      <c r="G7" s="37"/>
      <c r="H7" s="37"/>
    </row>
    <row r="8" spans="2:8" x14ac:dyDescent="0.2">
      <c r="B8" s="2" t="s">
        <v>31</v>
      </c>
      <c r="C8" s="2"/>
      <c r="D8" s="2"/>
    </row>
    <row r="9" spans="2:8" x14ac:dyDescent="0.2">
      <c r="B9" s="2" t="s">
        <v>32</v>
      </c>
      <c r="C9" s="2"/>
      <c r="D9" s="2"/>
    </row>
    <row r="11" spans="2:8" ht="15.75" x14ac:dyDescent="0.25">
      <c r="C11" s="19" t="s">
        <v>1</v>
      </c>
      <c r="D11" s="19" t="s">
        <v>1</v>
      </c>
      <c r="E11" s="19" t="s">
        <v>1</v>
      </c>
      <c r="F11" s="19" t="s">
        <v>1</v>
      </c>
      <c r="G11" s="19" t="s">
        <v>1</v>
      </c>
      <c r="H11" s="19" t="s">
        <v>1</v>
      </c>
    </row>
    <row r="12" spans="2:8" ht="15.75" x14ac:dyDescent="0.25">
      <c r="C12" s="19" t="s">
        <v>2</v>
      </c>
      <c r="D12" s="19" t="s">
        <v>11</v>
      </c>
      <c r="E12" s="19" t="s">
        <v>12</v>
      </c>
      <c r="F12" s="19" t="s">
        <v>13</v>
      </c>
      <c r="G12" s="19" t="s">
        <v>14</v>
      </c>
      <c r="H12" s="19" t="s">
        <v>15</v>
      </c>
    </row>
    <row r="13" spans="2:8" x14ac:dyDescent="0.2">
      <c r="C13" s="3" t="s">
        <v>3</v>
      </c>
      <c r="D13" s="3" t="s">
        <v>3</v>
      </c>
      <c r="E13" s="3" t="s">
        <v>3</v>
      </c>
      <c r="F13" s="3" t="s">
        <v>3</v>
      </c>
      <c r="G13" s="3" t="s">
        <v>3</v>
      </c>
      <c r="H13" s="3" t="s">
        <v>3</v>
      </c>
    </row>
    <row r="14" spans="2:8" x14ac:dyDescent="0.2">
      <c r="B14" s="4" t="s">
        <v>4</v>
      </c>
      <c r="C14" s="5">
        <v>0</v>
      </c>
      <c r="D14" s="5">
        <v>0</v>
      </c>
      <c r="E14" s="5">
        <v>0</v>
      </c>
      <c r="F14" s="5">
        <v>0</v>
      </c>
      <c r="G14" s="5">
        <v>0</v>
      </c>
      <c r="H14" s="5">
        <v>0</v>
      </c>
    </row>
    <row r="15" spans="2:8" x14ac:dyDescent="0.2">
      <c r="B15" s="4"/>
      <c r="C15" s="6"/>
      <c r="D15" s="6"/>
      <c r="E15" s="6"/>
      <c r="F15" s="6"/>
      <c r="G15" s="6"/>
      <c r="H15" s="6"/>
    </row>
    <row r="16" spans="2:8" x14ac:dyDescent="0.2">
      <c r="B16" s="4" t="s">
        <v>5</v>
      </c>
      <c r="C16" s="5">
        <v>0</v>
      </c>
      <c r="D16" s="5">
        <v>0</v>
      </c>
      <c r="E16" s="5">
        <v>0</v>
      </c>
      <c r="F16" s="5">
        <v>0</v>
      </c>
      <c r="G16" s="5">
        <v>0</v>
      </c>
      <c r="H16" s="5">
        <v>0</v>
      </c>
    </row>
    <row r="17" spans="2:8" x14ac:dyDescent="0.2">
      <c r="B17" s="4"/>
      <c r="C17" s="6"/>
      <c r="D17" s="6"/>
      <c r="E17" s="6"/>
      <c r="F17" s="6"/>
      <c r="G17" s="6"/>
      <c r="H17" s="6"/>
    </row>
    <row r="18" spans="2:8" x14ac:dyDescent="0.2">
      <c r="B18" s="4" t="s">
        <v>6</v>
      </c>
      <c r="C18" s="5">
        <v>0</v>
      </c>
      <c r="D18" s="5">
        <v>0</v>
      </c>
      <c r="E18" s="5">
        <v>0</v>
      </c>
      <c r="F18" s="5">
        <v>0</v>
      </c>
      <c r="G18" s="5">
        <v>0</v>
      </c>
      <c r="H18" s="5">
        <v>0</v>
      </c>
    </row>
    <row r="19" spans="2:8" x14ac:dyDescent="0.2">
      <c r="B19" s="4"/>
      <c r="C19" s="6"/>
      <c r="D19" s="6"/>
      <c r="E19" s="6"/>
      <c r="F19" s="6"/>
      <c r="G19" s="6"/>
      <c r="H19" s="6"/>
    </row>
    <row r="20" spans="2:8" x14ac:dyDescent="0.2">
      <c r="B20" s="4" t="s">
        <v>7</v>
      </c>
      <c r="C20" s="5">
        <v>0</v>
      </c>
      <c r="D20" s="5">
        <v>0</v>
      </c>
      <c r="E20" s="5">
        <v>0</v>
      </c>
      <c r="F20" s="5">
        <v>0</v>
      </c>
      <c r="G20" s="5">
        <v>0</v>
      </c>
      <c r="H20" s="5">
        <v>0</v>
      </c>
    </row>
    <row r="21" spans="2:8" x14ac:dyDescent="0.2">
      <c r="B21" s="4"/>
      <c r="C21" s="6"/>
      <c r="D21" s="6"/>
      <c r="E21" s="6"/>
      <c r="F21" s="6"/>
      <c r="G21" s="6"/>
      <c r="H21" s="6"/>
    </row>
    <row r="22" spans="2:8" x14ac:dyDescent="0.2">
      <c r="B22" s="4" t="s">
        <v>8</v>
      </c>
      <c r="C22" s="5">
        <v>0</v>
      </c>
      <c r="D22" s="5">
        <v>0</v>
      </c>
      <c r="E22" s="5">
        <v>0</v>
      </c>
      <c r="F22" s="5">
        <v>0</v>
      </c>
      <c r="G22" s="5">
        <v>0</v>
      </c>
      <c r="H22" s="5">
        <v>0</v>
      </c>
    </row>
    <row r="23" spans="2:8" x14ac:dyDescent="0.2">
      <c r="B23" s="4"/>
      <c r="C23" s="6"/>
      <c r="D23" s="6"/>
      <c r="E23" s="6"/>
      <c r="F23" s="6"/>
      <c r="G23" s="6"/>
      <c r="H23" s="6"/>
    </row>
    <row r="24" spans="2:8" ht="15.75" thickBot="1" x14ac:dyDescent="0.25">
      <c r="B24" s="4" t="s">
        <v>9</v>
      </c>
      <c r="C24" s="7">
        <v>0</v>
      </c>
      <c r="D24" s="7">
        <f>D14+D16+D18+D20+D22</f>
        <v>0</v>
      </c>
      <c r="E24" s="7">
        <f>E14+E16+E18+E20+E22</f>
        <v>0</v>
      </c>
      <c r="F24" s="7">
        <f>F14+F16+F18+F20+F22</f>
        <v>0</v>
      </c>
      <c r="G24" s="7">
        <f>G14+G16+G18+G20+G22</f>
        <v>0</v>
      </c>
      <c r="H24" s="7">
        <f>H14+H16+H18+H20+H22</f>
        <v>0</v>
      </c>
    </row>
    <row r="25" spans="2:8" ht="15.75" thickTop="1" x14ac:dyDescent="0.2"/>
    <row r="27" spans="2:8" ht="15.75" x14ac:dyDescent="0.25">
      <c r="B27" s="36"/>
      <c r="C27" s="36"/>
      <c r="D27" s="36"/>
      <c r="E27" s="36"/>
      <c r="F27" s="36"/>
      <c r="G27" s="36"/>
      <c r="H27" s="36"/>
    </row>
    <row r="28" spans="2:8" ht="15.75" x14ac:dyDescent="0.25">
      <c r="B28" s="36"/>
      <c r="C28" s="36"/>
      <c r="D28" s="36"/>
      <c r="E28" s="36"/>
      <c r="F28" s="36"/>
      <c r="G28" s="36"/>
      <c r="H28" s="36"/>
    </row>
    <row r="36" spans="3:8" ht="15.75" x14ac:dyDescent="0.25">
      <c r="C36" s="19"/>
      <c r="D36" s="19"/>
      <c r="E36" s="19"/>
      <c r="F36" s="19"/>
      <c r="G36" s="19"/>
      <c r="H36" s="19"/>
    </row>
    <row r="37" spans="3:8" ht="15.75" x14ac:dyDescent="0.25">
      <c r="C37" s="19"/>
      <c r="D37" s="19"/>
      <c r="E37" s="19"/>
      <c r="F37" s="19"/>
      <c r="G37" s="19"/>
      <c r="H37" s="19"/>
    </row>
    <row r="38" spans="3:8" x14ac:dyDescent="0.2">
      <c r="C38" s="3"/>
      <c r="D38" s="3"/>
      <c r="E38" s="3"/>
      <c r="F38" s="3"/>
      <c r="G38" s="3"/>
      <c r="H38" s="3"/>
    </row>
    <row r="39" spans="3:8" x14ac:dyDescent="0.2">
      <c r="C39" s="9"/>
      <c r="D39" s="9"/>
      <c r="E39" s="9"/>
      <c r="F39" s="9"/>
      <c r="G39" s="9"/>
      <c r="H39" s="9"/>
    </row>
    <row r="40" spans="3:8" x14ac:dyDescent="0.2">
      <c r="C40" s="10"/>
      <c r="D40" s="10"/>
      <c r="E40" s="10"/>
      <c r="F40" s="10"/>
      <c r="G40" s="10"/>
      <c r="H40" s="10"/>
    </row>
    <row r="41" spans="3:8" x14ac:dyDescent="0.2">
      <c r="C41" s="9"/>
      <c r="D41" s="9"/>
      <c r="E41" s="9"/>
      <c r="F41" s="9"/>
      <c r="G41" s="9"/>
      <c r="H41" s="9"/>
    </row>
    <row r="42" spans="3:8" x14ac:dyDescent="0.2">
      <c r="C42" s="10"/>
      <c r="D42" s="10"/>
      <c r="E42" s="10"/>
      <c r="F42" s="10"/>
      <c r="G42" s="10"/>
      <c r="H42" s="10"/>
    </row>
    <row r="43" spans="3:8" x14ac:dyDescent="0.2">
      <c r="C43" s="9"/>
      <c r="D43" s="9"/>
      <c r="E43" s="9"/>
      <c r="F43" s="9"/>
      <c r="G43" s="9"/>
      <c r="H43" s="9"/>
    </row>
    <row r="44" spans="3:8" x14ac:dyDescent="0.2">
      <c r="C44" s="10"/>
      <c r="D44" s="10"/>
      <c r="E44" s="10"/>
      <c r="F44" s="10"/>
      <c r="G44" s="10"/>
      <c r="H44" s="10"/>
    </row>
    <row r="45" spans="3:8" x14ac:dyDescent="0.2">
      <c r="C45" s="9"/>
      <c r="D45" s="9"/>
      <c r="E45" s="9"/>
      <c r="F45" s="9"/>
      <c r="G45" s="9"/>
      <c r="H45" s="9"/>
    </row>
    <row r="46" spans="3:8" x14ac:dyDescent="0.2">
      <c r="C46" s="10"/>
      <c r="D46" s="10"/>
      <c r="E46" s="10"/>
      <c r="F46" s="10"/>
      <c r="G46" s="10"/>
      <c r="H46" s="10"/>
    </row>
    <row r="47" spans="3:8" x14ac:dyDescent="0.2">
      <c r="C47" s="9"/>
      <c r="D47" s="9"/>
      <c r="E47" s="9"/>
      <c r="F47" s="9"/>
      <c r="G47" s="9"/>
      <c r="H47" s="9"/>
    </row>
    <row r="48" spans="3:8" x14ac:dyDescent="0.2">
      <c r="C48" s="10"/>
      <c r="D48" s="10"/>
      <c r="E48" s="10"/>
      <c r="F48" s="10"/>
      <c r="G48" s="10"/>
      <c r="H48" s="10"/>
    </row>
    <row r="49" spans="3:8" x14ac:dyDescent="0.2">
      <c r="C49" s="10"/>
      <c r="D49" s="10"/>
      <c r="E49" s="10"/>
      <c r="F49" s="10"/>
      <c r="G49" s="10"/>
      <c r="H49" s="10"/>
    </row>
  </sheetData>
  <mergeCells count="6">
    <mergeCell ref="B28:H28"/>
    <mergeCell ref="B1:H1"/>
    <mergeCell ref="B2:H2"/>
    <mergeCell ref="B6:D6"/>
    <mergeCell ref="B7:H7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3D2AF05-C3FC-450B-B6B3-BC29DE1AB224}">
  <sheetPr>
    <pageSetUpPr fitToPage="1"/>
  </sheetPr>
  <dimension ref="B1:H24"/>
  <sheetViews>
    <sheetView showWhiteSpace="0" zoomScaleNormal="100" workbookViewId="0"/>
  </sheetViews>
  <sheetFormatPr defaultColWidth="9.140625" defaultRowHeight="15" x14ac:dyDescent="0.2"/>
  <cols>
    <col min="1" max="1" width="9.140625" style="1"/>
    <col min="2" max="2" width="37.5703125" style="1" bestFit="1" customWidth="1"/>
    <col min="3" max="8" width="14.140625" style="1" customWidth="1"/>
    <col min="9" max="16384" width="9.140625" style="1"/>
  </cols>
  <sheetData>
    <row r="1" spans="2:8" ht="15.75" x14ac:dyDescent="0.25">
      <c r="B1" s="36" t="s">
        <v>0</v>
      </c>
      <c r="C1" s="36"/>
      <c r="D1" s="36"/>
    </row>
    <row r="2" spans="2:8" ht="15.75" x14ac:dyDescent="0.25">
      <c r="B2" s="36" t="s">
        <v>10</v>
      </c>
      <c r="C2" s="36"/>
      <c r="D2" s="36"/>
    </row>
    <row r="4" spans="2:8" x14ac:dyDescent="0.2">
      <c r="B4" s="2" t="s">
        <v>94</v>
      </c>
      <c r="C4" s="2"/>
      <c r="D4" s="2"/>
      <c r="E4" s="2"/>
      <c r="F4" s="2"/>
    </row>
    <row r="5" spans="2:8" x14ac:dyDescent="0.2">
      <c r="B5" s="12" t="s">
        <v>95</v>
      </c>
      <c r="C5" s="2"/>
      <c r="D5" s="2"/>
      <c r="E5" s="2"/>
      <c r="F5" s="2"/>
    </row>
    <row r="6" spans="2:8" x14ac:dyDescent="0.2">
      <c r="B6" s="12" t="s">
        <v>96</v>
      </c>
      <c r="C6" s="2"/>
      <c r="D6" s="2"/>
      <c r="E6" s="2"/>
      <c r="F6" s="2"/>
    </row>
    <row r="7" spans="2:8" x14ac:dyDescent="0.2">
      <c r="B7" s="2" t="s">
        <v>97</v>
      </c>
      <c r="C7" s="2"/>
      <c r="D7" s="2"/>
      <c r="E7" s="2"/>
      <c r="F7" s="2"/>
    </row>
    <row r="8" spans="2:8" x14ac:dyDescent="0.2">
      <c r="B8" s="2" t="s">
        <v>98</v>
      </c>
      <c r="C8" s="2"/>
      <c r="D8" s="2"/>
      <c r="E8" s="2"/>
      <c r="F8" s="2"/>
    </row>
    <row r="9" spans="2:8" x14ac:dyDescent="0.2">
      <c r="B9" s="1" t="s">
        <v>99</v>
      </c>
    </row>
    <row r="10" spans="2:8" ht="15.75" x14ac:dyDescent="0.25">
      <c r="C10" s="11" t="s">
        <v>1</v>
      </c>
      <c r="D10" s="11" t="s">
        <v>1</v>
      </c>
      <c r="E10" s="11" t="s">
        <v>1</v>
      </c>
      <c r="F10" s="11" t="s">
        <v>1</v>
      </c>
      <c r="G10" s="11" t="s">
        <v>1</v>
      </c>
      <c r="H10" s="11" t="s">
        <v>1</v>
      </c>
    </row>
    <row r="11" spans="2:8" ht="15.75" x14ac:dyDescent="0.25">
      <c r="C11" s="11" t="s">
        <v>2</v>
      </c>
      <c r="D11" s="11" t="s">
        <v>11</v>
      </c>
      <c r="E11" s="11" t="s">
        <v>12</v>
      </c>
      <c r="F11" s="11" t="s">
        <v>13</v>
      </c>
      <c r="G11" s="11" t="s">
        <v>14</v>
      </c>
      <c r="H11" s="11" t="s">
        <v>15</v>
      </c>
    </row>
    <row r="12" spans="2:8" x14ac:dyDescent="0.2">
      <c r="C12" s="3" t="s">
        <v>3</v>
      </c>
      <c r="D12" s="3" t="s">
        <v>3</v>
      </c>
      <c r="E12" s="3" t="s">
        <v>3</v>
      </c>
      <c r="F12" s="3" t="s">
        <v>3</v>
      </c>
      <c r="G12" s="3" t="s">
        <v>3</v>
      </c>
      <c r="H12" s="3" t="s">
        <v>3</v>
      </c>
    </row>
    <row r="13" spans="2:8" x14ac:dyDescent="0.2">
      <c r="B13" s="4" t="s">
        <v>4</v>
      </c>
      <c r="C13" s="5">
        <v>0</v>
      </c>
      <c r="D13" s="5">
        <v>0</v>
      </c>
      <c r="E13" s="5">
        <v>0</v>
      </c>
      <c r="F13" s="5">
        <v>0</v>
      </c>
      <c r="G13" s="5">
        <v>0</v>
      </c>
      <c r="H13" s="5">
        <v>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5</v>
      </c>
      <c r="C15" s="5">
        <v>296974</v>
      </c>
      <c r="D15" s="5">
        <v>0</v>
      </c>
      <c r="E15" s="5">
        <v>0</v>
      </c>
      <c r="F15" s="5">
        <v>0</v>
      </c>
      <c r="G15" s="5">
        <v>0</v>
      </c>
      <c r="H15" s="5">
        <v>0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6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7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8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9</v>
      </c>
      <c r="C23" s="7">
        <f>SUM(C13:C22)</f>
        <v>296974</v>
      </c>
      <c r="D23" s="7">
        <f>SUM(D13:D22)</f>
        <v>0</v>
      </c>
      <c r="E23" s="7">
        <v>0</v>
      </c>
      <c r="F23" s="7">
        <v>0</v>
      </c>
      <c r="G23" s="7">
        <v>0</v>
      </c>
      <c r="H23" s="7">
        <v>0</v>
      </c>
    </row>
    <row r="24" spans="2:8" ht="15.75" thickTop="1" x14ac:dyDescent="0.2"/>
  </sheetData>
  <mergeCells count="2">
    <mergeCell ref="B1:D1"/>
    <mergeCell ref="B2:D2"/>
  </mergeCells>
  <printOptions horizontalCentered="1"/>
  <pageMargins left="0.7" right="0.7" top="0.75" bottom="0.75" header="0.3" footer="0.3"/>
  <pageSetup scale="99" fitToHeight="0" orientation="landscape" r:id="rId1"/>
  <headerFooter>
    <oddFooter>&amp;LForm 37-B (rev. Aug. 2021)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1A137DD-DF88-4645-A533-A88C2E501BDB}">
  <sheetPr>
    <tabColor rgb="FFFF0000"/>
  </sheetPr>
  <dimension ref="B1:H48"/>
  <sheetViews>
    <sheetView showWhiteSpace="0" zoomScaleNormal="100" workbookViewId="0">
      <selection activeCell="O17" sqref="O17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36" t="s">
        <v>0</v>
      </c>
      <c r="C1" s="36"/>
      <c r="D1" s="36"/>
      <c r="E1" s="36"/>
      <c r="F1" s="36"/>
      <c r="G1" s="36"/>
      <c r="H1" s="36"/>
    </row>
    <row r="2" spans="2:8" ht="15.75" x14ac:dyDescent="0.25">
      <c r="B2" s="36" t="s">
        <v>140</v>
      </c>
      <c r="C2" s="36"/>
      <c r="D2" s="36"/>
      <c r="E2" s="36"/>
      <c r="F2" s="36"/>
      <c r="G2" s="36"/>
      <c r="H2" s="36"/>
    </row>
    <row r="4" spans="2:8" x14ac:dyDescent="0.2">
      <c r="B4" s="2" t="s">
        <v>63</v>
      </c>
      <c r="C4" s="2"/>
      <c r="D4" s="2"/>
    </row>
    <row r="5" spans="2:8" x14ac:dyDescent="0.2">
      <c r="B5" s="2" t="s">
        <v>64</v>
      </c>
      <c r="C5" s="2"/>
      <c r="D5" s="2"/>
    </row>
    <row r="6" spans="2:8" x14ac:dyDescent="0.2">
      <c r="B6" s="2" t="s">
        <v>65</v>
      </c>
      <c r="C6" s="2"/>
      <c r="D6" s="2"/>
    </row>
    <row r="7" spans="2:8" x14ac:dyDescent="0.2">
      <c r="B7" s="2" t="s">
        <v>66</v>
      </c>
      <c r="C7" s="2"/>
      <c r="D7" s="2"/>
    </row>
    <row r="8" spans="2:8" x14ac:dyDescent="0.2">
      <c r="B8" s="2" t="s">
        <v>67</v>
      </c>
      <c r="C8" s="2"/>
      <c r="D8" s="2"/>
    </row>
    <row r="10" spans="2:8" ht="15.75" x14ac:dyDescent="0.25">
      <c r="C10" s="18" t="s">
        <v>1</v>
      </c>
      <c r="D10" s="18" t="s">
        <v>1</v>
      </c>
      <c r="E10" s="18" t="s">
        <v>1</v>
      </c>
      <c r="F10" s="18" t="s">
        <v>1</v>
      </c>
      <c r="G10" s="18" t="s">
        <v>1</v>
      </c>
      <c r="H10" s="18" t="s">
        <v>1</v>
      </c>
    </row>
    <row r="11" spans="2:8" ht="15.75" x14ac:dyDescent="0.25">
      <c r="C11" s="18" t="s">
        <v>2</v>
      </c>
      <c r="D11" s="18" t="s">
        <v>11</v>
      </c>
      <c r="E11" s="18" t="s">
        <v>12</v>
      </c>
      <c r="F11" s="18" t="s">
        <v>13</v>
      </c>
      <c r="G11" s="18" t="s">
        <v>14</v>
      </c>
      <c r="H11" s="18" t="s">
        <v>15</v>
      </c>
    </row>
    <row r="12" spans="2:8" x14ac:dyDescent="0.2">
      <c r="C12" s="3" t="s">
        <v>3</v>
      </c>
      <c r="D12" s="3" t="s">
        <v>3</v>
      </c>
      <c r="E12" s="3" t="s">
        <v>3</v>
      </c>
      <c r="F12" s="3" t="s">
        <v>3</v>
      </c>
      <c r="G12" s="3" t="s">
        <v>3</v>
      </c>
      <c r="H12" s="3" t="s">
        <v>3</v>
      </c>
    </row>
    <row r="13" spans="2:8" x14ac:dyDescent="0.2">
      <c r="B13" s="4" t="s">
        <v>4</v>
      </c>
      <c r="C13" s="5">
        <v>21371.89</v>
      </c>
      <c r="D13" s="5">
        <v>0</v>
      </c>
      <c r="E13" s="5">
        <v>0</v>
      </c>
      <c r="F13" s="5">
        <v>0</v>
      </c>
      <c r="G13" s="5">
        <v>0</v>
      </c>
      <c r="H13" s="5">
        <v>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5</v>
      </c>
      <c r="C15" s="5">
        <v>755487</v>
      </c>
      <c r="D15" s="5">
        <v>0</v>
      </c>
      <c r="E15" s="5">
        <v>0</v>
      </c>
      <c r="F15" s="5">
        <v>0</v>
      </c>
      <c r="G15" s="5">
        <v>0</v>
      </c>
      <c r="H15" s="5">
        <v>0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6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7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8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9</v>
      </c>
      <c r="C23" s="7">
        <f>SUM(C13:C22)</f>
        <v>776858.89</v>
      </c>
      <c r="D23" s="7">
        <f>SUM(D13:D22)</f>
        <v>0</v>
      </c>
      <c r="E23" s="7">
        <f t="shared" ref="E23:H23" si="0">SUM(E13:E22)</f>
        <v>0</v>
      </c>
      <c r="F23" s="7">
        <f t="shared" si="0"/>
        <v>0</v>
      </c>
      <c r="G23" s="7">
        <f t="shared" si="0"/>
        <v>0</v>
      </c>
      <c r="H23" s="7">
        <f t="shared" si="0"/>
        <v>0</v>
      </c>
    </row>
    <row r="24" spans="2:8" ht="15.75" thickTop="1" x14ac:dyDescent="0.2"/>
    <row r="25" spans="2:8" x14ac:dyDescent="0.2">
      <c r="B25" s="1" t="s">
        <v>147</v>
      </c>
    </row>
    <row r="26" spans="2:8" ht="15.75" x14ac:dyDescent="0.25">
      <c r="B26" s="36"/>
      <c r="C26" s="36"/>
      <c r="D26" s="36"/>
      <c r="E26" s="36"/>
      <c r="F26" s="36"/>
      <c r="G26" s="36"/>
      <c r="H26" s="36"/>
    </row>
    <row r="27" spans="2:8" ht="15.75" x14ac:dyDescent="0.25">
      <c r="B27" s="36"/>
      <c r="C27" s="36"/>
      <c r="D27" s="36"/>
      <c r="E27" s="36"/>
      <c r="F27" s="36"/>
      <c r="G27" s="36"/>
      <c r="H27" s="36"/>
    </row>
    <row r="28" spans="2:8" ht="15.75" x14ac:dyDescent="0.25">
      <c r="B28"/>
      <c r="C28"/>
    </row>
    <row r="29" spans="2:8" ht="15.75" x14ac:dyDescent="0.25">
      <c r="B29"/>
      <c r="C29"/>
    </row>
    <row r="30" spans="2:8" ht="15.75" x14ac:dyDescent="0.25">
      <c r="B30"/>
      <c r="C30"/>
    </row>
    <row r="31" spans="2:8" ht="15.75" x14ac:dyDescent="0.25">
      <c r="B31"/>
      <c r="C31"/>
    </row>
    <row r="35" spans="3:8" ht="15.75" x14ac:dyDescent="0.25">
      <c r="C35" s="18"/>
      <c r="D35" s="18"/>
      <c r="E35" s="18"/>
      <c r="F35" s="18"/>
      <c r="G35" s="18"/>
      <c r="H35" s="18"/>
    </row>
    <row r="36" spans="3:8" ht="15.75" x14ac:dyDescent="0.25">
      <c r="C36" s="18"/>
      <c r="D36" s="18"/>
      <c r="E36" s="18"/>
      <c r="F36" s="18"/>
      <c r="G36" s="18"/>
      <c r="H36" s="18"/>
    </row>
    <row r="37" spans="3:8" ht="15.75" x14ac:dyDescent="0.25">
      <c r="C37" s="18"/>
      <c r="D37" s="18"/>
      <c r="E37" s="18"/>
      <c r="F37" s="18"/>
      <c r="G37" s="18"/>
      <c r="H37" s="18"/>
    </row>
    <row r="38" spans="3:8" ht="15.75" x14ac:dyDescent="0.25">
      <c r="C38" s="18"/>
      <c r="D38" s="18"/>
      <c r="E38" s="18"/>
      <c r="F38" s="18"/>
      <c r="G38" s="18"/>
      <c r="H38" s="18"/>
    </row>
    <row r="39" spans="3:8" ht="15.75" x14ac:dyDescent="0.25">
      <c r="C39" s="18"/>
      <c r="D39" s="18"/>
      <c r="E39" s="18"/>
      <c r="F39" s="18"/>
      <c r="G39" s="18"/>
      <c r="H39" s="18"/>
    </row>
    <row r="40" spans="3:8" ht="15.75" x14ac:dyDescent="0.25">
      <c r="C40" s="18"/>
      <c r="D40" s="18"/>
      <c r="E40" s="18"/>
      <c r="F40" s="18"/>
      <c r="G40" s="18"/>
      <c r="H40" s="18"/>
    </row>
    <row r="41" spans="3:8" ht="15.75" x14ac:dyDescent="0.25">
      <c r="C41" s="18"/>
      <c r="D41" s="18"/>
      <c r="E41" s="18"/>
      <c r="F41" s="18"/>
      <c r="G41" s="18"/>
      <c r="H41" s="18"/>
    </row>
    <row r="42" spans="3:8" ht="15.75" x14ac:dyDescent="0.25">
      <c r="C42" s="18"/>
      <c r="D42" s="18"/>
      <c r="E42" s="18"/>
      <c r="F42" s="18"/>
      <c r="G42" s="18"/>
      <c r="H42" s="18"/>
    </row>
    <row r="43" spans="3:8" ht="15.75" x14ac:dyDescent="0.25">
      <c r="C43" s="18"/>
      <c r="D43" s="18"/>
      <c r="E43" s="18"/>
      <c r="F43" s="18"/>
      <c r="G43" s="18"/>
      <c r="H43" s="18"/>
    </row>
    <row r="44" spans="3:8" ht="15.75" x14ac:dyDescent="0.25">
      <c r="C44" s="18"/>
      <c r="D44" s="18"/>
      <c r="E44" s="18"/>
      <c r="F44" s="18"/>
      <c r="G44" s="18"/>
      <c r="H44" s="18"/>
    </row>
    <row r="45" spans="3:8" ht="15.75" x14ac:dyDescent="0.25">
      <c r="C45" s="18"/>
      <c r="D45" s="18"/>
      <c r="E45" s="18"/>
      <c r="F45" s="18"/>
      <c r="G45" s="18"/>
      <c r="H45" s="18"/>
    </row>
    <row r="46" spans="3:8" ht="15.75" x14ac:dyDescent="0.25">
      <c r="C46" s="18"/>
      <c r="D46" s="18"/>
      <c r="E46" s="18"/>
      <c r="F46" s="18"/>
      <c r="G46" s="18"/>
      <c r="H46" s="18"/>
    </row>
    <row r="47" spans="3:8" ht="15.75" x14ac:dyDescent="0.25">
      <c r="C47" s="18"/>
      <c r="D47" s="18"/>
      <c r="E47" s="18"/>
      <c r="F47" s="18"/>
      <c r="G47" s="18"/>
      <c r="H47" s="18"/>
    </row>
    <row r="48" spans="3:8" x14ac:dyDescent="0.2">
      <c r="C48" s="10"/>
      <c r="D48" s="10"/>
      <c r="E48" s="10"/>
      <c r="F48" s="10"/>
      <c r="G48" s="10"/>
      <c r="H48" s="10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16FD559-C7A9-48ED-B2A3-794B8A032B2E}">
  <dimension ref="B1:H48"/>
  <sheetViews>
    <sheetView tabSelected="1" showWhiteSpace="0" zoomScaleNormal="100" workbookViewId="0">
      <selection activeCell="S22" sqref="S22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36" t="s">
        <v>0</v>
      </c>
      <c r="C1" s="36"/>
      <c r="D1" s="36"/>
      <c r="E1" s="36"/>
      <c r="F1" s="36"/>
      <c r="G1" s="36"/>
      <c r="H1" s="36"/>
    </row>
    <row r="2" spans="2:8" ht="15.75" x14ac:dyDescent="0.25">
      <c r="B2" s="36" t="s">
        <v>140</v>
      </c>
      <c r="C2" s="36"/>
      <c r="D2" s="36"/>
      <c r="E2" s="36"/>
      <c r="F2" s="36"/>
      <c r="G2" s="36"/>
      <c r="H2" s="36"/>
    </row>
    <row r="4" spans="2:8" x14ac:dyDescent="0.2">
      <c r="B4" s="2" t="s">
        <v>84</v>
      </c>
      <c r="C4" s="2"/>
      <c r="D4" s="2"/>
    </row>
    <row r="5" spans="2:8" x14ac:dyDescent="0.2">
      <c r="B5" s="2" t="s">
        <v>182</v>
      </c>
      <c r="C5" s="2"/>
      <c r="D5" s="2"/>
    </row>
    <row r="6" spans="2:8" x14ac:dyDescent="0.2">
      <c r="B6" s="2" t="s">
        <v>86</v>
      </c>
      <c r="C6" s="2"/>
      <c r="D6" s="2"/>
    </row>
    <row r="7" spans="2:8" x14ac:dyDescent="0.2">
      <c r="B7" s="2" t="s">
        <v>31</v>
      </c>
      <c r="C7" s="2"/>
      <c r="D7" s="2"/>
    </row>
    <row r="8" spans="2:8" x14ac:dyDescent="0.2">
      <c r="B8" s="2" t="s">
        <v>183</v>
      </c>
      <c r="C8" s="2"/>
      <c r="D8" s="2"/>
    </row>
    <row r="10" spans="2:8" ht="15.75" x14ac:dyDescent="0.25">
      <c r="C10" s="35" t="s">
        <v>1</v>
      </c>
      <c r="D10" s="35" t="s">
        <v>1</v>
      </c>
      <c r="E10" s="35" t="s">
        <v>1</v>
      </c>
      <c r="F10" s="35" t="s">
        <v>1</v>
      </c>
      <c r="G10" s="35" t="s">
        <v>1</v>
      </c>
      <c r="H10" s="35" t="s">
        <v>1</v>
      </c>
    </row>
    <row r="11" spans="2:8" ht="15.75" x14ac:dyDescent="0.25">
      <c r="C11" s="35" t="s">
        <v>11</v>
      </c>
      <c r="D11" s="35" t="s">
        <v>12</v>
      </c>
      <c r="E11" s="35" t="s">
        <v>13</v>
      </c>
      <c r="F11" s="35" t="s">
        <v>14</v>
      </c>
      <c r="G11" s="35" t="s">
        <v>15</v>
      </c>
      <c r="H11" s="35" t="s">
        <v>142</v>
      </c>
    </row>
    <row r="12" spans="2:8" x14ac:dyDescent="0.2">
      <c r="C12" s="3" t="s">
        <v>3</v>
      </c>
      <c r="D12" s="3" t="s">
        <v>3</v>
      </c>
      <c r="E12" s="3" t="s">
        <v>3</v>
      </c>
      <c r="F12" s="3" t="s">
        <v>3</v>
      </c>
      <c r="G12" s="3" t="s">
        <v>3</v>
      </c>
      <c r="H12" s="3" t="s">
        <v>3</v>
      </c>
    </row>
    <row r="13" spans="2:8" x14ac:dyDescent="0.2">
      <c r="B13" s="4" t="s">
        <v>4</v>
      </c>
      <c r="C13" s="5">
        <v>0</v>
      </c>
      <c r="D13" s="5">
        <v>0</v>
      </c>
      <c r="E13" s="5">
        <v>0</v>
      </c>
      <c r="F13" s="5">
        <v>0</v>
      </c>
      <c r="G13" s="5">
        <v>0</v>
      </c>
      <c r="H13" s="5">
        <v>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5</v>
      </c>
      <c r="C15" s="5">
        <v>0</v>
      </c>
      <c r="D15" s="5">
        <v>0</v>
      </c>
      <c r="E15" s="5">
        <v>0</v>
      </c>
      <c r="F15" s="5">
        <v>0</v>
      </c>
      <c r="G15" s="5">
        <v>0</v>
      </c>
      <c r="H15" s="5">
        <v>0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6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7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8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9</v>
      </c>
      <c r="C23" s="7">
        <f t="shared" ref="C23:H23" si="0">SUM(C13:C22)</f>
        <v>0</v>
      </c>
      <c r="D23" s="7">
        <f t="shared" si="0"/>
        <v>0</v>
      </c>
      <c r="E23" s="7">
        <f t="shared" si="0"/>
        <v>0</v>
      </c>
      <c r="F23" s="7">
        <f t="shared" si="0"/>
        <v>0</v>
      </c>
      <c r="G23" s="7">
        <f t="shared" si="0"/>
        <v>0</v>
      </c>
      <c r="H23" s="7">
        <f t="shared" si="0"/>
        <v>0</v>
      </c>
    </row>
    <row r="24" spans="2:8" ht="15.75" thickTop="1" x14ac:dyDescent="0.2"/>
    <row r="26" spans="2:8" ht="15.75" x14ac:dyDescent="0.25">
      <c r="B26" s="36"/>
      <c r="C26" s="36"/>
      <c r="D26" s="36"/>
      <c r="E26" s="36"/>
      <c r="F26" s="36"/>
      <c r="G26" s="36"/>
      <c r="H26" s="36"/>
    </row>
    <row r="27" spans="2:8" ht="15.75" x14ac:dyDescent="0.25">
      <c r="B27" s="36"/>
      <c r="C27" s="36"/>
      <c r="D27" s="36"/>
      <c r="E27" s="36"/>
      <c r="F27" s="36"/>
      <c r="G27" s="36"/>
      <c r="H27" s="36"/>
    </row>
    <row r="35" spans="3:8" ht="15.75" x14ac:dyDescent="0.25">
      <c r="C35" s="35"/>
      <c r="D35" s="35"/>
      <c r="E35" s="35"/>
      <c r="F35" s="35"/>
      <c r="G35" s="35"/>
      <c r="H35" s="35"/>
    </row>
    <row r="36" spans="3:8" ht="15.75" x14ac:dyDescent="0.25">
      <c r="C36" s="35"/>
      <c r="D36" s="35"/>
      <c r="E36" s="35"/>
      <c r="F36" s="35"/>
      <c r="G36" s="35"/>
      <c r="H36" s="35"/>
    </row>
    <row r="37" spans="3:8" x14ac:dyDescent="0.2">
      <c r="C37" s="3"/>
      <c r="D37" s="3"/>
      <c r="E37" s="3"/>
      <c r="F37" s="3"/>
      <c r="G37" s="3"/>
      <c r="H37" s="3"/>
    </row>
    <row r="38" spans="3:8" x14ac:dyDescent="0.2">
      <c r="C38" s="9"/>
      <c r="D38" s="9"/>
      <c r="E38" s="9"/>
      <c r="F38" s="9"/>
      <c r="G38" s="9"/>
      <c r="H38" s="9"/>
    </row>
    <row r="39" spans="3:8" x14ac:dyDescent="0.2">
      <c r="C39" s="10"/>
      <c r="D39" s="10"/>
      <c r="E39" s="10"/>
      <c r="F39" s="10"/>
      <c r="G39" s="10"/>
      <c r="H39" s="10"/>
    </row>
    <row r="40" spans="3:8" x14ac:dyDescent="0.2">
      <c r="C40" s="9"/>
      <c r="D40" s="9"/>
      <c r="E40" s="9"/>
      <c r="F40" s="9"/>
      <c r="G40" s="9"/>
      <c r="H40" s="9"/>
    </row>
    <row r="41" spans="3:8" x14ac:dyDescent="0.2">
      <c r="C41" s="10"/>
      <c r="D41" s="10"/>
      <c r="E41" s="10"/>
      <c r="F41" s="10"/>
      <c r="G41" s="10"/>
      <c r="H41" s="10"/>
    </row>
    <row r="42" spans="3:8" x14ac:dyDescent="0.2">
      <c r="C42" s="9"/>
      <c r="D42" s="9"/>
      <c r="E42" s="9"/>
      <c r="F42" s="9"/>
      <c r="G42" s="9"/>
      <c r="H42" s="9"/>
    </row>
    <row r="43" spans="3:8" x14ac:dyDescent="0.2">
      <c r="C43" s="10"/>
      <c r="D43" s="10"/>
      <c r="E43" s="10"/>
      <c r="F43" s="10"/>
      <c r="G43" s="10"/>
      <c r="H43" s="10"/>
    </row>
    <row r="44" spans="3:8" x14ac:dyDescent="0.2">
      <c r="C44" s="9"/>
      <c r="D44" s="9"/>
      <c r="E44" s="9"/>
      <c r="F44" s="9"/>
      <c r="G44" s="9"/>
      <c r="H44" s="9"/>
    </row>
    <row r="45" spans="3:8" x14ac:dyDescent="0.2">
      <c r="C45" s="10"/>
      <c r="D45" s="10"/>
      <c r="E45" s="10"/>
      <c r="F45" s="10"/>
      <c r="G45" s="10"/>
      <c r="H45" s="10"/>
    </row>
    <row r="46" spans="3:8" x14ac:dyDescent="0.2">
      <c r="C46" s="9"/>
      <c r="D46" s="9"/>
      <c r="E46" s="9"/>
      <c r="F46" s="9"/>
      <c r="G46" s="9"/>
      <c r="H46" s="9"/>
    </row>
    <row r="47" spans="3:8" x14ac:dyDescent="0.2">
      <c r="C47" s="10"/>
      <c r="D47" s="10"/>
      <c r="E47" s="10"/>
      <c r="F47" s="10"/>
      <c r="G47" s="10"/>
      <c r="H47" s="10"/>
    </row>
    <row r="48" spans="3:8" x14ac:dyDescent="0.2">
      <c r="C48" s="10"/>
      <c r="D48" s="10"/>
      <c r="E48" s="10"/>
      <c r="F48" s="10"/>
      <c r="G48" s="10"/>
      <c r="H48" s="10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620F048-96C4-4A2B-85A1-9242789E776E}">
  <sheetPr>
    <pageSetUpPr fitToPage="1"/>
  </sheetPr>
  <dimension ref="B1:H24"/>
  <sheetViews>
    <sheetView zoomScaleNormal="100" workbookViewId="0">
      <selection activeCell="H28" sqref="H28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3" width="14.140625" style="1" bestFit="1" customWidth="1"/>
    <col min="4" max="8" width="14.140625" style="1" customWidth="1"/>
    <col min="9" max="16384" width="9.140625" style="1"/>
  </cols>
  <sheetData>
    <row r="1" spans="2:8" ht="15.75" x14ac:dyDescent="0.25">
      <c r="B1" s="36" t="s">
        <v>0</v>
      </c>
      <c r="C1" s="36"/>
      <c r="D1" s="36"/>
      <c r="E1" s="36"/>
      <c r="F1" s="36"/>
      <c r="G1" s="36"/>
    </row>
    <row r="2" spans="2:8" ht="15.75" x14ac:dyDescent="0.25">
      <c r="B2" s="36" t="s">
        <v>140</v>
      </c>
      <c r="C2" s="36"/>
      <c r="D2" s="36"/>
      <c r="E2" s="36"/>
      <c r="F2" s="36"/>
      <c r="G2" s="36"/>
    </row>
    <row r="4" spans="2:8" x14ac:dyDescent="0.2">
      <c r="B4" s="2" t="s">
        <v>123</v>
      </c>
      <c r="C4" s="2"/>
      <c r="D4" s="2"/>
      <c r="E4" s="2"/>
      <c r="F4" s="2"/>
    </row>
    <row r="5" spans="2:8" x14ac:dyDescent="0.2">
      <c r="B5" s="13" t="s">
        <v>130</v>
      </c>
      <c r="C5" s="2"/>
      <c r="D5" s="2"/>
      <c r="E5" s="2"/>
      <c r="F5" s="2"/>
    </row>
    <row r="6" spans="2:8" x14ac:dyDescent="0.2">
      <c r="B6" s="13" t="s">
        <v>131</v>
      </c>
      <c r="C6" s="2"/>
      <c r="D6" s="2"/>
      <c r="E6" s="2"/>
      <c r="F6" s="2"/>
    </row>
    <row r="7" spans="2:8" x14ac:dyDescent="0.2">
      <c r="B7" s="13" t="s">
        <v>31</v>
      </c>
      <c r="C7" s="2"/>
      <c r="D7" s="2"/>
      <c r="E7" s="2"/>
      <c r="F7" s="2"/>
    </row>
    <row r="8" spans="2:8" x14ac:dyDescent="0.2">
      <c r="B8" s="37" t="s">
        <v>132</v>
      </c>
      <c r="C8" s="37"/>
      <c r="D8" s="37"/>
      <c r="E8" s="37"/>
      <c r="F8" s="37"/>
    </row>
    <row r="10" spans="2:8" ht="15.75" x14ac:dyDescent="0.25">
      <c r="C10" s="31" t="s">
        <v>1</v>
      </c>
      <c r="D10" s="31" t="s">
        <v>1</v>
      </c>
      <c r="E10" s="31" t="s">
        <v>1</v>
      </c>
      <c r="F10" s="31" t="s">
        <v>1</v>
      </c>
      <c r="G10" s="31" t="s">
        <v>1</v>
      </c>
      <c r="H10" s="31" t="s">
        <v>1</v>
      </c>
    </row>
    <row r="11" spans="2:8" ht="15.75" x14ac:dyDescent="0.25">
      <c r="C11" s="31" t="s">
        <v>11</v>
      </c>
      <c r="D11" s="31" t="s">
        <v>12</v>
      </c>
      <c r="E11" s="31" t="s">
        <v>13</v>
      </c>
      <c r="F11" s="31" t="s">
        <v>14</v>
      </c>
      <c r="G11" s="31" t="s">
        <v>15</v>
      </c>
      <c r="H11" s="31" t="s">
        <v>142</v>
      </c>
    </row>
    <row r="12" spans="2:8" x14ac:dyDescent="0.2">
      <c r="C12" s="3" t="s">
        <v>3</v>
      </c>
      <c r="D12" s="3" t="s">
        <v>3</v>
      </c>
      <c r="E12" s="3" t="s">
        <v>3</v>
      </c>
      <c r="F12" s="3" t="s">
        <v>3</v>
      </c>
      <c r="G12" s="3" t="s">
        <v>3</v>
      </c>
      <c r="H12" s="3" t="s">
        <v>3</v>
      </c>
    </row>
    <row r="13" spans="2:8" x14ac:dyDescent="0.2">
      <c r="B13" s="4" t="s">
        <v>4</v>
      </c>
      <c r="C13" s="5">
        <v>0</v>
      </c>
      <c r="D13" s="5">
        <v>0</v>
      </c>
      <c r="E13" s="5">
        <v>0</v>
      </c>
      <c r="F13" s="5">
        <v>0</v>
      </c>
      <c r="G13" s="5">
        <v>0</v>
      </c>
      <c r="H13" s="5">
        <v>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5</v>
      </c>
      <c r="C15" s="5">
        <v>94825</v>
      </c>
      <c r="D15" s="5">
        <v>0</v>
      </c>
      <c r="E15" s="5">
        <v>0</v>
      </c>
      <c r="F15" s="5">
        <v>0</v>
      </c>
      <c r="G15" s="5">
        <v>0</v>
      </c>
      <c r="H15" s="5">
        <v>0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6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7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8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9</v>
      </c>
      <c r="C23" s="7">
        <f>SUM(C13:C22)</f>
        <v>94825</v>
      </c>
      <c r="D23" s="7">
        <f t="shared" ref="D23:H23" si="0">SUM(D13:D22)</f>
        <v>0</v>
      </c>
      <c r="E23" s="7">
        <f t="shared" si="0"/>
        <v>0</v>
      </c>
      <c r="F23" s="7">
        <f t="shared" si="0"/>
        <v>0</v>
      </c>
      <c r="G23" s="7">
        <f t="shared" si="0"/>
        <v>0</v>
      </c>
      <c r="H23" s="7">
        <f t="shared" si="0"/>
        <v>0</v>
      </c>
    </row>
    <row r="24" spans="2:8" ht="15.75" thickTop="1" x14ac:dyDescent="0.2"/>
  </sheetData>
  <mergeCells count="3">
    <mergeCell ref="B1:G1"/>
    <mergeCell ref="B2:G2"/>
    <mergeCell ref="B8:F8"/>
  </mergeCells>
  <pageMargins left="0.7" right="0.7" top="0.75" bottom="0.75" header="0.3" footer="0.3"/>
  <pageSetup scale="93" fitToHeight="0" orientation="landscape" r:id="rId1"/>
  <headerFooter>
    <oddFooter>&amp;LForm 37-49 (rev. Aug. 2022)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6AF8CAC-D7A3-4EA8-9394-2D0E0EF7B160}">
  <dimension ref="B1:H49"/>
  <sheetViews>
    <sheetView showWhiteSpace="0" zoomScale="80" zoomScaleNormal="80" zoomScalePageLayoutView="80" workbookViewId="0"/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36" t="s">
        <v>0</v>
      </c>
      <c r="C1" s="36"/>
      <c r="D1" s="36"/>
      <c r="E1" s="36"/>
      <c r="F1" s="36"/>
      <c r="G1" s="36"/>
      <c r="H1" s="36"/>
    </row>
    <row r="2" spans="2:8" ht="15.75" x14ac:dyDescent="0.25">
      <c r="B2" s="36" t="s">
        <v>140</v>
      </c>
      <c r="C2" s="36"/>
      <c r="D2" s="36"/>
      <c r="E2" s="36"/>
      <c r="F2" s="36"/>
      <c r="G2" s="36"/>
      <c r="H2" s="36"/>
    </row>
    <row r="3" spans="2:8" ht="15.75" x14ac:dyDescent="0.25">
      <c r="H3" s="21" t="s">
        <v>156</v>
      </c>
    </row>
    <row r="4" spans="2:8" x14ac:dyDescent="0.2">
      <c r="B4" s="2" t="s">
        <v>27</v>
      </c>
      <c r="C4" s="2"/>
      <c r="D4" s="2"/>
    </row>
    <row r="5" spans="2:8" x14ac:dyDescent="0.2">
      <c r="B5" s="2" t="s">
        <v>28</v>
      </c>
      <c r="C5" s="2"/>
      <c r="D5" s="2"/>
    </row>
    <row r="6" spans="2:8" ht="36" customHeight="1" x14ac:dyDescent="0.2">
      <c r="B6" s="37" t="s">
        <v>33</v>
      </c>
      <c r="C6" s="37"/>
      <c r="D6" s="37"/>
    </row>
    <row r="7" spans="2:8" ht="45.75" customHeight="1" x14ac:dyDescent="0.2">
      <c r="B7" s="37" t="s">
        <v>34</v>
      </c>
      <c r="C7" s="37"/>
      <c r="D7" s="37"/>
      <c r="E7" s="37"/>
      <c r="F7" s="37"/>
      <c r="G7" s="37"/>
      <c r="H7" s="37"/>
    </row>
    <row r="8" spans="2:8" x14ac:dyDescent="0.2">
      <c r="B8" s="2" t="s">
        <v>31</v>
      </c>
      <c r="C8" s="2"/>
      <c r="D8" s="2"/>
    </row>
    <row r="9" spans="2:8" x14ac:dyDescent="0.2">
      <c r="B9" s="2" t="s">
        <v>35</v>
      </c>
      <c r="C9" s="2"/>
      <c r="D9" s="2"/>
    </row>
    <row r="11" spans="2:8" ht="15.75" x14ac:dyDescent="0.25">
      <c r="C11" s="19" t="s">
        <v>1</v>
      </c>
      <c r="D11" s="19" t="s">
        <v>1</v>
      </c>
      <c r="E11" s="19" t="s">
        <v>1</v>
      </c>
      <c r="F11" s="19" t="s">
        <v>1</v>
      </c>
      <c r="G11" s="19" t="s">
        <v>1</v>
      </c>
      <c r="H11" s="19" t="s">
        <v>1</v>
      </c>
    </row>
    <row r="12" spans="2:8" ht="15.75" x14ac:dyDescent="0.25">
      <c r="C12" s="19" t="s">
        <v>2</v>
      </c>
      <c r="D12" s="19" t="s">
        <v>11</v>
      </c>
      <c r="E12" s="19" t="s">
        <v>12</v>
      </c>
      <c r="F12" s="19" t="s">
        <v>13</v>
      </c>
      <c r="G12" s="19" t="s">
        <v>14</v>
      </c>
      <c r="H12" s="19" t="s">
        <v>15</v>
      </c>
    </row>
    <row r="13" spans="2:8" x14ac:dyDescent="0.2">
      <c r="C13" s="3" t="s">
        <v>3</v>
      </c>
      <c r="D13" s="3" t="s">
        <v>3</v>
      </c>
      <c r="E13" s="3" t="s">
        <v>3</v>
      </c>
      <c r="F13" s="3" t="s">
        <v>3</v>
      </c>
      <c r="G13" s="3" t="s">
        <v>3</v>
      </c>
      <c r="H13" s="3" t="s">
        <v>3</v>
      </c>
    </row>
    <row r="14" spans="2:8" x14ac:dyDescent="0.2">
      <c r="B14" s="4" t="s">
        <v>4</v>
      </c>
      <c r="C14" s="5">
        <v>0</v>
      </c>
      <c r="D14" s="5">
        <v>0</v>
      </c>
      <c r="E14" s="5">
        <v>0</v>
      </c>
      <c r="F14" s="5">
        <v>0</v>
      </c>
      <c r="G14" s="5">
        <v>0</v>
      </c>
      <c r="H14" s="5">
        <v>0</v>
      </c>
    </row>
    <row r="15" spans="2:8" x14ac:dyDescent="0.2">
      <c r="B15" s="4"/>
      <c r="C15" s="6"/>
      <c r="D15" s="6"/>
      <c r="E15" s="6"/>
      <c r="F15" s="6"/>
      <c r="G15" s="6"/>
      <c r="H15" s="6"/>
    </row>
    <row r="16" spans="2:8" x14ac:dyDescent="0.2">
      <c r="B16" s="4" t="s">
        <v>5</v>
      </c>
      <c r="C16" s="5">
        <v>0</v>
      </c>
      <c r="D16" s="5">
        <v>0</v>
      </c>
      <c r="E16" s="5">
        <v>0</v>
      </c>
      <c r="F16" s="5">
        <v>0</v>
      </c>
      <c r="G16" s="5">
        <v>0</v>
      </c>
      <c r="H16" s="5">
        <v>0</v>
      </c>
    </row>
    <row r="17" spans="2:8" x14ac:dyDescent="0.2">
      <c r="B17" s="4"/>
      <c r="C17" s="6"/>
      <c r="D17" s="6"/>
      <c r="E17" s="6"/>
      <c r="F17" s="6"/>
      <c r="G17" s="6"/>
      <c r="H17" s="6"/>
    </row>
    <row r="18" spans="2:8" x14ac:dyDescent="0.2">
      <c r="B18" s="4" t="s">
        <v>6</v>
      </c>
      <c r="C18" s="5">
        <v>0</v>
      </c>
      <c r="D18" s="5">
        <v>0</v>
      </c>
      <c r="E18" s="5">
        <v>0</v>
      </c>
      <c r="F18" s="5">
        <v>0</v>
      </c>
      <c r="G18" s="5">
        <v>0</v>
      </c>
      <c r="H18" s="5">
        <v>0</v>
      </c>
    </row>
    <row r="19" spans="2:8" x14ac:dyDescent="0.2">
      <c r="B19" s="4"/>
      <c r="C19" s="6"/>
      <c r="D19" s="6"/>
      <c r="E19" s="6"/>
      <c r="F19" s="6"/>
      <c r="G19" s="6"/>
      <c r="H19" s="6"/>
    </row>
    <row r="20" spans="2:8" x14ac:dyDescent="0.2">
      <c r="B20" s="4" t="s">
        <v>7</v>
      </c>
      <c r="C20" s="5">
        <v>0</v>
      </c>
      <c r="D20" s="5">
        <v>0</v>
      </c>
      <c r="E20" s="5">
        <v>0</v>
      </c>
      <c r="F20" s="5">
        <v>0</v>
      </c>
      <c r="G20" s="5">
        <v>0</v>
      </c>
      <c r="H20" s="5">
        <v>0</v>
      </c>
    </row>
    <row r="21" spans="2:8" x14ac:dyDescent="0.2">
      <c r="B21" s="4"/>
      <c r="C21" s="6"/>
      <c r="D21" s="6"/>
      <c r="E21" s="6"/>
      <c r="F21" s="6"/>
      <c r="G21" s="6"/>
      <c r="H21" s="6"/>
    </row>
    <row r="22" spans="2:8" x14ac:dyDescent="0.2">
      <c r="B22" s="4" t="s">
        <v>8</v>
      </c>
      <c r="C22" s="5">
        <v>0</v>
      </c>
      <c r="D22" s="5">
        <v>0</v>
      </c>
      <c r="E22" s="5">
        <v>0</v>
      </c>
      <c r="F22" s="5">
        <v>0</v>
      </c>
      <c r="G22" s="5">
        <v>0</v>
      </c>
      <c r="H22" s="5">
        <v>0</v>
      </c>
    </row>
    <row r="23" spans="2:8" x14ac:dyDescent="0.2">
      <c r="B23" s="4"/>
      <c r="C23" s="6"/>
      <c r="D23" s="6"/>
      <c r="E23" s="6"/>
      <c r="F23" s="6"/>
      <c r="G23" s="6"/>
      <c r="H23" s="6"/>
    </row>
    <row r="24" spans="2:8" ht="15.75" thickBot="1" x14ac:dyDescent="0.25">
      <c r="B24" s="4" t="s">
        <v>9</v>
      </c>
      <c r="C24" s="7">
        <v>0</v>
      </c>
      <c r="D24" s="7">
        <f>D14+D16+D18+D20+D22</f>
        <v>0</v>
      </c>
      <c r="E24" s="7">
        <f>E14+E16+E18+E20+E22</f>
        <v>0</v>
      </c>
      <c r="F24" s="7">
        <f>F14+F16+F18+F20+F22</f>
        <v>0</v>
      </c>
      <c r="G24" s="7">
        <f>G14+G16+G18+G20+G22</f>
        <v>0</v>
      </c>
      <c r="H24" s="7">
        <f>H14+H16+H18+H20+H22</f>
        <v>0</v>
      </c>
    </row>
    <row r="25" spans="2:8" ht="15.75" thickTop="1" x14ac:dyDescent="0.2"/>
    <row r="27" spans="2:8" ht="15.75" x14ac:dyDescent="0.25">
      <c r="B27" s="36"/>
      <c r="C27" s="36"/>
      <c r="D27" s="36"/>
      <c r="E27" s="36"/>
      <c r="F27" s="36"/>
      <c r="G27" s="36"/>
      <c r="H27" s="36"/>
    </row>
    <row r="28" spans="2:8" ht="15.75" x14ac:dyDescent="0.25">
      <c r="B28" s="36"/>
      <c r="C28" s="36"/>
      <c r="D28" s="36"/>
      <c r="E28" s="36"/>
      <c r="F28" s="36"/>
      <c r="G28" s="36"/>
      <c r="H28" s="36"/>
    </row>
    <row r="36" spans="3:8" ht="15.75" x14ac:dyDescent="0.25">
      <c r="C36" s="19"/>
      <c r="D36" s="19"/>
      <c r="E36" s="19"/>
      <c r="F36" s="19"/>
      <c r="G36" s="19"/>
      <c r="H36" s="19"/>
    </row>
    <row r="37" spans="3:8" ht="15.75" x14ac:dyDescent="0.25">
      <c r="C37" s="19"/>
      <c r="D37" s="19"/>
      <c r="E37" s="19"/>
      <c r="F37" s="19"/>
      <c r="G37" s="19"/>
      <c r="H37" s="19"/>
    </row>
    <row r="38" spans="3:8" x14ac:dyDescent="0.2">
      <c r="C38" s="3"/>
      <c r="D38" s="3"/>
      <c r="E38" s="3"/>
      <c r="F38" s="3"/>
      <c r="G38" s="3"/>
      <c r="H38" s="3"/>
    </row>
    <row r="39" spans="3:8" x14ac:dyDescent="0.2">
      <c r="C39" s="9"/>
      <c r="D39" s="9"/>
      <c r="E39" s="9"/>
      <c r="F39" s="9"/>
      <c r="G39" s="9"/>
      <c r="H39" s="9"/>
    </row>
    <row r="40" spans="3:8" x14ac:dyDescent="0.2">
      <c r="C40" s="10"/>
      <c r="D40" s="10"/>
      <c r="E40" s="10"/>
      <c r="F40" s="10"/>
      <c r="G40" s="10"/>
      <c r="H40" s="10"/>
    </row>
    <row r="41" spans="3:8" x14ac:dyDescent="0.2">
      <c r="C41" s="9"/>
      <c r="D41" s="9"/>
      <c r="E41" s="9"/>
      <c r="F41" s="9"/>
      <c r="G41" s="9"/>
      <c r="H41" s="9"/>
    </row>
    <row r="42" spans="3:8" x14ac:dyDescent="0.2">
      <c r="C42" s="10"/>
      <c r="D42" s="10"/>
      <c r="E42" s="10"/>
      <c r="F42" s="10"/>
      <c r="G42" s="10"/>
      <c r="H42" s="10"/>
    </row>
    <row r="43" spans="3:8" x14ac:dyDescent="0.2">
      <c r="C43" s="9"/>
      <c r="D43" s="9"/>
      <c r="E43" s="9"/>
      <c r="F43" s="9"/>
      <c r="G43" s="9"/>
      <c r="H43" s="9"/>
    </row>
    <row r="44" spans="3:8" x14ac:dyDescent="0.2">
      <c r="C44" s="10"/>
      <c r="D44" s="10"/>
      <c r="E44" s="10"/>
      <c r="F44" s="10"/>
      <c r="G44" s="10"/>
      <c r="H44" s="10"/>
    </row>
    <row r="45" spans="3:8" x14ac:dyDescent="0.2">
      <c r="C45" s="9"/>
      <c r="D45" s="9"/>
      <c r="E45" s="9"/>
      <c r="F45" s="9"/>
      <c r="G45" s="9"/>
      <c r="H45" s="9"/>
    </row>
    <row r="46" spans="3:8" x14ac:dyDescent="0.2">
      <c r="C46" s="10"/>
      <c r="D46" s="10"/>
      <c r="E46" s="10"/>
      <c r="F46" s="10"/>
      <c r="G46" s="10"/>
      <c r="H46" s="10"/>
    </row>
    <row r="47" spans="3:8" x14ac:dyDescent="0.2">
      <c r="C47" s="9"/>
      <c r="D47" s="9"/>
      <c r="E47" s="9"/>
      <c r="F47" s="9"/>
      <c r="G47" s="9"/>
      <c r="H47" s="9"/>
    </row>
    <row r="48" spans="3:8" x14ac:dyDescent="0.2">
      <c r="C48" s="10"/>
      <c r="D48" s="10"/>
      <c r="E48" s="10"/>
      <c r="F48" s="10"/>
      <c r="G48" s="10"/>
      <c r="H48" s="10"/>
    </row>
    <row r="49" spans="3:8" x14ac:dyDescent="0.2">
      <c r="C49" s="10"/>
      <c r="D49" s="10"/>
      <c r="E49" s="10"/>
      <c r="F49" s="10"/>
      <c r="G49" s="10"/>
      <c r="H49" s="10"/>
    </row>
  </sheetData>
  <mergeCells count="6">
    <mergeCell ref="B28:H28"/>
    <mergeCell ref="B1:H1"/>
    <mergeCell ref="B2:H2"/>
    <mergeCell ref="B6:D6"/>
    <mergeCell ref="B7:H7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392699B-D03E-419C-85F1-EAD05FD04CDA}">
  <dimension ref="B1:H48"/>
  <sheetViews>
    <sheetView showWhiteSpace="0" zoomScaleNormal="100" workbookViewId="0">
      <selection activeCell="H34" sqref="H34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36" t="s">
        <v>0</v>
      </c>
      <c r="C1" s="36"/>
      <c r="D1" s="36"/>
      <c r="E1" s="36"/>
      <c r="F1" s="36"/>
      <c r="G1" s="36"/>
      <c r="H1" s="36"/>
    </row>
    <row r="2" spans="2:8" ht="15.75" x14ac:dyDescent="0.25">
      <c r="B2" s="36" t="s">
        <v>140</v>
      </c>
      <c r="C2" s="36"/>
      <c r="D2" s="36"/>
      <c r="E2" s="36"/>
      <c r="F2" s="36"/>
      <c r="G2" s="36"/>
      <c r="H2" s="36"/>
    </row>
    <row r="4" spans="2:8" x14ac:dyDescent="0.2">
      <c r="B4" s="2" t="s">
        <v>94</v>
      </c>
      <c r="C4" s="2"/>
      <c r="D4" s="2"/>
    </row>
    <row r="5" spans="2:8" x14ac:dyDescent="0.2">
      <c r="B5" s="13" t="s">
        <v>100</v>
      </c>
      <c r="C5" s="2"/>
      <c r="D5" s="2"/>
    </row>
    <row r="6" spans="2:8" x14ac:dyDescent="0.2">
      <c r="B6" s="13" t="s">
        <v>101</v>
      </c>
      <c r="C6" s="2"/>
      <c r="D6" s="2"/>
    </row>
    <row r="7" spans="2:8" x14ac:dyDescent="0.2">
      <c r="B7" s="2" t="s">
        <v>102</v>
      </c>
      <c r="C7" s="2"/>
      <c r="D7" s="2"/>
    </row>
    <row r="8" spans="2:8" x14ac:dyDescent="0.2">
      <c r="B8" s="2" t="s">
        <v>103</v>
      </c>
      <c r="C8" s="2"/>
      <c r="D8" s="2"/>
    </row>
    <row r="10" spans="2:8" ht="15.75" x14ac:dyDescent="0.25">
      <c r="C10" s="23" t="s">
        <v>1</v>
      </c>
      <c r="D10" s="23" t="s">
        <v>1</v>
      </c>
      <c r="E10" s="23" t="s">
        <v>1</v>
      </c>
      <c r="F10" s="23" t="s">
        <v>1</v>
      </c>
      <c r="G10" s="23" t="s">
        <v>1</v>
      </c>
      <c r="H10" s="23" t="s">
        <v>1</v>
      </c>
    </row>
    <row r="11" spans="2:8" ht="15.75" x14ac:dyDescent="0.25">
      <c r="C11" s="23" t="s">
        <v>11</v>
      </c>
      <c r="D11" s="23" t="s">
        <v>12</v>
      </c>
      <c r="E11" s="23" t="s">
        <v>13</v>
      </c>
      <c r="F11" s="23" t="s">
        <v>14</v>
      </c>
      <c r="G11" s="23" t="s">
        <v>15</v>
      </c>
      <c r="H11" s="23" t="s">
        <v>142</v>
      </c>
    </row>
    <row r="12" spans="2:8" x14ac:dyDescent="0.2">
      <c r="C12" s="3" t="s">
        <v>3</v>
      </c>
      <c r="D12" s="3" t="s">
        <v>3</v>
      </c>
      <c r="E12" s="3" t="s">
        <v>3</v>
      </c>
      <c r="F12" s="3" t="s">
        <v>3</v>
      </c>
      <c r="G12" s="3" t="s">
        <v>3</v>
      </c>
      <c r="H12" s="3" t="s">
        <v>3</v>
      </c>
    </row>
    <row r="13" spans="2:8" x14ac:dyDescent="0.2">
      <c r="B13" s="4" t="s">
        <v>4</v>
      </c>
      <c r="C13" s="5">
        <f>181290+70337+25040</f>
        <v>276667</v>
      </c>
      <c r="D13" s="5">
        <v>355949</v>
      </c>
      <c r="E13" s="5">
        <v>355949</v>
      </c>
      <c r="F13" s="5">
        <v>355949</v>
      </c>
      <c r="G13" s="5">
        <v>0</v>
      </c>
      <c r="H13" s="5">
        <v>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5</v>
      </c>
      <c r="C15" s="5">
        <f>427273-C13</f>
        <v>150606</v>
      </c>
      <c r="D15" s="5">
        <v>206417</v>
      </c>
      <c r="E15" s="5">
        <v>206417</v>
      </c>
      <c r="F15" s="5">
        <v>206417</v>
      </c>
      <c r="G15" s="5">
        <v>0</v>
      </c>
      <c r="H15" s="5">
        <v>0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6</v>
      </c>
      <c r="C17" s="5">
        <v>0</v>
      </c>
      <c r="D17" s="5">
        <v>29907</v>
      </c>
      <c r="E17" s="5">
        <v>29907</v>
      </c>
      <c r="F17" s="5">
        <v>29907</v>
      </c>
      <c r="G17" s="5">
        <v>0</v>
      </c>
      <c r="H17" s="5">
        <v>0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7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8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9</v>
      </c>
      <c r="C23" s="7">
        <f>SUM(C13:C22)</f>
        <v>427273</v>
      </c>
      <c r="D23" s="7">
        <f t="shared" ref="D23:F23" si="0">SUM(D13:D22)</f>
        <v>592273</v>
      </c>
      <c r="E23" s="7">
        <f t="shared" si="0"/>
        <v>592273</v>
      </c>
      <c r="F23" s="7">
        <f t="shared" si="0"/>
        <v>592273</v>
      </c>
      <c r="G23" s="7">
        <f t="shared" ref="G23:H23" si="1">+G13+G15</f>
        <v>0</v>
      </c>
      <c r="H23" s="7">
        <f t="shared" si="1"/>
        <v>0</v>
      </c>
    </row>
    <row r="24" spans="2:8" ht="15.75" thickTop="1" x14ac:dyDescent="0.2"/>
    <row r="26" spans="2:8" ht="15.75" x14ac:dyDescent="0.25">
      <c r="B26" s="36"/>
      <c r="C26" s="36"/>
      <c r="D26" s="36"/>
      <c r="E26" s="36"/>
      <c r="F26" s="36"/>
      <c r="G26" s="36"/>
      <c r="H26" s="36"/>
    </row>
    <row r="27" spans="2:8" ht="15.75" x14ac:dyDescent="0.25">
      <c r="B27" s="36"/>
      <c r="C27" s="36"/>
      <c r="D27" s="36"/>
      <c r="E27" s="36"/>
      <c r="F27" s="36"/>
      <c r="G27" s="36"/>
      <c r="H27" s="36"/>
    </row>
    <row r="35" spans="3:8" ht="15.75" x14ac:dyDescent="0.25">
      <c r="C35" s="23"/>
      <c r="D35" s="23"/>
      <c r="E35" s="23"/>
      <c r="F35" s="23"/>
      <c r="G35" s="23"/>
      <c r="H35" s="23"/>
    </row>
    <row r="36" spans="3:8" ht="15.75" x14ac:dyDescent="0.25">
      <c r="C36" s="23"/>
      <c r="D36" s="23"/>
      <c r="E36" s="23"/>
      <c r="F36" s="23"/>
      <c r="G36" s="23"/>
      <c r="H36" s="23"/>
    </row>
    <row r="37" spans="3:8" x14ac:dyDescent="0.2">
      <c r="C37" s="3"/>
      <c r="D37" s="3"/>
      <c r="E37" s="3"/>
      <c r="F37" s="3"/>
      <c r="G37" s="3"/>
      <c r="H37" s="3"/>
    </row>
    <row r="38" spans="3:8" x14ac:dyDescent="0.2">
      <c r="C38" s="9"/>
      <c r="D38" s="9"/>
      <c r="E38" s="9"/>
      <c r="F38" s="9"/>
      <c r="G38" s="9"/>
      <c r="H38" s="9"/>
    </row>
    <row r="39" spans="3:8" x14ac:dyDescent="0.2">
      <c r="C39" s="10"/>
      <c r="D39" s="10"/>
      <c r="E39" s="10"/>
      <c r="F39" s="10"/>
      <c r="G39" s="10"/>
      <c r="H39" s="10"/>
    </row>
    <row r="40" spans="3:8" x14ac:dyDescent="0.2">
      <c r="C40" s="9"/>
      <c r="D40" s="9"/>
      <c r="E40" s="9"/>
      <c r="F40" s="9"/>
      <c r="G40" s="9"/>
      <c r="H40" s="9"/>
    </row>
    <row r="41" spans="3:8" x14ac:dyDescent="0.2">
      <c r="C41" s="10"/>
      <c r="D41" s="10"/>
      <c r="E41" s="10"/>
      <c r="F41" s="10"/>
      <c r="G41" s="10"/>
      <c r="H41" s="10"/>
    </row>
    <row r="42" spans="3:8" x14ac:dyDescent="0.2">
      <c r="C42" s="9"/>
      <c r="D42" s="9"/>
      <c r="E42" s="9"/>
      <c r="F42" s="9"/>
      <c r="G42" s="9"/>
      <c r="H42" s="9"/>
    </row>
    <row r="43" spans="3:8" x14ac:dyDescent="0.2">
      <c r="C43" s="10"/>
      <c r="D43" s="10"/>
      <c r="E43" s="10"/>
      <c r="F43" s="10"/>
      <c r="G43" s="10"/>
      <c r="H43" s="10"/>
    </row>
    <row r="44" spans="3:8" x14ac:dyDescent="0.2">
      <c r="C44" s="9"/>
      <c r="D44" s="9"/>
      <c r="E44" s="9"/>
      <c r="F44" s="9"/>
      <c r="G44" s="9"/>
      <c r="H44" s="9"/>
    </row>
    <row r="45" spans="3:8" x14ac:dyDescent="0.2">
      <c r="C45" s="10"/>
      <c r="D45" s="10"/>
      <c r="E45" s="10"/>
      <c r="F45" s="10"/>
      <c r="G45" s="10"/>
      <c r="H45" s="10"/>
    </row>
    <row r="46" spans="3:8" x14ac:dyDescent="0.2">
      <c r="C46" s="9"/>
      <c r="D46" s="9"/>
      <c r="E46" s="9"/>
      <c r="F46" s="9"/>
      <c r="G46" s="9"/>
      <c r="H46" s="9"/>
    </row>
    <row r="47" spans="3:8" x14ac:dyDescent="0.2">
      <c r="C47" s="10"/>
      <c r="D47" s="10"/>
      <c r="E47" s="10"/>
      <c r="F47" s="10"/>
      <c r="G47" s="10"/>
      <c r="H47" s="10"/>
    </row>
    <row r="48" spans="3:8" x14ac:dyDescent="0.2">
      <c r="C48" s="10"/>
      <c r="D48" s="10"/>
      <c r="E48" s="10"/>
      <c r="F48" s="10"/>
      <c r="G48" s="10"/>
      <c r="H48" s="10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11BC86B-E15B-4BF6-AED0-6E4FA37BABBE}">
  <dimension ref="B1:H48"/>
  <sheetViews>
    <sheetView showWhiteSpace="0" zoomScaleNormal="100" workbookViewId="0">
      <selection sqref="A1:XFD1048576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36" t="s">
        <v>0</v>
      </c>
      <c r="C1" s="36"/>
      <c r="D1" s="36"/>
      <c r="E1" s="36"/>
      <c r="F1" s="36"/>
      <c r="G1" s="36"/>
      <c r="H1" s="36"/>
    </row>
    <row r="2" spans="2:8" ht="15.75" x14ac:dyDescent="0.25">
      <c r="B2" s="36" t="s">
        <v>140</v>
      </c>
      <c r="C2" s="36"/>
      <c r="D2" s="36"/>
      <c r="E2" s="36"/>
      <c r="F2" s="36"/>
      <c r="G2" s="36"/>
      <c r="H2" s="36"/>
    </row>
    <row r="4" spans="2:8" x14ac:dyDescent="0.2">
      <c r="B4" s="2" t="s">
        <v>123</v>
      </c>
      <c r="C4" s="2"/>
      <c r="D4" s="2"/>
    </row>
    <row r="5" spans="2:8" x14ac:dyDescent="0.2">
      <c r="B5" s="2" t="s">
        <v>17</v>
      </c>
      <c r="C5" s="2"/>
      <c r="D5" s="2"/>
    </row>
    <row r="6" spans="2:8" x14ac:dyDescent="0.2">
      <c r="B6" s="2" t="s">
        <v>141</v>
      </c>
      <c r="C6" s="2"/>
      <c r="D6" s="2"/>
    </row>
    <row r="7" spans="2:8" x14ac:dyDescent="0.2">
      <c r="B7" s="2" t="s">
        <v>16</v>
      </c>
      <c r="C7" s="2"/>
      <c r="D7" s="2"/>
    </row>
    <row r="8" spans="2:8" x14ac:dyDescent="0.2">
      <c r="B8" s="2" t="s">
        <v>18</v>
      </c>
      <c r="C8" s="2"/>
      <c r="D8" s="2"/>
    </row>
    <row r="10" spans="2:8" ht="15.75" x14ac:dyDescent="0.25">
      <c r="C10" s="17" t="s">
        <v>1</v>
      </c>
      <c r="D10" s="17" t="s">
        <v>1</v>
      </c>
      <c r="E10" s="17" t="s">
        <v>1</v>
      </c>
      <c r="F10" s="17" t="s">
        <v>1</v>
      </c>
      <c r="G10" s="17" t="s">
        <v>1</v>
      </c>
      <c r="H10" s="17" t="s">
        <v>1</v>
      </c>
    </row>
    <row r="11" spans="2:8" ht="15.75" x14ac:dyDescent="0.25">
      <c r="C11" s="17" t="s">
        <v>11</v>
      </c>
      <c r="D11" s="17" t="s">
        <v>12</v>
      </c>
      <c r="E11" s="17" t="s">
        <v>13</v>
      </c>
      <c r="F11" s="17" t="s">
        <v>14</v>
      </c>
      <c r="G11" s="17" t="s">
        <v>15</v>
      </c>
      <c r="H11" s="17" t="s">
        <v>142</v>
      </c>
    </row>
    <row r="12" spans="2:8" x14ac:dyDescent="0.2">
      <c r="C12" s="3" t="s">
        <v>3</v>
      </c>
      <c r="D12" s="3" t="s">
        <v>3</v>
      </c>
      <c r="E12" s="3" t="s">
        <v>3</v>
      </c>
      <c r="F12" s="3" t="s">
        <v>3</v>
      </c>
      <c r="G12" s="3" t="s">
        <v>3</v>
      </c>
      <c r="H12" s="3" t="s">
        <v>3</v>
      </c>
    </row>
    <row r="13" spans="2:8" x14ac:dyDescent="0.2">
      <c r="B13" s="4" t="s">
        <v>4</v>
      </c>
      <c r="C13" s="5"/>
      <c r="D13" s="5"/>
      <c r="E13" s="5"/>
      <c r="F13" s="5"/>
      <c r="G13" s="5"/>
      <c r="H13" s="5"/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5</v>
      </c>
      <c r="C15" s="5">
        <v>12775</v>
      </c>
      <c r="D15" s="5">
        <v>12775</v>
      </c>
      <c r="E15" s="5">
        <v>12775</v>
      </c>
      <c r="F15" s="5">
        <v>12775</v>
      </c>
      <c r="G15" s="5">
        <v>12775</v>
      </c>
      <c r="H15" s="5">
        <v>12775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6</v>
      </c>
      <c r="C17" s="5"/>
      <c r="D17" s="5"/>
      <c r="E17" s="5"/>
      <c r="F17" s="5"/>
      <c r="G17" s="5"/>
      <c r="H17" s="5"/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7</v>
      </c>
      <c r="C19" s="5"/>
      <c r="D19" s="5"/>
      <c r="E19" s="5"/>
      <c r="F19" s="5"/>
      <c r="G19" s="5"/>
      <c r="H19" s="5"/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8</v>
      </c>
      <c r="C21" s="5"/>
      <c r="D21" s="5"/>
      <c r="E21" s="5"/>
      <c r="F21" s="5"/>
      <c r="G21" s="5"/>
      <c r="H21" s="5"/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9</v>
      </c>
      <c r="C23" s="7"/>
      <c r="D23" s="7"/>
      <c r="E23" s="7"/>
      <c r="F23" s="7"/>
      <c r="G23" s="7"/>
      <c r="H23" s="7"/>
    </row>
    <row r="24" spans="2:8" ht="15.75" thickTop="1" x14ac:dyDescent="0.2"/>
    <row r="26" spans="2:8" ht="15.75" x14ac:dyDescent="0.25">
      <c r="B26" s="36"/>
      <c r="C26" s="36"/>
      <c r="D26" s="36"/>
      <c r="E26" s="36"/>
      <c r="F26" s="36"/>
      <c r="G26" s="36"/>
      <c r="H26" s="36"/>
    </row>
    <row r="27" spans="2:8" ht="15.75" x14ac:dyDescent="0.25">
      <c r="B27" s="36"/>
      <c r="C27" s="36"/>
      <c r="D27" s="36"/>
      <c r="E27" s="36"/>
      <c r="F27" s="36"/>
      <c r="G27" s="36"/>
      <c r="H27" s="36"/>
    </row>
    <row r="35" spans="3:8" ht="15.75" x14ac:dyDescent="0.25">
      <c r="C35" s="17"/>
      <c r="D35" s="17"/>
      <c r="E35" s="17"/>
      <c r="F35" s="17"/>
      <c r="G35" s="17"/>
      <c r="H35" s="17"/>
    </row>
    <row r="36" spans="3:8" ht="15.75" x14ac:dyDescent="0.25">
      <c r="C36" s="17"/>
      <c r="D36" s="17"/>
      <c r="E36" s="17"/>
      <c r="F36" s="17"/>
      <c r="G36" s="17"/>
      <c r="H36" s="17"/>
    </row>
    <row r="37" spans="3:8" x14ac:dyDescent="0.2">
      <c r="C37" s="3"/>
      <c r="D37" s="3"/>
      <c r="E37" s="3"/>
      <c r="F37" s="3"/>
      <c r="G37" s="3"/>
      <c r="H37" s="3"/>
    </row>
    <row r="38" spans="3:8" x14ac:dyDescent="0.2">
      <c r="C38" s="9"/>
      <c r="D38" s="9"/>
      <c r="E38" s="9"/>
      <c r="F38" s="9"/>
      <c r="G38" s="9"/>
      <c r="H38" s="9"/>
    </row>
    <row r="39" spans="3:8" x14ac:dyDescent="0.2">
      <c r="C39" s="10"/>
      <c r="D39" s="10"/>
      <c r="E39" s="10"/>
      <c r="F39" s="10"/>
      <c r="G39" s="10"/>
      <c r="H39" s="10"/>
    </row>
    <row r="40" spans="3:8" x14ac:dyDescent="0.2">
      <c r="C40" s="9"/>
      <c r="D40" s="9"/>
      <c r="E40" s="9"/>
      <c r="F40" s="9"/>
      <c r="G40" s="9"/>
      <c r="H40" s="9"/>
    </row>
    <row r="41" spans="3:8" x14ac:dyDescent="0.2">
      <c r="C41" s="10"/>
      <c r="D41" s="10"/>
      <c r="E41" s="10"/>
      <c r="F41" s="10"/>
      <c r="G41" s="10"/>
      <c r="H41" s="10"/>
    </row>
    <row r="42" spans="3:8" x14ac:dyDescent="0.2">
      <c r="C42" s="9"/>
      <c r="D42" s="9"/>
      <c r="E42" s="9"/>
      <c r="F42" s="9"/>
      <c r="G42" s="9"/>
      <c r="H42" s="9"/>
    </row>
    <row r="43" spans="3:8" x14ac:dyDescent="0.2">
      <c r="C43" s="10"/>
      <c r="D43" s="10"/>
      <c r="E43" s="10"/>
      <c r="F43" s="10"/>
      <c r="G43" s="10"/>
      <c r="H43" s="10"/>
    </row>
    <row r="44" spans="3:8" x14ac:dyDescent="0.2">
      <c r="C44" s="9"/>
      <c r="D44" s="9"/>
      <c r="E44" s="9"/>
      <c r="F44" s="9"/>
      <c r="G44" s="9"/>
      <c r="H44" s="9"/>
    </row>
    <row r="45" spans="3:8" x14ac:dyDescent="0.2">
      <c r="C45" s="10"/>
      <c r="D45" s="10"/>
      <c r="E45" s="10"/>
      <c r="F45" s="10"/>
      <c r="G45" s="10"/>
      <c r="H45" s="10"/>
    </row>
    <row r="46" spans="3:8" x14ac:dyDescent="0.2">
      <c r="C46" s="9"/>
      <c r="D46" s="9"/>
      <c r="E46" s="9"/>
      <c r="F46" s="9"/>
      <c r="G46" s="9"/>
      <c r="H46" s="9"/>
    </row>
    <row r="47" spans="3:8" x14ac:dyDescent="0.2">
      <c r="C47" s="10"/>
      <c r="D47" s="10"/>
      <c r="E47" s="10"/>
      <c r="F47" s="10"/>
      <c r="G47" s="10"/>
      <c r="H47" s="10"/>
    </row>
    <row r="48" spans="3:8" x14ac:dyDescent="0.2">
      <c r="C48" s="10"/>
      <c r="D48" s="10"/>
      <c r="E48" s="10"/>
      <c r="F48" s="10"/>
      <c r="G48" s="10"/>
      <c r="H48" s="10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257719-0808-45EC-9B93-E62D32AA6822}">
  <dimension ref="B1:H48"/>
  <sheetViews>
    <sheetView workbookViewId="0"/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36" t="s">
        <v>0</v>
      </c>
      <c r="C1" s="36"/>
      <c r="D1" s="36"/>
      <c r="E1" s="36"/>
      <c r="F1" s="36"/>
      <c r="G1" s="36"/>
      <c r="H1" s="36"/>
    </row>
    <row r="2" spans="2:8" ht="15.75" x14ac:dyDescent="0.25">
      <c r="B2" s="36" t="s">
        <v>140</v>
      </c>
      <c r="C2" s="36"/>
      <c r="D2" s="36"/>
      <c r="E2" s="36"/>
      <c r="F2" s="36"/>
      <c r="G2" s="36"/>
      <c r="H2" s="36"/>
    </row>
    <row r="4" spans="2:8" x14ac:dyDescent="0.2">
      <c r="B4" s="2" t="s">
        <v>168</v>
      </c>
      <c r="C4" s="2"/>
      <c r="D4" s="2"/>
    </row>
    <row r="5" spans="2:8" x14ac:dyDescent="0.2">
      <c r="B5" s="2" t="s">
        <v>169</v>
      </c>
      <c r="C5" s="2"/>
      <c r="D5" s="2"/>
    </row>
    <row r="6" spans="2:8" x14ac:dyDescent="0.2">
      <c r="B6" s="2" t="s">
        <v>170</v>
      </c>
      <c r="C6" s="2"/>
      <c r="D6" s="2"/>
    </row>
    <row r="7" spans="2:8" x14ac:dyDescent="0.2">
      <c r="B7" s="2" t="s">
        <v>31</v>
      </c>
      <c r="C7" s="2"/>
      <c r="D7" s="2"/>
    </row>
    <row r="8" spans="2:8" x14ac:dyDescent="0.2">
      <c r="B8" s="2" t="s">
        <v>171</v>
      </c>
      <c r="C8" s="2"/>
      <c r="D8" s="2"/>
    </row>
    <row r="10" spans="2:8" ht="15.75" x14ac:dyDescent="0.25">
      <c r="C10" s="30" t="s">
        <v>1</v>
      </c>
      <c r="D10" s="30" t="s">
        <v>1</v>
      </c>
      <c r="E10" s="30" t="s">
        <v>1</v>
      </c>
      <c r="F10" s="30" t="s">
        <v>1</v>
      </c>
      <c r="G10" s="30" t="s">
        <v>1</v>
      </c>
      <c r="H10" s="30" t="s">
        <v>1</v>
      </c>
    </row>
    <row r="11" spans="2:8" ht="15.75" x14ac:dyDescent="0.25">
      <c r="C11" s="30" t="s">
        <v>2</v>
      </c>
      <c r="D11" s="30" t="s">
        <v>11</v>
      </c>
      <c r="E11" s="30" t="s">
        <v>12</v>
      </c>
      <c r="F11" s="30" t="s">
        <v>13</v>
      </c>
      <c r="G11" s="30" t="s">
        <v>14</v>
      </c>
      <c r="H11" s="30" t="s">
        <v>15</v>
      </c>
    </row>
    <row r="12" spans="2:8" x14ac:dyDescent="0.2">
      <c r="C12" s="3" t="s">
        <v>3</v>
      </c>
      <c r="D12" s="3" t="s">
        <v>3</v>
      </c>
      <c r="E12" s="3" t="s">
        <v>3</v>
      </c>
      <c r="F12" s="3" t="s">
        <v>3</v>
      </c>
      <c r="G12" s="3" t="s">
        <v>3</v>
      </c>
      <c r="H12" s="3" t="s">
        <v>3</v>
      </c>
    </row>
    <row r="13" spans="2:8" x14ac:dyDescent="0.2">
      <c r="B13" s="4" t="s">
        <v>4</v>
      </c>
      <c r="C13" s="5">
        <v>86502</v>
      </c>
      <c r="D13" s="5">
        <v>86502</v>
      </c>
      <c r="E13" s="5">
        <v>86502</v>
      </c>
      <c r="F13" s="5">
        <v>86502</v>
      </c>
      <c r="G13" s="5">
        <f>F13</f>
        <v>86502</v>
      </c>
      <c r="H13" s="5">
        <f>G13</f>
        <v>86502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5</v>
      </c>
      <c r="C15" s="5">
        <v>104148</v>
      </c>
      <c r="D15" s="5">
        <v>104148</v>
      </c>
      <c r="E15" s="5">
        <v>87748</v>
      </c>
      <c r="F15" s="5">
        <f>E15</f>
        <v>87748</v>
      </c>
      <c r="G15" s="5">
        <f>F15</f>
        <v>87748</v>
      </c>
      <c r="H15" s="5">
        <f>G15</f>
        <v>87748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6</v>
      </c>
      <c r="C17" s="5"/>
      <c r="D17" s="5"/>
      <c r="E17" s="5"/>
      <c r="F17" s="5"/>
      <c r="G17" s="5"/>
      <c r="H17" s="5"/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7</v>
      </c>
      <c r="C19" s="5"/>
      <c r="D19" s="5"/>
      <c r="E19" s="5"/>
      <c r="F19" s="5"/>
      <c r="G19" s="5"/>
      <c r="H19" s="5"/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8</v>
      </c>
      <c r="C21" s="5"/>
      <c r="D21" s="5"/>
      <c r="E21" s="5"/>
      <c r="F21" s="5"/>
      <c r="G21" s="5"/>
      <c r="H21" s="5"/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9</v>
      </c>
      <c r="C23" s="7">
        <f>SUM(C13,C15,C17,C19,C21)</f>
        <v>190650</v>
      </c>
      <c r="D23" s="7">
        <f t="shared" ref="D23:H23" si="0">SUM(D13,D15,D17,D19,D21)</f>
        <v>190650</v>
      </c>
      <c r="E23" s="7">
        <f t="shared" si="0"/>
        <v>174250</v>
      </c>
      <c r="F23" s="7">
        <f t="shared" si="0"/>
        <v>174250</v>
      </c>
      <c r="G23" s="7">
        <f t="shared" si="0"/>
        <v>174250</v>
      </c>
      <c r="H23" s="7">
        <f t="shared" si="0"/>
        <v>174250</v>
      </c>
    </row>
    <row r="24" spans="2:8" ht="15.75" thickTop="1" x14ac:dyDescent="0.2"/>
    <row r="26" spans="2:8" ht="15.75" x14ac:dyDescent="0.25">
      <c r="B26" s="36"/>
      <c r="C26" s="36"/>
      <c r="D26" s="36"/>
      <c r="E26" s="36"/>
      <c r="F26" s="36"/>
      <c r="G26" s="36"/>
      <c r="H26" s="36"/>
    </row>
    <row r="27" spans="2:8" ht="15.75" x14ac:dyDescent="0.25">
      <c r="B27" s="36"/>
      <c r="C27" s="36"/>
      <c r="D27" s="36"/>
      <c r="E27" s="36"/>
      <c r="F27" s="36"/>
      <c r="G27" s="36"/>
      <c r="H27" s="36"/>
    </row>
    <row r="35" spans="3:8" ht="15.75" x14ac:dyDescent="0.25">
      <c r="C35" s="30"/>
      <c r="D35" s="30"/>
      <c r="E35" s="30"/>
      <c r="F35" s="30"/>
      <c r="G35" s="30"/>
      <c r="H35" s="30"/>
    </row>
    <row r="36" spans="3:8" ht="15.75" x14ac:dyDescent="0.25">
      <c r="C36" s="30"/>
      <c r="D36" s="30"/>
      <c r="E36" s="30"/>
      <c r="F36" s="30"/>
      <c r="G36" s="30"/>
      <c r="H36" s="30"/>
    </row>
    <row r="37" spans="3:8" x14ac:dyDescent="0.2">
      <c r="C37" s="3"/>
      <c r="D37" s="3"/>
      <c r="E37" s="3"/>
      <c r="F37" s="3"/>
      <c r="G37" s="3"/>
      <c r="H37" s="3"/>
    </row>
    <row r="38" spans="3:8" x14ac:dyDescent="0.2">
      <c r="C38" s="9"/>
      <c r="D38" s="9"/>
      <c r="E38" s="9"/>
      <c r="F38" s="9"/>
      <c r="G38" s="9"/>
      <c r="H38" s="9"/>
    </row>
    <row r="39" spans="3:8" x14ac:dyDescent="0.2">
      <c r="C39" s="10"/>
      <c r="D39" s="10"/>
      <c r="E39" s="10"/>
      <c r="F39" s="10"/>
      <c r="G39" s="10"/>
      <c r="H39" s="10"/>
    </row>
    <row r="40" spans="3:8" x14ac:dyDescent="0.2">
      <c r="C40" s="9"/>
      <c r="D40" s="9"/>
      <c r="E40" s="9"/>
      <c r="F40" s="9"/>
      <c r="G40" s="9"/>
      <c r="H40" s="9"/>
    </row>
    <row r="41" spans="3:8" x14ac:dyDescent="0.2">
      <c r="C41" s="10"/>
      <c r="D41" s="10"/>
      <c r="E41" s="10"/>
      <c r="F41" s="10"/>
      <c r="G41" s="10"/>
      <c r="H41" s="10"/>
    </row>
    <row r="42" spans="3:8" x14ac:dyDescent="0.2">
      <c r="C42" s="9"/>
      <c r="D42" s="9"/>
      <c r="E42" s="9"/>
      <c r="F42" s="9"/>
      <c r="G42" s="9"/>
      <c r="H42" s="9"/>
    </row>
    <row r="43" spans="3:8" x14ac:dyDescent="0.2">
      <c r="C43" s="10"/>
      <c r="D43" s="10"/>
      <c r="E43" s="10"/>
      <c r="F43" s="10"/>
      <c r="G43" s="10"/>
      <c r="H43" s="10"/>
    </row>
    <row r="44" spans="3:8" x14ac:dyDescent="0.2">
      <c r="C44" s="9"/>
      <c r="D44" s="9"/>
      <c r="E44" s="9"/>
      <c r="F44" s="9"/>
      <c r="G44" s="9"/>
      <c r="H44" s="9"/>
    </row>
    <row r="45" spans="3:8" x14ac:dyDescent="0.2">
      <c r="C45" s="10"/>
      <c r="D45" s="10"/>
      <c r="E45" s="10"/>
      <c r="F45" s="10"/>
      <c r="G45" s="10"/>
      <c r="H45" s="10"/>
    </row>
    <row r="46" spans="3:8" x14ac:dyDescent="0.2">
      <c r="C46" s="9"/>
      <c r="D46" s="9"/>
      <c r="E46" s="9"/>
      <c r="F46" s="9"/>
      <c r="G46" s="9"/>
      <c r="H46" s="9"/>
    </row>
    <row r="47" spans="3:8" x14ac:dyDescent="0.2">
      <c r="C47" s="10"/>
      <c r="D47" s="10"/>
      <c r="E47" s="10"/>
      <c r="F47" s="10"/>
      <c r="G47" s="10"/>
      <c r="H47" s="10"/>
    </row>
    <row r="48" spans="3:8" x14ac:dyDescent="0.2">
      <c r="C48" s="10"/>
      <c r="D48" s="10"/>
      <c r="E48" s="10"/>
      <c r="F48" s="10"/>
      <c r="G48" s="10"/>
      <c r="H48" s="10"/>
    </row>
  </sheetData>
  <mergeCells count="4">
    <mergeCell ref="B1:H1"/>
    <mergeCell ref="B2:H2"/>
    <mergeCell ref="B26:H26"/>
    <mergeCell ref="B27:H27"/>
  </mergeCell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C4893D2-D1D2-4581-A1FC-141708A5228D}">
  <dimension ref="B1:H24"/>
  <sheetViews>
    <sheetView showWhiteSpace="0" zoomScaleNormal="100" workbookViewId="0">
      <selection activeCell="H3" sqref="H3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36" t="s">
        <v>0</v>
      </c>
      <c r="C1" s="36"/>
      <c r="D1" s="36"/>
      <c r="E1" s="36"/>
      <c r="F1" s="36"/>
      <c r="G1" s="36"/>
      <c r="H1" s="36"/>
    </row>
    <row r="2" spans="2:8" ht="15.75" x14ac:dyDescent="0.25">
      <c r="B2" s="36" t="s">
        <v>140</v>
      </c>
      <c r="C2" s="36"/>
      <c r="D2" s="36"/>
      <c r="E2" s="36"/>
      <c r="F2" s="36"/>
      <c r="G2" s="36"/>
      <c r="H2" s="36"/>
    </row>
    <row r="4" spans="2:8" x14ac:dyDescent="0.2">
      <c r="B4" s="2" t="s">
        <v>104</v>
      </c>
      <c r="C4" s="2"/>
      <c r="D4" s="2"/>
    </row>
    <row r="5" spans="2:8" x14ac:dyDescent="0.2">
      <c r="B5" s="2" t="s">
        <v>105</v>
      </c>
      <c r="C5" s="2"/>
      <c r="D5" s="2"/>
    </row>
    <row r="6" spans="2:8" x14ac:dyDescent="0.2">
      <c r="B6" s="2" t="s">
        <v>106</v>
      </c>
      <c r="C6" s="2"/>
      <c r="D6" s="2"/>
    </row>
    <row r="7" spans="2:8" x14ac:dyDescent="0.2">
      <c r="B7" s="2" t="s">
        <v>31</v>
      </c>
      <c r="C7" s="2"/>
      <c r="D7" s="2"/>
    </row>
    <row r="8" spans="2:8" x14ac:dyDescent="0.2">
      <c r="B8" s="2" t="s">
        <v>107</v>
      </c>
      <c r="C8" s="2"/>
      <c r="D8" s="2"/>
    </row>
    <row r="10" spans="2:8" ht="15.75" x14ac:dyDescent="0.25">
      <c r="C10" s="23" t="s">
        <v>1</v>
      </c>
      <c r="D10" s="23" t="s">
        <v>1</v>
      </c>
      <c r="E10" s="23" t="s">
        <v>1</v>
      </c>
      <c r="F10" s="23" t="s">
        <v>1</v>
      </c>
      <c r="G10" s="23" t="s">
        <v>1</v>
      </c>
      <c r="H10" s="23" t="s">
        <v>1</v>
      </c>
    </row>
    <row r="11" spans="2:8" ht="15.75" x14ac:dyDescent="0.25">
      <c r="C11" s="23" t="s">
        <v>11</v>
      </c>
      <c r="D11" s="23" t="s">
        <v>12</v>
      </c>
      <c r="E11" s="23" t="s">
        <v>13</v>
      </c>
      <c r="F11" s="23" t="s">
        <v>14</v>
      </c>
      <c r="G11" s="23" t="s">
        <v>15</v>
      </c>
      <c r="H11" s="23" t="s">
        <v>142</v>
      </c>
    </row>
    <row r="12" spans="2:8" x14ac:dyDescent="0.2">
      <c r="C12" s="3" t="s">
        <v>3</v>
      </c>
      <c r="D12" s="3" t="s">
        <v>3</v>
      </c>
      <c r="E12" s="3" t="s">
        <v>3</v>
      </c>
      <c r="F12" s="3" t="s">
        <v>3</v>
      </c>
      <c r="G12" s="3" t="s">
        <v>3</v>
      </c>
      <c r="H12" s="3" t="s">
        <v>3</v>
      </c>
    </row>
    <row r="13" spans="2:8" x14ac:dyDescent="0.2">
      <c r="B13" s="4" t="s">
        <v>4</v>
      </c>
      <c r="C13" s="5">
        <v>110000</v>
      </c>
      <c r="D13" s="5">
        <v>110000</v>
      </c>
      <c r="E13" s="5">
        <v>110000</v>
      </c>
      <c r="F13" s="5">
        <v>110000</v>
      </c>
      <c r="G13" s="5">
        <v>110000</v>
      </c>
      <c r="H13" s="5">
        <v>110000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5</v>
      </c>
      <c r="C15" s="5">
        <f>165389-C13</f>
        <v>55389</v>
      </c>
      <c r="D15" s="5">
        <v>55389</v>
      </c>
      <c r="E15" s="5">
        <v>55389</v>
      </c>
      <c r="F15" s="5">
        <v>55389</v>
      </c>
      <c r="G15" s="5">
        <v>55389</v>
      </c>
      <c r="H15" s="5">
        <v>55389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6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7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8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9</v>
      </c>
      <c r="C23" s="7">
        <f>SUM(C13:C21)</f>
        <v>165389</v>
      </c>
      <c r="D23" s="7">
        <f t="shared" ref="D23:H23" si="0">SUM(D13:D21)</f>
        <v>165389</v>
      </c>
      <c r="E23" s="7">
        <f t="shared" si="0"/>
        <v>165389</v>
      </c>
      <c r="F23" s="7">
        <f t="shared" si="0"/>
        <v>165389</v>
      </c>
      <c r="G23" s="7">
        <f t="shared" si="0"/>
        <v>165389</v>
      </c>
      <c r="H23" s="7">
        <f t="shared" si="0"/>
        <v>165389</v>
      </c>
    </row>
    <row r="24" spans="2:8" ht="15.75" thickTop="1" x14ac:dyDescent="0.2"/>
  </sheetData>
  <mergeCells count="2">
    <mergeCell ref="B1:H1"/>
    <mergeCell ref="B2:H2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846F66-EC88-4F96-AC59-5A8808F227BF}">
  <sheetPr>
    <tabColor rgb="FFFF0000"/>
  </sheetPr>
  <dimension ref="B1:H48"/>
  <sheetViews>
    <sheetView showWhiteSpace="0" zoomScaleNormal="100" workbookViewId="0">
      <selection activeCell="J9" sqref="J9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36" t="s">
        <v>0</v>
      </c>
      <c r="C1" s="36"/>
      <c r="D1" s="36"/>
      <c r="E1" s="36"/>
      <c r="F1" s="36"/>
      <c r="G1" s="36"/>
      <c r="H1" s="36"/>
    </row>
    <row r="2" spans="2:8" ht="15.75" x14ac:dyDescent="0.25">
      <c r="B2" s="36" t="s">
        <v>140</v>
      </c>
      <c r="C2" s="36"/>
      <c r="D2" s="36"/>
      <c r="E2" s="36"/>
      <c r="F2" s="36"/>
      <c r="G2" s="36"/>
      <c r="H2" s="36"/>
    </row>
    <row r="4" spans="2:8" x14ac:dyDescent="0.2">
      <c r="B4" s="2" t="s">
        <v>63</v>
      </c>
      <c r="C4" s="2"/>
      <c r="D4" s="2"/>
    </row>
    <row r="5" spans="2:8" x14ac:dyDescent="0.2">
      <c r="B5" s="2" t="s">
        <v>68</v>
      </c>
      <c r="C5" s="2"/>
      <c r="D5" s="2"/>
    </row>
    <row r="6" spans="2:8" x14ac:dyDescent="0.2">
      <c r="B6" s="2" t="s">
        <v>69</v>
      </c>
      <c r="C6" s="2"/>
      <c r="D6" s="2"/>
    </row>
    <row r="7" spans="2:8" x14ac:dyDescent="0.2">
      <c r="B7" s="2" t="s">
        <v>66</v>
      </c>
      <c r="C7" s="2"/>
      <c r="D7" s="2"/>
    </row>
    <row r="8" spans="2:8" x14ac:dyDescent="0.2">
      <c r="B8" s="2" t="s">
        <v>70</v>
      </c>
      <c r="C8" s="2"/>
      <c r="D8" s="2"/>
    </row>
    <row r="10" spans="2:8" ht="15.75" x14ac:dyDescent="0.25">
      <c r="C10" s="18" t="s">
        <v>1</v>
      </c>
      <c r="D10" s="18" t="s">
        <v>1</v>
      </c>
      <c r="E10" s="18" t="s">
        <v>1</v>
      </c>
      <c r="F10" s="18" t="s">
        <v>1</v>
      </c>
      <c r="G10" s="18" t="s">
        <v>1</v>
      </c>
      <c r="H10" s="18" t="s">
        <v>1</v>
      </c>
    </row>
    <row r="11" spans="2:8" ht="15.75" x14ac:dyDescent="0.25">
      <c r="C11" s="18" t="s">
        <v>2</v>
      </c>
      <c r="D11" s="18" t="s">
        <v>11</v>
      </c>
      <c r="E11" s="18" t="s">
        <v>12</v>
      </c>
      <c r="F11" s="18" t="s">
        <v>13</v>
      </c>
      <c r="G11" s="18" t="s">
        <v>14</v>
      </c>
      <c r="H11" s="18" t="s">
        <v>15</v>
      </c>
    </row>
    <row r="12" spans="2:8" x14ac:dyDescent="0.2">
      <c r="C12" s="3" t="s">
        <v>3</v>
      </c>
      <c r="D12" s="3" t="s">
        <v>3</v>
      </c>
      <c r="E12" s="3" t="s">
        <v>3</v>
      </c>
      <c r="F12" s="3" t="s">
        <v>3</v>
      </c>
      <c r="G12" s="3" t="s">
        <v>3</v>
      </c>
      <c r="H12" s="3" t="s">
        <v>3</v>
      </c>
    </row>
    <row r="13" spans="2:8" x14ac:dyDescent="0.2">
      <c r="B13" s="4" t="s">
        <v>4</v>
      </c>
      <c r="C13" s="5">
        <v>547091</v>
      </c>
      <c r="D13" s="5">
        <v>547091</v>
      </c>
      <c r="E13" s="5">
        <v>0</v>
      </c>
      <c r="F13" s="5">
        <v>0</v>
      </c>
      <c r="G13" s="5">
        <v>0</v>
      </c>
      <c r="H13" s="5">
        <v>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5</v>
      </c>
      <c r="C15" s="5">
        <f t="shared" ref="C15:D15" si="0">1795260-C13</f>
        <v>1248169</v>
      </c>
      <c r="D15" s="5">
        <f t="shared" si="0"/>
        <v>1248169</v>
      </c>
      <c r="E15" s="5">
        <v>0</v>
      </c>
      <c r="F15" s="5">
        <v>0</v>
      </c>
      <c r="G15" s="5">
        <v>0</v>
      </c>
      <c r="H15" s="5">
        <v>0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6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7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8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9</v>
      </c>
      <c r="C23" s="7">
        <f>SUM(C13:C22)</f>
        <v>1795260</v>
      </c>
      <c r="D23" s="7">
        <f t="shared" ref="D23:H23" si="1">SUM(D13:D22)</f>
        <v>1795260</v>
      </c>
      <c r="E23" s="7">
        <f t="shared" si="1"/>
        <v>0</v>
      </c>
      <c r="F23" s="7">
        <f t="shared" si="1"/>
        <v>0</v>
      </c>
      <c r="G23" s="7">
        <f t="shared" si="1"/>
        <v>0</v>
      </c>
      <c r="H23" s="7">
        <f t="shared" si="1"/>
        <v>0</v>
      </c>
    </row>
    <row r="24" spans="2:8" ht="15.75" thickTop="1" x14ac:dyDescent="0.2"/>
    <row r="25" spans="2:8" x14ac:dyDescent="0.2">
      <c r="B25" s="1" t="s">
        <v>148</v>
      </c>
    </row>
    <row r="26" spans="2:8" ht="15.75" x14ac:dyDescent="0.25">
      <c r="B26" s="36"/>
      <c r="C26" s="36"/>
      <c r="D26" s="36"/>
      <c r="E26" s="36"/>
      <c r="F26" s="36"/>
      <c r="G26" s="36"/>
      <c r="H26" s="36"/>
    </row>
    <row r="27" spans="2:8" ht="15.75" x14ac:dyDescent="0.25">
      <c r="B27" s="36"/>
      <c r="C27" s="36"/>
      <c r="D27" s="36"/>
      <c r="E27" s="36"/>
      <c r="F27" s="36"/>
      <c r="G27" s="36"/>
      <c r="H27" s="36"/>
    </row>
    <row r="28" spans="2:8" ht="15.75" x14ac:dyDescent="0.25">
      <c r="B28"/>
      <c r="C28"/>
    </row>
    <row r="29" spans="2:8" ht="15.75" x14ac:dyDescent="0.25">
      <c r="B29"/>
      <c r="C29"/>
    </row>
    <row r="30" spans="2:8" ht="15.75" x14ac:dyDescent="0.25">
      <c r="B30"/>
      <c r="C30"/>
    </row>
    <row r="31" spans="2:8" ht="15.75" x14ac:dyDescent="0.25">
      <c r="B31"/>
      <c r="C31"/>
    </row>
    <row r="35" spans="3:8" ht="15.75" x14ac:dyDescent="0.25">
      <c r="C35" s="18"/>
      <c r="D35" s="18"/>
      <c r="E35" s="18"/>
      <c r="F35" s="18"/>
      <c r="G35" s="18"/>
      <c r="H35" s="18"/>
    </row>
    <row r="36" spans="3:8" ht="15.75" x14ac:dyDescent="0.25">
      <c r="C36" s="18"/>
      <c r="D36" s="18"/>
      <c r="E36" s="18"/>
      <c r="F36" s="18"/>
      <c r="G36" s="18"/>
      <c r="H36" s="18"/>
    </row>
    <row r="37" spans="3:8" ht="15.75" x14ac:dyDescent="0.25">
      <c r="C37" s="18"/>
      <c r="D37" s="18"/>
      <c r="E37" s="18"/>
      <c r="F37" s="18"/>
      <c r="G37" s="18"/>
      <c r="H37" s="18"/>
    </row>
    <row r="38" spans="3:8" ht="15.75" x14ac:dyDescent="0.25">
      <c r="C38" s="18"/>
      <c r="D38" s="18"/>
      <c r="E38" s="18"/>
      <c r="F38" s="18"/>
      <c r="G38" s="18"/>
      <c r="H38" s="18"/>
    </row>
    <row r="39" spans="3:8" ht="15.75" x14ac:dyDescent="0.25">
      <c r="C39" s="18"/>
      <c r="D39" s="18"/>
      <c r="E39" s="18"/>
      <c r="F39" s="18"/>
      <c r="G39" s="18"/>
      <c r="H39" s="18"/>
    </row>
    <row r="40" spans="3:8" ht="15.75" x14ac:dyDescent="0.25">
      <c r="C40" s="18"/>
      <c r="D40" s="18"/>
      <c r="E40" s="18"/>
      <c r="F40" s="18"/>
      <c r="G40" s="18"/>
      <c r="H40" s="18"/>
    </row>
    <row r="41" spans="3:8" ht="15.75" x14ac:dyDescent="0.25">
      <c r="C41" s="18"/>
      <c r="D41" s="18"/>
      <c r="E41" s="18"/>
      <c r="F41" s="18"/>
      <c r="G41" s="18"/>
      <c r="H41" s="18"/>
    </row>
    <row r="42" spans="3:8" ht="15.75" x14ac:dyDescent="0.25">
      <c r="C42" s="18"/>
      <c r="D42" s="18"/>
      <c r="E42" s="18"/>
      <c r="F42" s="18"/>
      <c r="G42" s="18"/>
      <c r="H42" s="18"/>
    </row>
    <row r="43" spans="3:8" ht="15.75" x14ac:dyDescent="0.25">
      <c r="C43" s="18"/>
      <c r="D43" s="18"/>
      <c r="E43" s="18"/>
      <c r="F43" s="18"/>
      <c r="G43" s="18"/>
      <c r="H43" s="18"/>
    </row>
    <row r="44" spans="3:8" ht="15.75" x14ac:dyDescent="0.25">
      <c r="C44" s="18"/>
      <c r="D44" s="18"/>
      <c r="E44" s="18"/>
      <c r="F44" s="18"/>
      <c r="G44" s="18"/>
      <c r="H44" s="18"/>
    </row>
    <row r="45" spans="3:8" ht="15.75" x14ac:dyDescent="0.25">
      <c r="C45" s="18"/>
      <c r="D45" s="18"/>
      <c r="E45" s="18"/>
      <c r="F45" s="18"/>
      <c r="G45" s="18"/>
      <c r="H45" s="18"/>
    </row>
    <row r="46" spans="3:8" ht="15.75" x14ac:dyDescent="0.25">
      <c r="C46" s="18"/>
      <c r="D46" s="18"/>
      <c r="E46" s="18"/>
      <c r="F46" s="18"/>
      <c r="G46" s="18"/>
      <c r="H46" s="18"/>
    </row>
    <row r="47" spans="3:8" ht="15.75" x14ac:dyDescent="0.25">
      <c r="C47" s="18"/>
      <c r="D47" s="18"/>
      <c r="E47" s="18"/>
      <c r="F47" s="18"/>
      <c r="G47" s="18"/>
      <c r="H47" s="18"/>
    </row>
    <row r="48" spans="3:8" x14ac:dyDescent="0.2">
      <c r="C48" s="10"/>
      <c r="D48" s="10"/>
      <c r="E48" s="10"/>
      <c r="F48" s="10"/>
      <c r="G48" s="10"/>
      <c r="H48" s="10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C41EA42-DD7F-4088-B538-F89AC14A17D8}">
  <dimension ref="B1:H49"/>
  <sheetViews>
    <sheetView showWhiteSpace="0" zoomScale="80" zoomScaleNormal="80" zoomScalePageLayoutView="80" workbookViewId="0">
      <selection activeCell="H3" sqref="H3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36" t="s">
        <v>0</v>
      </c>
      <c r="C1" s="36"/>
      <c r="D1" s="36"/>
      <c r="E1" s="36"/>
      <c r="F1" s="36"/>
      <c r="G1" s="36"/>
      <c r="H1" s="36"/>
    </row>
    <row r="2" spans="2:8" ht="15.75" x14ac:dyDescent="0.25">
      <c r="B2" s="36" t="s">
        <v>140</v>
      </c>
      <c r="C2" s="36"/>
      <c r="D2" s="36"/>
      <c r="E2" s="36"/>
      <c r="F2" s="36"/>
      <c r="G2" s="36"/>
      <c r="H2" s="36"/>
    </row>
    <row r="3" spans="2:8" ht="15.75" x14ac:dyDescent="0.25">
      <c r="H3" s="21"/>
    </row>
    <row r="4" spans="2:8" x14ac:dyDescent="0.2">
      <c r="B4" s="2" t="s">
        <v>27</v>
      </c>
      <c r="C4" s="2"/>
      <c r="D4" s="2"/>
    </row>
    <row r="5" spans="2:8" x14ac:dyDescent="0.2">
      <c r="B5" s="2" t="s">
        <v>28</v>
      </c>
      <c r="C5" s="2"/>
      <c r="D5" s="2"/>
    </row>
    <row r="6" spans="2:8" ht="36" customHeight="1" x14ac:dyDescent="0.2">
      <c r="B6" s="37" t="s">
        <v>36</v>
      </c>
      <c r="C6" s="37"/>
      <c r="D6" s="37"/>
    </row>
    <row r="7" spans="2:8" ht="45.75" customHeight="1" x14ac:dyDescent="0.2">
      <c r="B7" s="37" t="s">
        <v>37</v>
      </c>
      <c r="C7" s="37"/>
      <c r="D7" s="37"/>
      <c r="E7" s="37"/>
      <c r="F7" s="37"/>
      <c r="G7" s="37"/>
      <c r="H7" s="37"/>
    </row>
    <row r="8" spans="2:8" x14ac:dyDescent="0.2">
      <c r="B8" s="2" t="s">
        <v>31</v>
      </c>
      <c r="C8" s="2"/>
      <c r="D8" s="2"/>
    </row>
    <row r="9" spans="2:8" x14ac:dyDescent="0.2">
      <c r="B9" s="2" t="s">
        <v>38</v>
      </c>
      <c r="C9" s="2"/>
      <c r="D9" s="2"/>
    </row>
    <row r="11" spans="2:8" ht="15.75" x14ac:dyDescent="0.25">
      <c r="C11" s="19" t="s">
        <v>1</v>
      </c>
      <c r="D11" s="19" t="s">
        <v>1</v>
      </c>
      <c r="E11" s="19" t="s">
        <v>1</v>
      </c>
      <c r="F11" s="19" t="s">
        <v>1</v>
      </c>
      <c r="G11" s="19" t="s">
        <v>1</v>
      </c>
      <c r="H11" s="19" t="s">
        <v>1</v>
      </c>
    </row>
    <row r="12" spans="2:8" ht="15.75" x14ac:dyDescent="0.25">
      <c r="C12" s="19" t="s">
        <v>2</v>
      </c>
      <c r="D12" s="19" t="s">
        <v>11</v>
      </c>
      <c r="E12" s="19" t="s">
        <v>12</v>
      </c>
      <c r="F12" s="19" t="s">
        <v>13</v>
      </c>
      <c r="G12" s="19" t="s">
        <v>14</v>
      </c>
      <c r="H12" s="19" t="s">
        <v>15</v>
      </c>
    </row>
    <row r="13" spans="2:8" x14ac:dyDescent="0.2">
      <c r="C13" s="3" t="s">
        <v>3</v>
      </c>
      <c r="D13" s="3" t="s">
        <v>3</v>
      </c>
      <c r="E13" s="3" t="s">
        <v>3</v>
      </c>
      <c r="F13" s="3" t="s">
        <v>3</v>
      </c>
      <c r="G13" s="3" t="s">
        <v>3</v>
      </c>
      <c r="H13" s="3" t="s">
        <v>3</v>
      </c>
    </row>
    <row r="14" spans="2:8" x14ac:dyDescent="0.2">
      <c r="B14" s="4" t="s">
        <v>4</v>
      </c>
      <c r="C14" s="5">
        <v>187064</v>
      </c>
      <c r="D14" s="5">
        <v>0</v>
      </c>
      <c r="E14" s="5">
        <v>0</v>
      </c>
      <c r="F14" s="5">
        <v>0</v>
      </c>
      <c r="G14" s="5">
        <v>0</v>
      </c>
      <c r="H14" s="5">
        <v>0</v>
      </c>
    </row>
    <row r="15" spans="2:8" x14ac:dyDescent="0.2">
      <c r="B15" s="4"/>
      <c r="C15" s="6"/>
      <c r="D15" s="6"/>
      <c r="E15" s="6"/>
      <c r="F15" s="6"/>
      <c r="G15" s="6"/>
      <c r="H15" s="6"/>
    </row>
    <row r="16" spans="2:8" x14ac:dyDescent="0.2">
      <c r="B16" s="4" t="s">
        <v>5</v>
      </c>
      <c r="C16" s="5">
        <v>1827566</v>
      </c>
      <c r="D16" s="5">
        <v>0</v>
      </c>
      <c r="E16" s="5">
        <v>0</v>
      </c>
      <c r="F16" s="5">
        <v>0</v>
      </c>
      <c r="G16" s="5">
        <v>0</v>
      </c>
      <c r="H16" s="5">
        <v>0</v>
      </c>
    </row>
    <row r="17" spans="2:8" x14ac:dyDescent="0.2">
      <c r="B17" s="4"/>
      <c r="C17" s="6"/>
      <c r="D17" s="6"/>
      <c r="E17" s="6"/>
      <c r="F17" s="6"/>
      <c r="G17" s="6"/>
      <c r="H17" s="6"/>
    </row>
    <row r="18" spans="2:8" x14ac:dyDescent="0.2">
      <c r="B18" s="4" t="s">
        <v>6</v>
      </c>
      <c r="C18" s="5">
        <v>0</v>
      </c>
      <c r="D18" s="5">
        <v>0</v>
      </c>
      <c r="E18" s="5">
        <v>0</v>
      </c>
      <c r="F18" s="5">
        <v>0</v>
      </c>
      <c r="G18" s="5">
        <v>0</v>
      </c>
      <c r="H18" s="5">
        <v>0</v>
      </c>
    </row>
    <row r="19" spans="2:8" x14ac:dyDescent="0.2">
      <c r="B19" s="4"/>
      <c r="C19" s="6"/>
      <c r="D19" s="6"/>
      <c r="E19" s="6"/>
      <c r="F19" s="6"/>
      <c r="G19" s="6"/>
      <c r="H19" s="6"/>
    </row>
    <row r="20" spans="2:8" x14ac:dyDescent="0.2">
      <c r="B20" s="4" t="s">
        <v>7</v>
      </c>
      <c r="C20" s="5">
        <v>0</v>
      </c>
      <c r="D20" s="5">
        <v>0</v>
      </c>
      <c r="E20" s="5">
        <v>0</v>
      </c>
      <c r="F20" s="5">
        <v>0</v>
      </c>
      <c r="G20" s="5">
        <v>0</v>
      </c>
      <c r="H20" s="5">
        <v>0</v>
      </c>
    </row>
    <row r="21" spans="2:8" x14ac:dyDescent="0.2">
      <c r="B21" s="4"/>
      <c r="C21" s="6"/>
      <c r="D21" s="6"/>
      <c r="E21" s="6"/>
      <c r="F21" s="6"/>
      <c r="G21" s="6"/>
      <c r="H21" s="6"/>
    </row>
    <row r="22" spans="2:8" x14ac:dyDescent="0.2">
      <c r="B22" s="4" t="s">
        <v>8</v>
      </c>
      <c r="C22" s="5">
        <v>0</v>
      </c>
      <c r="D22" s="5">
        <v>0</v>
      </c>
      <c r="E22" s="5">
        <v>0</v>
      </c>
      <c r="F22" s="5">
        <v>0</v>
      </c>
      <c r="G22" s="5">
        <v>0</v>
      </c>
      <c r="H22" s="5">
        <v>0</v>
      </c>
    </row>
    <row r="23" spans="2:8" x14ac:dyDescent="0.2">
      <c r="B23" s="4"/>
      <c r="C23" s="6"/>
      <c r="D23" s="6"/>
      <c r="E23" s="6"/>
      <c r="F23" s="6"/>
      <c r="G23" s="6"/>
      <c r="H23" s="6"/>
    </row>
    <row r="24" spans="2:8" ht="15.75" thickBot="1" x14ac:dyDescent="0.25">
      <c r="B24" s="4" t="s">
        <v>9</v>
      </c>
      <c r="C24" s="7">
        <f t="shared" ref="C24:H24" si="0">C14+C16+C18+C20+C22</f>
        <v>2014630</v>
      </c>
      <c r="D24" s="7">
        <f t="shared" si="0"/>
        <v>0</v>
      </c>
      <c r="E24" s="7">
        <f t="shared" si="0"/>
        <v>0</v>
      </c>
      <c r="F24" s="7">
        <f t="shared" si="0"/>
        <v>0</v>
      </c>
      <c r="G24" s="7">
        <f t="shared" si="0"/>
        <v>0</v>
      </c>
      <c r="H24" s="7">
        <f t="shared" si="0"/>
        <v>0</v>
      </c>
    </row>
    <row r="25" spans="2:8" ht="15.75" thickTop="1" x14ac:dyDescent="0.2"/>
    <row r="27" spans="2:8" ht="15.75" x14ac:dyDescent="0.25">
      <c r="B27" s="36"/>
      <c r="C27" s="36"/>
      <c r="D27" s="36"/>
      <c r="E27" s="36"/>
      <c r="F27" s="36"/>
      <c r="G27" s="36"/>
      <c r="H27" s="36"/>
    </row>
    <row r="28" spans="2:8" ht="15.75" x14ac:dyDescent="0.25">
      <c r="B28" s="36"/>
      <c r="C28" s="36"/>
      <c r="D28" s="36"/>
      <c r="E28" s="36"/>
      <c r="F28" s="36"/>
      <c r="G28" s="36"/>
      <c r="H28" s="36"/>
    </row>
    <row r="36" spans="3:8" ht="15.75" x14ac:dyDescent="0.25">
      <c r="C36" s="19"/>
      <c r="D36" s="19"/>
      <c r="E36" s="19"/>
      <c r="F36" s="19"/>
      <c r="G36" s="19"/>
      <c r="H36" s="19"/>
    </row>
    <row r="37" spans="3:8" ht="15.75" x14ac:dyDescent="0.25">
      <c r="C37" s="19"/>
      <c r="D37" s="19"/>
      <c r="E37" s="19"/>
      <c r="F37" s="19"/>
      <c r="G37" s="19"/>
      <c r="H37" s="19"/>
    </row>
    <row r="38" spans="3:8" x14ac:dyDescent="0.2">
      <c r="C38" s="3"/>
      <c r="D38" s="3"/>
      <c r="E38" s="3"/>
      <c r="F38" s="3"/>
      <c r="G38" s="3"/>
      <c r="H38" s="3"/>
    </row>
    <row r="39" spans="3:8" x14ac:dyDescent="0.2">
      <c r="C39" s="9"/>
      <c r="D39" s="9"/>
      <c r="E39" s="9"/>
      <c r="F39" s="9"/>
      <c r="G39" s="9"/>
      <c r="H39" s="9"/>
    </row>
    <row r="40" spans="3:8" x14ac:dyDescent="0.2">
      <c r="C40" s="10"/>
      <c r="D40" s="10"/>
      <c r="E40" s="10"/>
      <c r="F40" s="10"/>
      <c r="G40" s="10"/>
      <c r="H40" s="10"/>
    </row>
    <row r="41" spans="3:8" x14ac:dyDescent="0.2">
      <c r="C41" s="9"/>
      <c r="D41" s="9"/>
      <c r="E41" s="9"/>
      <c r="F41" s="9"/>
      <c r="G41" s="9"/>
      <c r="H41" s="9"/>
    </row>
    <row r="42" spans="3:8" x14ac:dyDescent="0.2">
      <c r="C42" s="10"/>
      <c r="D42" s="10"/>
      <c r="E42" s="10"/>
      <c r="F42" s="10"/>
      <c r="G42" s="10"/>
      <c r="H42" s="10"/>
    </row>
    <row r="43" spans="3:8" x14ac:dyDescent="0.2">
      <c r="C43" s="9"/>
      <c r="D43" s="9"/>
      <c r="E43" s="9"/>
      <c r="F43" s="9"/>
      <c r="G43" s="9"/>
      <c r="H43" s="9"/>
    </row>
    <row r="44" spans="3:8" x14ac:dyDescent="0.2">
      <c r="C44" s="10"/>
      <c r="D44" s="10"/>
      <c r="E44" s="10"/>
      <c r="F44" s="10"/>
      <c r="G44" s="10"/>
      <c r="H44" s="10"/>
    </row>
    <row r="45" spans="3:8" x14ac:dyDescent="0.2">
      <c r="C45" s="9"/>
      <c r="D45" s="9"/>
      <c r="E45" s="9"/>
      <c r="F45" s="9"/>
      <c r="G45" s="9"/>
      <c r="H45" s="9"/>
    </row>
    <row r="46" spans="3:8" x14ac:dyDescent="0.2">
      <c r="C46" s="10"/>
      <c r="D46" s="10"/>
      <c r="E46" s="10"/>
      <c r="F46" s="10"/>
      <c r="G46" s="10"/>
      <c r="H46" s="10"/>
    </row>
    <row r="47" spans="3:8" x14ac:dyDescent="0.2">
      <c r="C47" s="9"/>
      <c r="D47" s="9"/>
      <c r="E47" s="9"/>
      <c r="F47" s="9"/>
      <c r="G47" s="9"/>
      <c r="H47" s="9"/>
    </row>
    <row r="48" spans="3:8" x14ac:dyDescent="0.2">
      <c r="C48" s="10"/>
      <c r="D48" s="10"/>
      <c r="E48" s="10"/>
      <c r="F48" s="10"/>
      <c r="G48" s="10"/>
      <c r="H48" s="10"/>
    </row>
    <row r="49" spans="3:8" x14ac:dyDescent="0.2">
      <c r="C49" s="10"/>
      <c r="D49" s="10"/>
      <c r="E49" s="10"/>
      <c r="F49" s="10"/>
      <c r="G49" s="10"/>
      <c r="H49" s="10"/>
    </row>
  </sheetData>
  <mergeCells count="6">
    <mergeCell ref="B28:H28"/>
    <mergeCell ref="B1:H1"/>
    <mergeCell ref="B2:H2"/>
    <mergeCell ref="B6:D6"/>
    <mergeCell ref="B7:H7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A5F0ADC-537B-4725-89B7-A5F99B4BE9C9}">
  <dimension ref="B1:H48"/>
  <sheetViews>
    <sheetView showWhiteSpace="0" zoomScaleNormal="100" workbookViewId="0">
      <selection activeCell="B27" sqref="B27:H27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36" t="s">
        <v>0</v>
      </c>
      <c r="C1" s="36"/>
      <c r="D1" s="36"/>
      <c r="E1" s="36"/>
      <c r="F1" s="36"/>
      <c r="G1" s="36"/>
      <c r="H1" s="36"/>
    </row>
    <row r="2" spans="2:8" ht="15.75" x14ac:dyDescent="0.25">
      <c r="B2" s="36" t="s">
        <v>140</v>
      </c>
      <c r="C2" s="36"/>
      <c r="D2" s="36"/>
      <c r="E2" s="36"/>
      <c r="F2" s="36"/>
      <c r="G2" s="36"/>
      <c r="H2" s="36"/>
    </row>
    <row r="4" spans="2:8" x14ac:dyDescent="0.2">
      <c r="B4" s="2" t="s">
        <v>92</v>
      </c>
      <c r="C4" s="2"/>
      <c r="D4" s="2"/>
    </row>
    <row r="5" spans="2:8" x14ac:dyDescent="0.2">
      <c r="B5" s="2" t="s">
        <v>172</v>
      </c>
      <c r="C5" s="2"/>
      <c r="D5" s="2"/>
    </row>
    <row r="6" spans="2:8" x14ac:dyDescent="0.2">
      <c r="B6" s="2" t="s">
        <v>173</v>
      </c>
      <c r="C6" s="2"/>
      <c r="D6" s="2"/>
    </row>
    <row r="7" spans="2:8" x14ac:dyDescent="0.2">
      <c r="B7" s="2" t="s">
        <v>93</v>
      </c>
      <c r="C7" s="2"/>
      <c r="D7" s="2"/>
    </row>
    <row r="8" spans="2:8" x14ac:dyDescent="0.2">
      <c r="B8" s="2" t="s">
        <v>174</v>
      </c>
      <c r="C8" s="2"/>
      <c r="D8" s="2"/>
    </row>
    <row r="10" spans="2:8" ht="15.75" x14ac:dyDescent="0.25">
      <c r="C10" s="33" t="s">
        <v>1</v>
      </c>
      <c r="D10" s="33" t="s">
        <v>1</v>
      </c>
      <c r="E10" s="33" t="s">
        <v>1</v>
      </c>
      <c r="F10" s="33" t="s">
        <v>1</v>
      </c>
      <c r="G10" s="33" t="s">
        <v>1</v>
      </c>
      <c r="H10" s="33" t="s">
        <v>1</v>
      </c>
    </row>
    <row r="11" spans="2:8" ht="15.75" x14ac:dyDescent="0.25">
      <c r="C11" s="33" t="s">
        <v>11</v>
      </c>
      <c r="D11" s="33" t="s">
        <v>12</v>
      </c>
      <c r="E11" s="33" t="s">
        <v>13</v>
      </c>
      <c r="F11" s="33" t="s">
        <v>14</v>
      </c>
      <c r="G11" s="33" t="s">
        <v>15</v>
      </c>
      <c r="H11" s="33" t="s">
        <v>142</v>
      </c>
    </row>
    <row r="12" spans="2:8" x14ac:dyDescent="0.2">
      <c r="C12" s="3" t="s">
        <v>3</v>
      </c>
      <c r="D12" s="3" t="s">
        <v>3</v>
      </c>
      <c r="E12" s="3" t="s">
        <v>3</v>
      </c>
      <c r="F12" s="3" t="s">
        <v>3</v>
      </c>
      <c r="G12" s="3" t="s">
        <v>3</v>
      </c>
      <c r="H12" s="3" t="s">
        <v>3</v>
      </c>
    </row>
    <row r="13" spans="2:8" x14ac:dyDescent="0.2">
      <c r="B13" s="4" t="s">
        <v>4</v>
      </c>
      <c r="C13" s="5">
        <v>0</v>
      </c>
      <c r="D13" s="5">
        <v>0</v>
      </c>
      <c r="E13" s="5">
        <v>0</v>
      </c>
      <c r="F13" s="5">
        <v>0</v>
      </c>
      <c r="G13" s="5">
        <v>0</v>
      </c>
      <c r="H13" s="5">
        <v>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5</v>
      </c>
      <c r="C15" s="5">
        <v>0</v>
      </c>
      <c r="D15" s="5">
        <v>0</v>
      </c>
      <c r="E15" s="5">
        <v>0</v>
      </c>
      <c r="F15" s="5">
        <v>0</v>
      </c>
      <c r="G15" s="5">
        <v>0</v>
      </c>
      <c r="H15" s="5">
        <v>0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6</v>
      </c>
      <c r="C17" s="5"/>
      <c r="D17" s="5"/>
      <c r="E17" s="5"/>
      <c r="F17" s="5"/>
      <c r="G17" s="5"/>
      <c r="H17" s="5"/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7</v>
      </c>
      <c r="C19" s="5"/>
      <c r="D19" s="5"/>
      <c r="E19" s="5"/>
      <c r="F19" s="5"/>
      <c r="G19" s="5"/>
      <c r="H19" s="5"/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8</v>
      </c>
      <c r="C21" s="5"/>
      <c r="D21" s="5"/>
      <c r="E21" s="5"/>
      <c r="F21" s="5"/>
      <c r="G21" s="5"/>
      <c r="H21" s="5"/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9</v>
      </c>
      <c r="C23" s="7">
        <f>SUM(C13:C22)</f>
        <v>0</v>
      </c>
      <c r="D23" s="7">
        <f t="shared" ref="D23:H23" si="0">SUM(D13:D22)</f>
        <v>0</v>
      </c>
      <c r="E23" s="7">
        <f t="shared" si="0"/>
        <v>0</v>
      </c>
      <c r="F23" s="7">
        <f t="shared" si="0"/>
        <v>0</v>
      </c>
      <c r="G23" s="7">
        <f t="shared" si="0"/>
        <v>0</v>
      </c>
      <c r="H23" s="7">
        <f t="shared" si="0"/>
        <v>0</v>
      </c>
    </row>
    <row r="24" spans="2:8" ht="15.75" thickTop="1" x14ac:dyDescent="0.2"/>
    <row r="26" spans="2:8" ht="15.75" x14ac:dyDescent="0.25">
      <c r="B26" s="36"/>
      <c r="C26" s="36"/>
      <c r="D26" s="36"/>
      <c r="E26" s="36"/>
      <c r="F26" s="36"/>
      <c r="G26" s="36"/>
      <c r="H26" s="36"/>
    </row>
    <row r="27" spans="2:8" ht="15.75" x14ac:dyDescent="0.25">
      <c r="B27" s="36"/>
      <c r="C27" s="36"/>
      <c r="D27" s="36"/>
      <c r="E27" s="36"/>
      <c r="F27" s="36"/>
      <c r="G27" s="36"/>
      <c r="H27" s="36"/>
    </row>
    <row r="35" spans="3:8" ht="15.75" x14ac:dyDescent="0.25">
      <c r="C35" s="33"/>
      <c r="D35" s="33"/>
      <c r="E35" s="33"/>
      <c r="F35" s="33"/>
      <c r="G35" s="33"/>
      <c r="H35" s="33"/>
    </row>
    <row r="36" spans="3:8" ht="15.75" x14ac:dyDescent="0.25">
      <c r="C36" s="33"/>
      <c r="D36" s="33"/>
      <c r="E36" s="33"/>
      <c r="F36" s="33"/>
      <c r="G36" s="33"/>
      <c r="H36" s="33"/>
    </row>
    <row r="37" spans="3:8" x14ac:dyDescent="0.2">
      <c r="C37" s="3"/>
      <c r="D37" s="3"/>
      <c r="E37" s="3"/>
      <c r="F37" s="3"/>
      <c r="G37" s="3"/>
      <c r="H37" s="3"/>
    </row>
    <row r="38" spans="3:8" x14ac:dyDescent="0.2">
      <c r="C38" s="9"/>
      <c r="D38" s="9"/>
      <c r="E38" s="9"/>
      <c r="F38" s="9"/>
      <c r="G38" s="9"/>
      <c r="H38" s="9"/>
    </row>
    <row r="39" spans="3:8" x14ac:dyDescent="0.2">
      <c r="C39" s="10"/>
      <c r="D39" s="10"/>
      <c r="E39" s="10"/>
      <c r="F39" s="10"/>
      <c r="G39" s="10"/>
      <c r="H39" s="10"/>
    </row>
    <row r="40" spans="3:8" x14ac:dyDescent="0.2">
      <c r="C40" s="9"/>
      <c r="D40" s="9"/>
      <c r="E40" s="9"/>
      <c r="F40" s="9"/>
      <c r="G40" s="9"/>
      <c r="H40" s="9"/>
    </row>
    <row r="41" spans="3:8" x14ac:dyDescent="0.2">
      <c r="C41" s="10"/>
      <c r="D41" s="10"/>
      <c r="E41" s="10"/>
      <c r="F41" s="10"/>
      <c r="G41" s="10"/>
      <c r="H41" s="10"/>
    </row>
    <row r="42" spans="3:8" x14ac:dyDescent="0.2">
      <c r="C42" s="9"/>
      <c r="D42" s="9"/>
      <c r="E42" s="9"/>
      <c r="F42" s="9"/>
      <c r="G42" s="9"/>
      <c r="H42" s="9"/>
    </row>
    <row r="43" spans="3:8" x14ac:dyDescent="0.2">
      <c r="C43" s="10"/>
      <c r="D43" s="10"/>
      <c r="E43" s="10"/>
      <c r="F43" s="10"/>
      <c r="G43" s="10"/>
      <c r="H43" s="10"/>
    </row>
    <row r="44" spans="3:8" x14ac:dyDescent="0.2">
      <c r="C44" s="9"/>
      <c r="D44" s="9"/>
      <c r="E44" s="9"/>
      <c r="F44" s="9"/>
      <c r="G44" s="9"/>
      <c r="H44" s="9"/>
    </row>
    <row r="45" spans="3:8" x14ac:dyDescent="0.2">
      <c r="C45" s="10"/>
      <c r="D45" s="10"/>
      <c r="E45" s="10"/>
      <c r="F45" s="10"/>
      <c r="G45" s="10"/>
      <c r="H45" s="10"/>
    </row>
    <row r="46" spans="3:8" x14ac:dyDescent="0.2">
      <c r="C46" s="9"/>
      <c r="D46" s="9"/>
      <c r="E46" s="9"/>
      <c r="F46" s="9"/>
      <c r="G46" s="9"/>
      <c r="H46" s="9"/>
    </row>
    <row r="47" spans="3:8" x14ac:dyDescent="0.2">
      <c r="C47" s="10"/>
      <c r="D47" s="10"/>
      <c r="E47" s="10"/>
      <c r="F47" s="10"/>
      <c r="G47" s="10"/>
      <c r="H47" s="10"/>
    </row>
    <row r="48" spans="3:8" x14ac:dyDescent="0.2">
      <c r="C48" s="10"/>
      <c r="D48" s="10"/>
      <c r="E48" s="10"/>
      <c r="F48" s="10"/>
      <c r="G48" s="10"/>
      <c r="H48" s="10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429FABA-5EDB-429F-ABE6-B261984864AA}">
  <dimension ref="B1:H48"/>
  <sheetViews>
    <sheetView showWhiteSpace="0" zoomScaleNormal="100" workbookViewId="0"/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36" t="s">
        <v>0</v>
      </c>
      <c r="C1" s="36"/>
      <c r="D1" s="36"/>
      <c r="E1" s="36"/>
      <c r="F1" s="36"/>
      <c r="G1" s="36"/>
      <c r="H1" s="36"/>
    </row>
    <row r="2" spans="2:8" ht="15.75" x14ac:dyDescent="0.25">
      <c r="B2" s="36" t="s">
        <v>140</v>
      </c>
      <c r="C2" s="36"/>
      <c r="D2" s="36"/>
      <c r="E2" s="36"/>
      <c r="F2" s="36"/>
      <c r="G2" s="36"/>
      <c r="H2" s="36"/>
    </row>
    <row r="4" spans="2:8" x14ac:dyDescent="0.2">
      <c r="B4" s="2" t="s">
        <v>133</v>
      </c>
      <c r="C4" s="2"/>
      <c r="D4" s="2"/>
    </row>
    <row r="5" spans="2:8" x14ac:dyDescent="0.2">
      <c r="B5" s="2" t="s">
        <v>134</v>
      </c>
      <c r="C5" s="2"/>
      <c r="D5" s="2"/>
    </row>
    <row r="6" spans="2:8" x14ac:dyDescent="0.2">
      <c r="B6" s="2" t="s">
        <v>135</v>
      </c>
      <c r="C6" s="2"/>
      <c r="D6" s="2"/>
    </row>
    <row r="7" spans="2:8" x14ac:dyDescent="0.2">
      <c r="B7" s="2" t="s">
        <v>136</v>
      </c>
      <c r="C7" s="2"/>
      <c r="D7" s="2"/>
    </row>
    <row r="8" spans="2:8" x14ac:dyDescent="0.2">
      <c r="B8" s="2" t="s">
        <v>137</v>
      </c>
      <c r="C8" s="2"/>
      <c r="D8" s="2"/>
    </row>
    <row r="10" spans="2:8" ht="15.75" x14ac:dyDescent="0.25">
      <c r="C10" s="32" t="s">
        <v>1</v>
      </c>
      <c r="D10" s="32" t="s">
        <v>1</v>
      </c>
      <c r="E10" s="32" t="s">
        <v>1</v>
      </c>
      <c r="F10" s="32" t="s">
        <v>1</v>
      </c>
      <c r="G10" s="32" t="s">
        <v>1</v>
      </c>
      <c r="H10" s="32" t="s">
        <v>1</v>
      </c>
    </row>
    <row r="11" spans="2:8" ht="15.75" x14ac:dyDescent="0.25">
      <c r="C11" s="32" t="s">
        <v>11</v>
      </c>
      <c r="D11" s="32" t="s">
        <v>12</v>
      </c>
      <c r="E11" s="32" t="s">
        <v>13</v>
      </c>
      <c r="F11" s="32" t="s">
        <v>14</v>
      </c>
      <c r="G11" s="32" t="s">
        <v>15</v>
      </c>
      <c r="H11" s="32" t="s">
        <v>142</v>
      </c>
    </row>
    <row r="12" spans="2:8" x14ac:dyDescent="0.2">
      <c r="C12" s="3" t="s">
        <v>3</v>
      </c>
      <c r="D12" s="3" t="s">
        <v>3</v>
      </c>
      <c r="E12" s="3" t="s">
        <v>3</v>
      </c>
      <c r="F12" s="3" t="s">
        <v>3</v>
      </c>
      <c r="G12" s="3" t="s">
        <v>3</v>
      </c>
      <c r="H12" s="3" t="s">
        <v>3</v>
      </c>
    </row>
    <row r="13" spans="2:8" x14ac:dyDescent="0.2">
      <c r="B13" s="4" t="s">
        <v>4</v>
      </c>
      <c r="C13" s="5">
        <v>0</v>
      </c>
      <c r="D13" s="5">
        <v>0</v>
      </c>
      <c r="E13" s="5"/>
      <c r="F13" s="5"/>
      <c r="G13" s="5"/>
      <c r="H13" s="5"/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5</v>
      </c>
      <c r="C15" s="5">
        <v>54243</v>
      </c>
      <c r="D15" s="5">
        <v>0</v>
      </c>
      <c r="E15" s="5"/>
      <c r="F15" s="5"/>
      <c r="G15" s="5"/>
      <c r="H15" s="5"/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6</v>
      </c>
      <c r="C17" s="5">
        <v>9302.61</v>
      </c>
      <c r="D17" s="5">
        <v>0</v>
      </c>
      <c r="E17" s="5"/>
      <c r="F17" s="5"/>
      <c r="G17" s="5"/>
      <c r="H17" s="5"/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7</v>
      </c>
      <c r="C19" s="5">
        <v>0</v>
      </c>
      <c r="D19" s="5">
        <v>0</v>
      </c>
      <c r="E19" s="5"/>
      <c r="F19" s="5"/>
      <c r="G19" s="5"/>
      <c r="H19" s="5"/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8</v>
      </c>
      <c r="C21" s="5">
        <v>0</v>
      </c>
      <c r="D21" s="5">
        <v>0</v>
      </c>
      <c r="E21" s="5"/>
      <c r="F21" s="5"/>
      <c r="G21" s="5"/>
      <c r="H21" s="5"/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9</v>
      </c>
      <c r="C23" s="34">
        <f>SUM(C13:C22)</f>
        <v>63545.61</v>
      </c>
      <c r="D23" s="7">
        <v>0</v>
      </c>
      <c r="E23" s="7"/>
      <c r="F23" s="7"/>
      <c r="G23" s="7"/>
      <c r="H23" s="7"/>
    </row>
    <row r="24" spans="2:8" ht="15.75" thickTop="1" x14ac:dyDescent="0.2"/>
    <row r="26" spans="2:8" ht="15.75" x14ac:dyDescent="0.25">
      <c r="B26" s="36"/>
      <c r="C26" s="36"/>
      <c r="D26" s="36"/>
      <c r="E26" s="36"/>
      <c r="F26" s="36"/>
      <c r="G26" s="36"/>
      <c r="H26" s="36"/>
    </row>
    <row r="27" spans="2:8" ht="15.75" x14ac:dyDescent="0.25">
      <c r="B27" s="36"/>
      <c r="C27" s="36"/>
      <c r="D27" s="36"/>
      <c r="E27" s="36"/>
      <c r="F27" s="36"/>
      <c r="G27" s="36"/>
      <c r="H27" s="36"/>
    </row>
    <row r="35" spans="3:8" ht="15.75" x14ac:dyDescent="0.25">
      <c r="C35" s="32"/>
      <c r="D35" s="32"/>
      <c r="E35" s="32"/>
      <c r="F35" s="32"/>
      <c r="G35" s="32"/>
      <c r="H35" s="32"/>
    </row>
    <row r="36" spans="3:8" ht="15.75" x14ac:dyDescent="0.25">
      <c r="C36" s="32"/>
      <c r="D36" s="32"/>
      <c r="E36" s="32"/>
      <c r="F36" s="32"/>
      <c r="G36" s="32"/>
      <c r="H36" s="32"/>
    </row>
    <row r="37" spans="3:8" x14ac:dyDescent="0.2">
      <c r="C37" s="3"/>
      <c r="D37" s="3"/>
      <c r="E37" s="3"/>
      <c r="F37" s="3"/>
      <c r="G37" s="3"/>
      <c r="H37" s="3"/>
    </row>
    <row r="38" spans="3:8" x14ac:dyDescent="0.2">
      <c r="C38" s="9"/>
      <c r="D38" s="9"/>
      <c r="E38" s="9"/>
      <c r="F38" s="9"/>
      <c r="G38" s="9"/>
      <c r="H38" s="9"/>
    </row>
    <row r="39" spans="3:8" x14ac:dyDescent="0.2">
      <c r="C39" s="10"/>
      <c r="D39" s="10"/>
      <c r="E39" s="10"/>
      <c r="F39" s="10"/>
      <c r="G39" s="10"/>
      <c r="H39" s="10"/>
    </row>
    <row r="40" spans="3:8" x14ac:dyDescent="0.2">
      <c r="C40" s="9"/>
      <c r="D40" s="9"/>
      <c r="E40" s="9"/>
      <c r="F40" s="9"/>
      <c r="G40" s="9"/>
      <c r="H40" s="9"/>
    </row>
    <row r="41" spans="3:8" x14ac:dyDescent="0.2">
      <c r="C41" s="10"/>
      <c r="D41" s="10"/>
      <c r="E41" s="10"/>
      <c r="F41" s="10"/>
      <c r="G41" s="10"/>
      <c r="H41" s="10"/>
    </row>
    <row r="42" spans="3:8" x14ac:dyDescent="0.2">
      <c r="C42" s="9"/>
      <c r="D42" s="9"/>
      <c r="E42" s="9"/>
      <c r="F42" s="9"/>
      <c r="G42" s="9"/>
      <c r="H42" s="9"/>
    </row>
    <row r="43" spans="3:8" x14ac:dyDescent="0.2">
      <c r="C43" s="10"/>
      <c r="D43" s="10"/>
      <c r="E43" s="10"/>
      <c r="F43" s="10"/>
      <c r="G43" s="10"/>
      <c r="H43" s="10"/>
    </row>
    <row r="44" spans="3:8" x14ac:dyDescent="0.2">
      <c r="C44" s="9"/>
      <c r="D44" s="9"/>
      <c r="E44" s="9"/>
      <c r="F44" s="9"/>
      <c r="G44" s="9"/>
      <c r="H44" s="9"/>
    </row>
    <row r="45" spans="3:8" x14ac:dyDescent="0.2">
      <c r="C45" s="10"/>
      <c r="D45" s="10"/>
      <c r="E45" s="10"/>
      <c r="F45" s="10"/>
      <c r="G45" s="10"/>
      <c r="H45" s="10"/>
    </row>
    <row r="46" spans="3:8" x14ac:dyDescent="0.2">
      <c r="C46" s="9"/>
      <c r="D46" s="9"/>
      <c r="E46" s="9"/>
      <c r="F46" s="9"/>
      <c r="G46" s="9"/>
      <c r="H46" s="9"/>
    </row>
    <row r="47" spans="3:8" x14ac:dyDescent="0.2">
      <c r="C47" s="10"/>
      <c r="D47" s="10"/>
      <c r="E47" s="10"/>
      <c r="F47" s="10"/>
      <c r="G47" s="10"/>
      <c r="H47" s="10"/>
    </row>
    <row r="48" spans="3:8" x14ac:dyDescent="0.2">
      <c r="C48" s="10"/>
      <c r="D48" s="10"/>
      <c r="E48" s="10"/>
      <c r="F48" s="10"/>
      <c r="G48" s="10"/>
      <c r="H48" s="10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E424A80-FA38-4117-BD05-02CC213235C0}">
  <dimension ref="B1:H48"/>
  <sheetViews>
    <sheetView showWhiteSpace="0" zoomScaleNormal="100" workbookViewId="0">
      <selection activeCell="H35" sqref="H35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36" t="s">
        <v>0</v>
      </c>
      <c r="C1" s="36"/>
      <c r="D1" s="36"/>
      <c r="E1" s="36"/>
      <c r="F1" s="36"/>
      <c r="G1" s="36"/>
      <c r="H1" s="36"/>
    </row>
    <row r="2" spans="2:8" ht="15.75" x14ac:dyDescent="0.25">
      <c r="B2" s="36" t="s">
        <v>140</v>
      </c>
      <c r="C2" s="36"/>
      <c r="D2" s="36"/>
      <c r="E2" s="36"/>
      <c r="F2" s="36"/>
      <c r="G2" s="36"/>
      <c r="H2" s="36"/>
    </row>
    <row r="4" spans="2:8" x14ac:dyDescent="0.2">
      <c r="B4" s="14" t="s">
        <v>94</v>
      </c>
      <c r="C4" s="2"/>
      <c r="D4" s="2"/>
    </row>
    <row r="5" spans="2:8" x14ac:dyDescent="0.2">
      <c r="B5" s="12" t="s">
        <v>108</v>
      </c>
      <c r="C5" s="2"/>
      <c r="D5" s="2"/>
    </row>
    <row r="6" spans="2:8" x14ac:dyDescent="0.2">
      <c r="B6" s="15" t="s">
        <v>109</v>
      </c>
      <c r="C6" s="2"/>
      <c r="D6" s="2"/>
    </row>
    <row r="7" spans="2:8" x14ac:dyDescent="0.2">
      <c r="B7" s="16" t="s">
        <v>110</v>
      </c>
      <c r="C7" s="2"/>
      <c r="D7" s="2"/>
    </row>
    <row r="8" spans="2:8" x14ac:dyDescent="0.2">
      <c r="B8" s="14" t="s">
        <v>97</v>
      </c>
      <c r="C8" s="2"/>
      <c r="D8" s="2"/>
    </row>
    <row r="9" spans="2:8" x14ac:dyDescent="0.2">
      <c r="B9" s="14" t="s">
        <v>111</v>
      </c>
    </row>
    <row r="10" spans="2:8" ht="15.75" x14ac:dyDescent="0.25">
      <c r="C10" s="23" t="s">
        <v>1</v>
      </c>
      <c r="D10" s="23" t="s">
        <v>1</v>
      </c>
      <c r="E10" s="23" t="s">
        <v>1</v>
      </c>
      <c r="F10" s="23" t="s">
        <v>1</v>
      </c>
      <c r="G10" s="23" t="s">
        <v>1</v>
      </c>
      <c r="H10" s="23" t="s">
        <v>1</v>
      </c>
    </row>
    <row r="11" spans="2:8" ht="15.75" x14ac:dyDescent="0.25">
      <c r="C11" s="23" t="s">
        <v>11</v>
      </c>
      <c r="D11" s="23" t="s">
        <v>12</v>
      </c>
      <c r="E11" s="23" t="s">
        <v>13</v>
      </c>
      <c r="F11" s="23" t="s">
        <v>14</v>
      </c>
      <c r="G11" s="23" t="s">
        <v>15</v>
      </c>
      <c r="H11" s="23" t="s">
        <v>142</v>
      </c>
    </row>
    <row r="12" spans="2:8" x14ac:dyDescent="0.2">
      <c r="C12" s="3" t="s">
        <v>3</v>
      </c>
      <c r="D12" s="3" t="s">
        <v>3</v>
      </c>
      <c r="E12" s="3" t="s">
        <v>3</v>
      </c>
      <c r="F12" s="3" t="s">
        <v>3</v>
      </c>
      <c r="G12" s="3" t="s">
        <v>3</v>
      </c>
      <c r="H12" s="3" t="s">
        <v>3</v>
      </c>
    </row>
    <row r="13" spans="2:8" x14ac:dyDescent="0.2">
      <c r="B13" s="4" t="s">
        <v>4</v>
      </c>
      <c r="C13" s="5">
        <v>79508</v>
      </c>
      <c r="D13" s="5">
        <v>79508</v>
      </c>
      <c r="E13" s="5">
        <v>0</v>
      </c>
      <c r="F13" s="5">
        <v>0</v>
      </c>
      <c r="G13" s="5">
        <v>0</v>
      </c>
      <c r="H13" s="5">
        <v>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5</v>
      </c>
      <c r="C15" s="5">
        <v>80492</v>
      </c>
      <c r="D15" s="5">
        <v>80492</v>
      </c>
      <c r="E15" s="5">
        <v>0</v>
      </c>
      <c r="F15" s="5">
        <v>0</v>
      </c>
      <c r="G15" s="5">
        <v>0</v>
      </c>
      <c r="H15" s="5">
        <v>0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6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7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8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9</v>
      </c>
      <c r="C23" s="7">
        <f>SUM(C13:C22)</f>
        <v>160000</v>
      </c>
      <c r="D23" s="7">
        <f>SUM(D13:D22)</f>
        <v>160000</v>
      </c>
      <c r="E23" s="7">
        <v>0</v>
      </c>
      <c r="F23" s="7">
        <v>0</v>
      </c>
      <c r="G23" s="7">
        <v>0</v>
      </c>
      <c r="H23" s="7">
        <v>0</v>
      </c>
    </row>
    <row r="24" spans="2:8" ht="15.75" thickTop="1" x14ac:dyDescent="0.2"/>
    <row r="26" spans="2:8" ht="15.75" x14ac:dyDescent="0.25">
      <c r="B26" s="36"/>
      <c r="C26" s="36"/>
      <c r="D26" s="36"/>
      <c r="E26" s="36"/>
      <c r="F26" s="36"/>
      <c r="G26" s="36"/>
      <c r="H26" s="36"/>
    </row>
    <row r="27" spans="2:8" ht="15.75" x14ac:dyDescent="0.25">
      <c r="B27" s="36"/>
      <c r="C27" s="36"/>
      <c r="D27" s="36"/>
      <c r="E27" s="36"/>
      <c r="F27" s="36"/>
      <c r="G27" s="36"/>
      <c r="H27" s="36"/>
    </row>
    <row r="35" spans="3:8" ht="15.75" x14ac:dyDescent="0.25">
      <c r="C35" s="23"/>
      <c r="D35" s="23"/>
      <c r="E35" s="23"/>
      <c r="F35" s="23"/>
      <c r="G35" s="23"/>
      <c r="H35" s="23"/>
    </row>
    <row r="36" spans="3:8" ht="15.75" x14ac:dyDescent="0.25">
      <c r="C36" s="23"/>
      <c r="D36" s="23"/>
      <c r="E36" s="23"/>
      <c r="F36" s="23"/>
      <c r="G36" s="23"/>
      <c r="H36" s="23"/>
    </row>
    <row r="37" spans="3:8" x14ac:dyDescent="0.2">
      <c r="C37" s="3"/>
      <c r="D37" s="3"/>
      <c r="E37" s="3"/>
      <c r="F37" s="3"/>
      <c r="G37" s="3"/>
      <c r="H37" s="3"/>
    </row>
    <row r="38" spans="3:8" x14ac:dyDescent="0.2">
      <c r="C38" s="9"/>
      <c r="D38" s="9"/>
      <c r="E38" s="9"/>
      <c r="F38" s="9"/>
      <c r="G38" s="9"/>
      <c r="H38" s="9"/>
    </row>
    <row r="39" spans="3:8" x14ac:dyDescent="0.2">
      <c r="C39" s="10"/>
      <c r="D39" s="10"/>
      <c r="E39" s="10"/>
      <c r="F39" s="10"/>
      <c r="G39" s="10"/>
      <c r="H39" s="10"/>
    </row>
    <row r="40" spans="3:8" x14ac:dyDescent="0.2">
      <c r="C40" s="9"/>
      <c r="D40" s="9"/>
      <c r="E40" s="9"/>
      <c r="F40" s="9"/>
      <c r="G40" s="9"/>
      <c r="H40" s="9"/>
    </row>
    <row r="41" spans="3:8" x14ac:dyDescent="0.2">
      <c r="C41" s="10"/>
      <c r="D41" s="10"/>
      <c r="E41" s="10"/>
      <c r="F41" s="10"/>
      <c r="G41" s="10"/>
      <c r="H41" s="10"/>
    </row>
    <row r="42" spans="3:8" x14ac:dyDescent="0.2">
      <c r="C42" s="9"/>
      <c r="D42" s="9"/>
      <c r="E42" s="9"/>
      <c r="F42" s="9"/>
      <c r="G42" s="9"/>
      <c r="H42" s="9"/>
    </row>
    <row r="43" spans="3:8" x14ac:dyDescent="0.2">
      <c r="C43" s="10"/>
      <c r="D43" s="10"/>
      <c r="E43" s="10"/>
      <c r="F43" s="10"/>
      <c r="G43" s="10"/>
      <c r="H43" s="10"/>
    </row>
    <row r="44" spans="3:8" x14ac:dyDescent="0.2">
      <c r="C44" s="9"/>
      <c r="D44" s="9"/>
      <c r="E44" s="9"/>
      <c r="F44" s="9"/>
      <c r="G44" s="9"/>
      <c r="H44" s="9"/>
    </row>
    <row r="45" spans="3:8" x14ac:dyDescent="0.2">
      <c r="C45" s="10"/>
      <c r="D45" s="10"/>
      <c r="E45" s="10"/>
      <c r="F45" s="10"/>
      <c r="G45" s="10"/>
      <c r="H45" s="10"/>
    </row>
    <row r="46" spans="3:8" x14ac:dyDescent="0.2">
      <c r="C46" s="9"/>
      <c r="D46" s="9"/>
      <c r="E46" s="9"/>
      <c r="F46" s="9"/>
      <c r="G46" s="9"/>
      <c r="H46" s="9"/>
    </row>
    <row r="47" spans="3:8" x14ac:dyDescent="0.2">
      <c r="C47" s="10"/>
      <c r="D47" s="10"/>
      <c r="E47" s="10"/>
      <c r="F47" s="10"/>
      <c r="G47" s="10"/>
      <c r="H47" s="10"/>
    </row>
    <row r="48" spans="3:8" x14ac:dyDescent="0.2">
      <c r="C48" s="10"/>
      <c r="D48" s="10"/>
      <c r="E48" s="10"/>
      <c r="F48" s="10"/>
      <c r="G48" s="10"/>
      <c r="H48" s="10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A27D799-F1E0-4A52-AEC0-1FEC2CCCA2FE}">
  <dimension ref="B1:H48"/>
  <sheetViews>
    <sheetView showWhiteSpace="0" zoomScaleNormal="100" workbookViewId="0">
      <selection activeCell="D16" sqref="D16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36" t="s">
        <v>0</v>
      </c>
      <c r="C1" s="36"/>
      <c r="D1" s="36"/>
      <c r="E1" s="36"/>
      <c r="F1" s="36"/>
      <c r="G1" s="36"/>
      <c r="H1" s="36"/>
    </row>
    <row r="2" spans="2:8" ht="15.75" x14ac:dyDescent="0.25">
      <c r="B2" s="36" t="s">
        <v>140</v>
      </c>
      <c r="C2" s="36"/>
      <c r="D2" s="36"/>
      <c r="E2" s="36"/>
      <c r="F2" s="36"/>
      <c r="G2" s="36"/>
      <c r="H2" s="36"/>
    </row>
    <row r="4" spans="2:8" x14ac:dyDescent="0.2">
      <c r="B4" s="2" t="s">
        <v>84</v>
      </c>
      <c r="C4" s="2"/>
      <c r="D4" s="2"/>
    </row>
    <row r="5" spans="2:8" x14ac:dyDescent="0.2">
      <c r="B5" s="2" t="s">
        <v>85</v>
      </c>
      <c r="C5" s="2"/>
      <c r="D5" s="2"/>
    </row>
    <row r="6" spans="2:8" x14ac:dyDescent="0.2">
      <c r="B6" s="2" t="s">
        <v>86</v>
      </c>
      <c r="C6" s="2"/>
      <c r="D6" s="2"/>
    </row>
    <row r="7" spans="2:8" x14ac:dyDescent="0.2">
      <c r="B7" s="2" t="s">
        <v>31</v>
      </c>
      <c r="C7" s="2"/>
      <c r="D7" s="2"/>
    </row>
    <row r="8" spans="2:8" x14ac:dyDescent="0.2">
      <c r="B8" s="2" t="s">
        <v>87</v>
      </c>
      <c r="C8" s="2"/>
      <c r="D8" s="2"/>
    </row>
    <row r="10" spans="2:8" ht="15.75" x14ac:dyDescent="0.25">
      <c r="C10" s="24" t="s">
        <v>1</v>
      </c>
      <c r="D10" s="24" t="s">
        <v>1</v>
      </c>
      <c r="E10" s="24" t="s">
        <v>1</v>
      </c>
      <c r="F10" s="24" t="s">
        <v>1</v>
      </c>
      <c r="G10" s="24" t="s">
        <v>1</v>
      </c>
      <c r="H10" s="24" t="s">
        <v>1</v>
      </c>
    </row>
    <row r="11" spans="2:8" ht="15.75" x14ac:dyDescent="0.25">
      <c r="C11" s="24" t="s">
        <v>11</v>
      </c>
      <c r="D11" s="24" t="s">
        <v>12</v>
      </c>
      <c r="E11" s="24" t="s">
        <v>13</v>
      </c>
      <c r="F11" s="24" t="s">
        <v>14</v>
      </c>
      <c r="G11" s="24" t="s">
        <v>15</v>
      </c>
      <c r="H11" s="24" t="s">
        <v>142</v>
      </c>
    </row>
    <row r="12" spans="2:8" x14ac:dyDescent="0.2">
      <c r="C12" s="3" t="s">
        <v>3</v>
      </c>
      <c r="D12" s="3" t="s">
        <v>3</v>
      </c>
      <c r="E12" s="3" t="s">
        <v>3</v>
      </c>
      <c r="F12" s="3" t="s">
        <v>3</v>
      </c>
      <c r="G12" s="3" t="s">
        <v>3</v>
      </c>
      <c r="H12" s="3" t="s">
        <v>3</v>
      </c>
    </row>
    <row r="13" spans="2:8" x14ac:dyDescent="0.2">
      <c r="B13" s="4" t="s">
        <v>4</v>
      </c>
      <c r="C13" s="5">
        <v>400000</v>
      </c>
      <c r="D13" s="5">
        <v>0</v>
      </c>
      <c r="E13" s="5">
        <v>0</v>
      </c>
      <c r="F13" s="5">
        <v>0</v>
      </c>
      <c r="G13" s="5">
        <v>0</v>
      </c>
      <c r="H13" s="5">
        <v>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5</v>
      </c>
      <c r="C15" s="5">
        <v>1832860</v>
      </c>
      <c r="D15" s="5">
        <v>0</v>
      </c>
      <c r="E15" s="5">
        <v>0</v>
      </c>
      <c r="F15" s="5">
        <v>0</v>
      </c>
      <c r="G15" s="5">
        <v>0</v>
      </c>
      <c r="H15" s="5">
        <v>0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6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7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8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9</v>
      </c>
      <c r="C23" s="7">
        <f t="shared" ref="C23:H23" si="0">SUM(C13:C22)</f>
        <v>2232860</v>
      </c>
      <c r="D23" s="7">
        <f t="shared" si="0"/>
        <v>0</v>
      </c>
      <c r="E23" s="7">
        <f t="shared" si="0"/>
        <v>0</v>
      </c>
      <c r="F23" s="7">
        <f t="shared" si="0"/>
        <v>0</v>
      </c>
      <c r="G23" s="7">
        <f t="shared" si="0"/>
        <v>0</v>
      </c>
      <c r="H23" s="7">
        <f t="shared" si="0"/>
        <v>0</v>
      </c>
    </row>
    <row r="24" spans="2:8" ht="15.75" thickTop="1" x14ac:dyDescent="0.2"/>
    <row r="26" spans="2:8" ht="15.75" x14ac:dyDescent="0.25">
      <c r="B26" s="36"/>
      <c r="C26" s="36"/>
      <c r="D26" s="36"/>
      <c r="E26" s="36"/>
      <c r="F26" s="36"/>
      <c r="G26" s="36"/>
      <c r="H26" s="36"/>
    </row>
    <row r="27" spans="2:8" ht="15.75" x14ac:dyDescent="0.25">
      <c r="B27" s="36"/>
      <c r="C27" s="36"/>
      <c r="D27" s="36"/>
      <c r="E27" s="36"/>
      <c r="F27" s="36"/>
      <c r="G27" s="36"/>
      <c r="H27" s="36"/>
    </row>
    <row r="35" spans="3:8" ht="15.75" x14ac:dyDescent="0.25">
      <c r="C35" s="24"/>
      <c r="D35" s="24"/>
      <c r="E35" s="24"/>
      <c r="F35" s="24"/>
      <c r="G35" s="24"/>
      <c r="H35" s="24"/>
    </row>
    <row r="36" spans="3:8" ht="15.75" x14ac:dyDescent="0.25">
      <c r="C36" s="24"/>
      <c r="D36" s="24"/>
      <c r="E36" s="24"/>
      <c r="F36" s="24"/>
      <c r="G36" s="24"/>
      <c r="H36" s="24"/>
    </row>
    <row r="37" spans="3:8" x14ac:dyDescent="0.2">
      <c r="C37" s="3"/>
      <c r="D37" s="3"/>
      <c r="E37" s="3"/>
      <c r="F37" s="3"/>
      <c r="G37" s="3"/>
      <c r="H37" s="3"/>
    </row>
    <row r="38" spans="3:8" x14ac:dyDescent="0.2">
      <c r="C38" s="9"/>
      <c r="D38" s="9"/>
      <c r="E38" s="9"/>
      <c r="F38" s="9"/>
      <c r="G38" s="9"/>
      <c r="H38" s="9"/>
    </row>
    <row r="39" spans="3:8" x14ac:dyDescent="0.2">
      <c r="C39" s="10"/>
      <c r="D39" s="10"/>
      <c r="E39" s="10"/>
      <c r="F39" s="10"/>
      <c r="G39" s="10"/>
      <c r="H39" s="10"/>
    </row>
    <row r="40" spans="3:8" x14ac:dyDescent="0.2">
      <c r="C40" s="9"/>
      <c r="D40" s="9"/>
      <c r="E40" s="9"/>
      <c r="F40" s="9"/>
      <c r="G40" s="9"/>
      <c r="H40" s="9"/>
    </row>
    <row r="41" spans="3:8" x14ac:dyDescent="0.2">
      <c r="C41" s="10"/>
      <c r="D41" s="10"/>
      <c r="E41" s="10"/>
      <c r="F41" s="10"/>
      <c r="G41" s="10"/>
      <c r="H41" s="10"/>
    </row>
    <row r="42" spans="3:8" x14ac:dyDescent="0.2">
      <c r="C42" s="9"/>
      <c r="D42" s="9"/>
      <c r="E42" s="9"/>
      <c r="F42" s="9"/>
      <c r="G42" s="9"/>
      <c r="H42" s="9"/>
    </row>
    <row r="43" spans="3:8" x14ac:dyDescent="0.2">
      <c r="C43" s="10"/>
      <c r="D43" s="10"/>
      <c r="E43" s="10"/>
      <c r="F43" s="10"/>
      <c r="G43" s="10"/>
      <c r="H43" s="10"/>
    </row>
    <row r="44" spans="3:8" x14ac:dyDescent="0.2">
      <c r="C44" s="9"/>
      <c r="D44" s="9"/>
      <c r="E44" s="9"/>
      <c r="F44" s="9"/>
      <c r="G44" s="9"/>
      <c r="H44" s="9"/>
    </row>
    <row r="45" spans="3:8" x14ac:dyDescent="0.2">
      <c r="C45" s="10"/>
      <c r="D45" s="10"/>
      <c r="E45" s="10"/>
      <c r="F45" s="10"/>
      <c r="G45" s="10"/>
      <c r="H45" s="10"/>
    </row>
    <row r="46" spans="3:8" x14ac:dyDescent="0.2">
      <c r="C46" s="9"/>
      <c r="D46" s="9"/>
      <c r="E46" s="9"/>
      <c r="F46" s="9"/>
      <c r="G46" s="9"/>
      <c r="H46" s="9"/>
    </row>
    <row r="47" spans="3:8" x14ac:dyDescent="0.2">
      <c r="C47" s="10"/>
      <c r="D47" s="10"/>
      <c r="E47" s="10"/>
      <c r="F47" s="10"/>
      <c r="G47" s="10"/>
      <c r="H47" s="10"/>
    </row>
    <row r="48" spans="3:8" x14ac:dyDescent="0.2">
      <c r="C48" s="10"/>
      <c r="D48" s="10"/>
      <c r="E48" s="10"/>
      <c r="F48" s="10"/>
      <c r="G48" s="10"/>
      <c r="H48" s="10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37C8996-BB91-4D85-85EC-453356FB22CC}">
  <dimension ref="B1:H48"/>
  <sheetViews>
    <sheetView showWhiteSpace="0" zoomScaleNormal="100" workbookViewId="0">
      <selection activeCell="J12" sqref="J12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36" t="s">
        <v>0</v>
      </c>
      <c r="C1" s="36"/>
      <c r="D1" s="36"/>
      <c r="E1" s="36"/>
      <c r="F1" s="36"/>
      <c r="G1" s="36"/>
      <c r="H1" s="36"/>
    </row>
    <row r="2" spans="2:8" ht="15.75" x14ac:dyDescent="0.25">
      <c r="B2" s="36" t="s">
        <v>140</v>
      </c>
      <c r="C2" s="36"/>
      <c r="D2" s="36"/>
      <c r="E2" s="36"/>
      <c r="F2" s="36"/>
      <c r="G2" s="36"/>
      <c r="H2" s="36"/>
    </row>
    <row r="4" spans="2:8" x14ac:dyDescent="0.2">
      <c r="B4" s="2" t="s">
        <v>63</v>
      </c>
      <c r="C4" s="2"/>
      <c r="D4" s="2"/>
    </row>
    <row r="5" spans="2:8" x14ac:dyDescent="0.2">
      <c r="B5" s="2" t="s">
        <v>71</v>
      </c>
      <c r="C5" s="2"/>
      <c r="D5" s="2"/>
    </row>
    <row r="6" spans="2:8" x14ac:dyDescent="0.2">
      <c r="B6" s="2" t="s">
        <v>72</v>
      </c>
      <c r="C6" s="2"/>
      <c r="D6" s="2"/>
    </row>
    <row r="7" spans="2:8" x14ac:dyDescent="0.2">
      <c r="B7" s="2" t="s">
        <v>66</v>
      </c>
      <c r="C7" s="2"/>
      <c r="D7" s="2"/>
    </row>
    <row r="8" spans="2:8" x14ac:dyDescent="0.2">
      <c r="B8" s="2" t="s">
        <v>73</v>
      </c>
      <c r="C8" s="2"/>
      <c r="D8" s="2"/>
    </row>
    <row r="10" spans="2:8" ht="15.75" x14ac:dyDescent="0.25">
      <c r="C10" s="18" t="s">
        <v>1</v>
      </c>
      <c r="D10" s="18" t="s">
        <v>1</v>
      </c>
      <c r="E10" s="18" t="s">
        <v>1</v>
      </c>
      <c r="F10" s="18" t="s">
        <v>1</v>
      </c>
      <c r="G10" s="18" t="s">
        <v>1</v>
      </c>
      <c r="H10" s="18" t="s">
        <v>1</v>
      </c>
    </row>
    <row r="11" spans="2:8" ht="15.75" x14ac:dyDescent="0.25">
      <c r="C11" s="18" t="s">
        <v>2</v>
      </c>
      <c r="D11" s="18" t="s">
        <v>11</v>
      </c>
      <c r="E11" s="18" t="s">
        <v>12</v>
      </c>
      <c r="F11" s="18" t="s">
        <v>13</v>
      </c>
      <c r="G11" s="18" t="s">
        <v>14</v>
      </c>
      <c r="H11" s="18" t="s">
        <v>15</v>
      </c>
    </row>
    <row r="12" spans="2:8" x14ac:dyDescent="0.2">
      <c r="C12" s="3" t="s">
        <v>3</v>
      </c>
      <c r="D12" s="3" t="s">
        <v>3</v>
      </c>
      <c r="E12" s="3" t="s">
        <v>3</v>
      </c>
      <c r="F12" s="3" t="s">
        <v>3</v>
      </c>
      <c r="G12" s="3" t="s">
        <v>3</v>
      </c>
      <c r="H12" s="3" t="s">
        <v>3</v>
      </c>
    </row>
    <row r="13" spans="2:8" x14ac:dyDescent="0.2">
      <c r="B13" s="4" t="s">
        <v>4</v>
      </c>
      <c r="C13" s="5">
        <v>450890.38</v>
      </c>
      <c r="D13" s="5">
        <v>450890.38</v>
      </c>
      <c r="E13" s="5">
        <v>450890.38</v>
      </c>
      <c r="F13" s="5">
        <v>488190</v>
      </c>
      <c r="G13" s="5">
        <v>0</v>
      </c>
      <c r="H13" s="5">
        <v>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5</v>
      </c>
      <c r="C15" s="5">
        <f>1156607-C13</f>
        <v>705716.62</v>
      </c>
      <c r="D15" s="5">
        <f t="shared" ref="D15:E15" si="0">1156607-D13</f>
        <v>705716.62</v>
      </c>
      <c r="E15" s="5">
        <f t="shared" si="0"/>
        <v>705716.62</v>
      </c>
      <c r="F15" s="5">
        <f>1156607-F13</f>
        <v>668417</v>
      </c>
      <c r="G15" s="5">
        <v>0</v>
      </c>
      <c r="H15" s="5">
        <v>0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6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7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8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9</v>
      </c>
      <c r="C23" s="7">
        <f>SUM(C13:C22)</f>
        <v>1156607</v>
      </c>
      <c r="D23" s="7">
        <f t="shared" ref="D23:H23" si="1">SUM(D13:D22)</f>
        <v>1156607</v>
      </c>
      <c r="E23" s="7">
        <f t="shared" si="1"/>
        <v>1156607</v>
      </c>
      <c r="F23" s="7">
        <f t="shared" si="1"/>
        <v>1156607</v>
      </c>
      <c r="G23" s="7">
        <f t="shared" si="1"/>
        <v>0</v>
      </c>
      <c r="H23" s="7">
        <f t="shared" si="1"/>
        <v>0</v>
      </c>
    </row>
    <row r="24" spans="2:8" ht="15.75" thickTop="1" x14ac:dyDescent="0.2"/>
    <row r="25" spans="2:8" x14ac:dyDescent="0.2">
      <c r="B25" s="1" t="s">
        <v>149</v>
      </c>
    </row>
    <row r="26" spans="2:8" ht="15.75" x14ac:dyDescent="0.25">
      <c r="B26" s="36"/>
      <c r="C26" s="36"/>
      <c r="D26" s="36"/>
      <c r="E26" s="36"/>
      <c r="F26" s="36"/>
      <c r="G26" s="36"/>
      <c r="H26" s="36"/>
    </row>
    <row r="27" spans="2:8" ht="15.75" x14ac:dyDescent="0.25">
      <c r="B27" s="36"/>
      <c r="C27" s="36"/>
      <c r="D27" s="36"/>
      <c r="E27" s="36"/>
      <c r="F27" s="36"/>
      <c r="G27" s="36"/>
      <c r="H27" s="36"/>
    </row>
    <row r="28" spans="2:8" ht="15.75" x14ac:dyDescent="0.25">
      <c r="B28"/>
      <c r="C28"/>
    </row>
    <row r="29" spans="2:8" ht="15.75" x14ac:dyDescent="0.25">
      <c r="B29"/>
      <c r="C29"/>
    </row>
    <row r="30" spans="2:8" ht="15.75" x14ac:dyDescent="0.25">
      <c r="B30"/>
      <c r="C30"/>
    </row>
    <row r="31" spans="2:8" ht="15.75" x14ac:dyDescent="0.25">
      <c r="B31"/>
      <c r="C31"/>
    </row>
    <row r="35" spans="3:8" ht="15.75" x14ac:dyDescent="0.25">
      <c r="C35" s="18"/>
      <c r="D35" s="18"/>
      <c r="E35" s="18"/>
      <c r="F35" s="18"/>
      <c r="G35" s="18"/>
      <c r="H35" s="18"/>
    </row>
    <row r="36" spans="3:8" ht="15.75" x14ac:dyDescent="0.25">
      <c r="C36" s="18"/>
      <c r="D36" s="18"/>
      <c r="E36" s="18"/>
      <c r="F36" s="18"/>
      <c r="G36" s="18"/>
      <c r="H36" s="18"/>
    </row>
    <row r="37" spans="3:8" ht="15.75" x14ac:dyDescent="0.25">
      <c r="C37" s="18"/>
      <c r="D37" s="18"/>
      <c r="E37" s="18"/>
      <c r="F37" s="18"/>
      <c r="G37" s="18"/>
      <c r="H37" s="18"/>
    </row>
    <row r="38" spans="3:8" ht="15.75" x14ac:dyDescent="0.25">
      <c r="C38" s="18"/>
      <c r="D38" s="18"/>
      <c r="E38" s="18"/>
      <c r="F38" s="18"/>
      <c r="G38" s="18"/>
      <c r="H38" s="18"/>
    </row>
    <row r="39" spans="3:8" ht="15.75" x14ac:dyDescent="0.25">
      <c r="C39" s="18"/>
      <c r="D39" s="18"/>
      <c r="E39" s="18"/>
      <c r="F39" s="18"/>
      <c r="G39" s="18"/>
      <c r="H39" s="18"/>
    </row>
    <row r="40" spans="3:8" ht="15.75" x14ac:dyDescent="0.25">
      <c r="C40" s="18"/>
      <c r="D40" s="18"/>
      <c r="E40" s="18"/>
      <c r="F40" s="18"/>
      <c r="G40" s="18"/>
      <c r="H40" s="18"/>
    </row>
    <row r="41" spans="3:8" ht="15.75" x14ac:dyDescent="0.25">
      <c r="C41" s="18"/>
      <c r="D41" s="18"/>
      <c r="E41" s="18"/>
      <c r="F41" s="18"/>
      <c r="G41" s="18"/>
      <c r="H41" s="18"/>
    </row>
    <row r="42" spans="3:8" ht="15.75" x14ac:dyDescent="0.25">
      <c r="C42" s="18"/>
      <c r="D42" s="18"/>
      <c r="E42" s="18"/>
      <c r="F42" s="18"/>
      <c r="G42" s="18"/>
      <c r="H42" s="18"/>
    </row>
    <row r="43" spans="3:8" ht="15.75" x14ac:dyDescent="0.25">
      <c r="C43" s="18"/>
      <c r="D43" s="18"/>
      <c r="E43" s="18"/>
      <c r="F43" s="18"/>
      <c r="G43" s="18"/>
      <c r="H43" s="18"/>
    </row>
    <row r="44" spans="3:8" ht="15.75" x14ac:dyDescent="0.25">
      <c r="C44" s="18"/>
      <c r="D44" s="18"/>
      <c r="E44" s="18"/>
      <c r="F44" s="18"/>
      <c r="G44" s="18"/>
      <c r="H44" s="18"/>
    </row>
    <row r="45" spans="3:8" ht="15.75" x14ac:dyDescent="0.25">
      <c r="C45" s="18"/>
      <c r="D45" s="18"/>
      <c r="E45" s="18"/>
      <c r="F45" s="18"/>
      <c r="G45" s="18"/>
      <c r="H45" s="18"/>
    </row>
    <row r="46" spans="3:8" ht="15.75" x14ac:dyDescent="0.25">
      <c r="C46" s="18"/>
      <c r="D46" s="18"/>
      <c r="E46" s="18"/>
      <c r="F46" s="18"/>
      <c r="G46" s="18"/>
      <c r="H46" s="18"/>
    </row>
    <row r="47" spans="3:8" ht="15.75" x14ac:dyDescent="0.25">
      <c r="C47" s="18"/>
      <c r="D47" s="18"/>
      <c r="E47" s="18"/>
      <c r="F47" s="18"/>
      <c r="G47" s="18"/>
      <c r="H47" s="18"/>
    </row>
    <row r="48" spans="3:8" x14ac:dyDescent="0.2">
      <c r="C48" s="10"/>
      <c r="D48" s="10"/>
      <c r="E48" s="10"/>
      <c r="F48" s="10"/>
      <c r="G48" s="10"/>
      <c r="H48" s="10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4000AE-546E-4996-A2C5-22DF50FECBD5}">
  <sheetPr>
    <pageSetUpPr fitToPage="1"/>
  </sheetPr>
  <dimension ref="B1:H24"/>
  <sheetViews>
    <sheetView zoomScaleNormal="100" workbookViewId="0">
      <selection activeCell="H28" sqref="H28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8" width="14.140625" style="1" customWidth="1"/>
    <col min="9" max="16384" width="9.140625" style="1"/>
  </cols>
  <sheetData>
    <row r="1" spans="2:8" ht="15.75" x14ac:dyDescent="0.25">
      <c r="B1" s="36" t="s">
        <v>0</v>
      </c>
      <c r="C1" s="36"/>
      <c r="D1" s="36"/>
      <c r="E1" s="36"/>
      <c r="F1" s="36"/>
      <c r="G1" s="36"/>
      <c r="H1" s="36"/>
    </row>
    <row r="2" spans="2:8" ht="15.75" x14ac:dyDescent="0.25">
      <c r="B2" s="36" t="s">
        <v>140</v>
      </c>
      <c r="C2" s="36"/>
      <c r="D2" s="36"/>
      <c r="E2" s="36"/>
      <c r="F2" s="36"/>
      <c r="G2" s="36"/>
      <c r="H2" s="36"/>
    </row>
    <row r="4" spans="2:8" x14ac:dyDescent="0.2">
      <c r="B4" s="2" t="s">
        <v>123</v>
      </c>
      <c r="C4" s="2"/>
      <c r="D4" s="2"/>
      <c r="E4" s="2"/>
      <c r="F4" s="2"/>
      <c r="G4" s="2"/>
    </row>
    <row r="5" spans="2:8" ht="15" customHeight="1" x14ac:dyDescent="0.2">
      <c r="B5" s="37" t="s">
        <v>124</v>
      </c>
      <c r="C5" s="37"/>
      <c r="D5" s="37"/>
      <c r="E5" s="37"/>
      <c r="F5" s="37"/>
      <c r="G5" s="37"/>
    </row>
    <row r="6" spans="2:8" x14ac:dyDescent="0.2">
      <c r="B6" s="13" t="s">
        <v>125</v>
      </c>
      <c r="C6" s="2"/>
      <c r="D6" s="2"/>
      <c r="E6" s="2"/>
      <c r="F6" s="2"/>
      <c r="G6" s="2"/>
    </row>
    <row r="7" spans="2:8" x14ac:dyDescent="0.2">
      <c r="B7" s="13" t="s">
        <v>31</v>
      </c>
      <c r="C7" s="2"/>
      <c r="D7" s="2"/>
      <c r="E7" s="2"/>
      <c r="F7" s="2"/>
      <c r="G7" s="2"/>
    </row>
    <row r="8" spans="2:8" x14ac:dyDescent="0.2">
      <c r="B8" s="13" t="s">
        <v>126</v>
      </c>
      <c r="C8" s="2"/>
      <c r="D8" s="2"/>
      <c r="E8" s="2"/>
      <c r="F8" s="2"/>
      <c r="G8" s="2"/>
    </row>
    <row r="10" spans="2:8" ht="15.75" x14ac:dyDescent="0.25">
      <c r="C10" s="31" t="s">
        <v>1</v>
      </c>
      <c r="D10" s="31" t="s">
        <v>1</v>
      </c>
      <c r="E10" s="31" t="s">
        <v>1</v>
      </c>
      <c r="F10" s="31" t="s">
        <v>1</v>
      </c>
      <c r="G10" s="31" t="s">
        <v>1</v>
      </c>
      <c r="H10" s="31" t="s">
        <v>1</v>
      </c>
    </row>
    <row r="11" spans="2:8" ht="15.75" x14ac:dyDescent="0.25">
      <c r="C11" s="31" t="s">
        <v>11</v>
      </c>
      <c r="D11" s="31" t="s">
        <v>12</v>
      </c>
      <c r="E11" s="31" t="s">
        <v>13</v>
      </c>
      <c r="F11" s="31" t="s">
        <v>14</v>
      </c>
      <c r="G11" s="31" t="s">
        <v>15</v>
      </c>
      <c r="H11" s="31" t="s">
        <v>142</v>
      </c>
    </row>
    <row r="12" spans="2:8" x14ac:dyDescent="0.2">
      <c r="C12" s="3" t="s">
        <v>3</v>
      </c>
      <c r="D12" s="3" t="s">
        <v>3</v>
      </c>
      <c r="E12" s="3" t="s">
        <v>3</v>
      </c>
      <c r="F12" s="3" t="s">
        <v>3</v>
      </c>
      <c r="G12" s="3" t="s">
        <v>3</v>
      </c>
      <c r="H12" s="3" t="s">
        <v>3</v>
      </c>
    </row>
    <row r="13" spans="2:8" x14ac:dyDescent="0.2">
      <c r="B13" s="4" t="s">
        <v>4</v>
      </c>
      <c r="C13" s="5">
        <v>0</v>
      </c>
      <c r="D13" s="5">
        <v>0</v>
      </c>
      <c r="E13" s="5">
        <v>0</v>
      </c>
      <c r="F13" s="5">
        <v>0</v>
      </c>
      <c r="G13" s="5">
        <v>0</v>
      </c>
      <c r="H13" s="5">
        <v>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5</v>
      </c>
      <c r="C15" s="5">
        <v>5254</v>
      </c>
      <c r="D15" s="5">
        <v>0</v>
      </c>
      <c r="E15" s="5">
        <v>0</v>
      </c>
      <c r="F15" s="5">
        <v>0</v>
      </c>
      <c r="G15" s="5">
        <v>0</v>
      </c>
      <c r="H15" s="5">
        <v>0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6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7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8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9</v>
      </c>
      <c r="C23" s="7">
        <f>SUM(C13:C22)</f>
        <v>5254</v>
      </c>
      <c r="D23" s="7">
        <f t="shared" ref="D23:H23" si="0">SUM(D13:D22)</f>
        <v>0</v>
      </c>
      <c r="E23" s="7">
        <f t="shared" si="0"/>
        <v>0</v>
      </c>
      <c r="F23" s="7">
        <f t="shared" si="0"/>
        <v>0</v>
      </c>
      <c r="G23" s="7">
        <f t="shared" si="0"/>
        <v>0</v>
      </c>
      <c r="H23" s="7">
        <f t="shared" si="0"/>
        <v>0</v>
      </c>
    </row>
    <row r="24" spans="2:8" ht="15.75" thickTop="1" x14ac:dyDescent="0.2"/>
  </sheetData>
  <mergeCells count="3">
    <mergeCell ref="B1:H1"/>
    <mergeCell ref="B2:H2"/>
    <mergeCell ref="B5:G5"/>
  </mergeCells>
  <pageMargins left="0.7" right="0.7" top="0.75" bottom="0.75" header="0.3" footer="0.3"/>
  <pageSetup scale="93" fitToHeight="0" orientation="landscape" r:id="rId1"/>
  <headerFooter>
    <oddFooter>&amp;LForm 37-49 (rev. Aug. 2022)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301F98-9780-420A-BB61-0BC153F4EE77}">
  <dimension ref="B1:H48"/>
  <sheetViews>
    <sheetView showWhiteSpace="0" zoomScaleNormal="100" workbookViewId="0">
      <selection sqref="A1:XFD1048576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36" t="s">
        <v>0</v>
      </c>
      <c r="C1" s="36"/>
      <c r="D1" s="36"/>
      <c r="E1" s="36"/>
      <c r="F1" s="36"/>
      <c r="G1" s="36"/>
      <c r="H1" s="36"/>
    </row>
    <row r="2" spans="2:8" ht="15.75" x14ac:dyDescent="0.25">
      <c r="B2" s="36" t="s">
        <v>140</v>
      </c>
      <c r="C2" s="36"/>
      <c r="D2" s="36"/>
      <c r="E2" s="36"/>
      <c r="F2" s="36"/>
      <c r="G2" s="36"/>
      <c r="H2" s="36"/>
    </row>
    <row r="4" spans="2:8" x14ac:dyDescent="0.2">
      <c r="B4" s="2" t="s">
        <v>123</v>
      </c>
      <c r="C4" s="2"/>
      <c r="D4" s="2"/>
    </row>
    <row r="5" spans="2:8" x14ac:dyDescent="0.2">
      <c r="B5" s="2" t="s">
        <v>19</v>
      </c>
      <c r="C5" s="2"/>
      <c r="D5" s="2"/>
    </row>
    <row r="6" spans="2:8" x14ac:dyDescent="0.2">
      <c r="B6" s="2" t="s">
        <v>141</v>
      </c>
      <c r="C6" s="2"/>
      <c r="D6" s="2"/>
    </row>
    <row r="7" spans="2:8" x14ac:dyDescent="0.2">
      <c r="B7" s="2" t="s">
        <v>16</v>
      </c>
      <c r="C7" s="2"/>
      <c r="D7" s="2"/>
    </row>
    <row r="8" spans="2:8" x14ac:dyDescent="0.2">
      <c r="B8" s="2" t="s">
        <v>20</v>
      </c>
      <c r="C8" s="2"/>
      <c r="D8" s="2"/>
    </row>
    <row r="10" spans="2:8" ht="15.75" x14ac:dyDescent="0.25">
      <c r="C10" s="17" t="s">
        <v>1</v>
      </c>
      <c r="D10" s="17" t="s">
        <v>1</v>
      </c>
      <c r="E10" s="17" t="s">
        <v>1</v>
      </c>
      <c r="F10" s="17" t="s">
        <v>1</v>
      </c>
      <c r="G10" s="17" t="s">
        <v>1</v>
      </c>
      <c r="H10" s="17" t="s">
        <v>1</v>
      </c>
    </row>
    <row r="11" spans="2:8" ht="15.75" x14ac:dyDescent="0.25">
      <c r="C11" s="17" t="s">
        <v>11</v>
      </c>
      <c r="D11" s="17" t="s">
        <v>12</v>
      </c>
      <c r="E11" s="17" t="s">
        <v>13</v>
      </c>
      <c r="F11" s="17" t="s">
        <v>14</v>
      </c>
      <c r="G11" s="17" t="s">
        <v>15</v>
      </c>
      <c r="H11" s="17" t="s">
        <v>142</v>
      </c>
    </row>
    <row r="12" spans="2:8" x14ac:dyDescent="0.2">
      <c r="C12" s="3" t="s">
        <v>3</v>
      </c>
      <c r="D12" s="3" t="s">
        <v>3</v>
      </c>
      <c r="E12" s="3" t="s">
        <v>3</v>
      </c>
      <c r="F12" s="3" t="s">
        <v>3</v>
      </c>
      <c r="G12" s="3" t="s">
        <v>3</v>
      </c>
      <c r="H12" s="3" t="s">
        <v>3</v>
      </c>
    </row>
    <row r="13" spans="2:8" x14ac:dyDescent="0.2">
      <c r="B13" s="4" t="s">
        <v>4</v>
      </c>
      <c r="C13" s="5"/>
      <c r="D13" s="5"/>
      <c r="E13" s="5"/>
      <c r="F13" s="5"/>
      <c r="G13" s="5"/>
      <c r="H13" s="5"/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5</v>
      </c>
      <c r="C15" s="5">
        <v>21512</v>
      </c>
      <c r="D15" s="5">
        <v>21512</v>
      </c>
      <c r="E15" s="5">
        <v>21512</v>
      </c>
      <c r="F15" s="5">
        <v>21512</v>
      </c>
      <c r="G15" s="5">
        <v>21512</v>
      </c>
      <c r="H15" s="5">
        <v>21512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6</v>
      </c>
      <c r="C17" s="5"/>
      <c r="D17" s="5"/>
      <c r="E17" s="5"/>
      <c r="F17" s="5"/>
      <c r="G17" s="5"/>
      <c r="H17" s="5"/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7</v>
      </c>
      <c r="C19" s="5"/>
      <c r="D19" s="5"/>
      <c r="E19" s="5"/>
      <c r="F19" s="5"/>
      <c r="G19" s="5"/>
      <c r="H19" s="5"/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8</v>
      </c>
      <c r="C21" s="5"/>
      <c r="D21" s="5"/>
      <c r="E21" s="5"/>
      <c r="F21" s="5"/>
      <c r="G21" s="5"/>
      <c r="H21" s="5"/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9</v>
      </c>
      <c r="C23" s="7"/>
      <c r="D23" s="7"/>
      <c r="E23" s="7"/>
      <c r="F23" s="7"/>
      <c r="G23" s="7"/>
      <c r="H23" s="7"/>
    </row>
    <row r="24" spans="2:8" ht="15.75" thickTop="1" x14ac:dyDescent="0.2"/>
    <row r="26" spans="2:8" ht="15.75" x14ac:dyDescent="0.25">
      <c r="B26" s="36"/>
      <c r="C26" s="36"/>
      <c r="D26" s="36"/>
      <c r="E26" s="36"/>
      <c r="F26" s="36"/>
      <c r="G26" s="36"/>
      <c r="H26" s="36"/>
    </row>
    <row r="27" spans="2:8" ht="15.75" x14ac:dyDescent="0.25">
      <c r="B27" s="36"/>
      <c r="C27" s="36"/>
      <c r="D27" s="36"/>
      <c r="E27" s="36"/>
      <c r="F27" s="36"/>
      <c r="G27" s="36"/>
      <c r="H27" s="36"/>
    </row>
    <row r="35" spans="3:8" ht="15.75" x14ac:dyDescent="0.25">
      <c r="C35" s="17"/>
      <c r="D35" s="17"/>
      <c r="E35" s="17"/>
      <c r="F35" s="17"/>
      <c r="G35" s="17"/>
      <c r="H35" s="17"/>
    </row>
    <row r="36" spans="3:8" ht="15.75" x14ac:dyDescent="0.25">
      <c r="C36" s="17"/>
      <c r="D36" s="17"/>
      <c r="E36" s="17"/>
      <c r="F36" s="17"/>
      <c r="G36" s="17"/>
      <c r="H36" s="17"/>
    </row>
    <row r="37" spans="3:8" x14ac:dyDescent="0.2">
      <c r="C37" s="3"/>
      <c r="D37" s="3"/>
      <c r="E37" s="3"/>
      <c r="F37" s="3"/>
      <c r="G37" s="3"/>
      <c r="H37" s="3"/>
    </row>
    <row r="38" spans="3:8" x14ac:dyDescent="0.2">
      <c r="C38" s="9"/>
      <c r="D38" s="9"/>
      <c r="E38" s="9"/>
      <c r="F38" s="9"/>
      <c r="G38" s="9"/>
      <c r="H38" s="9"/>
    </row>
    <row r="39" spans="3:8" x14ac:dyDescent="0.2">
      <c r="C39" s="10"/>
      <c r="D39" s="10"/>
      <c r="E39" s="10"/>
      <c r="F39" s="10"/>
      <c r="G39" s="10"/>
      <c r="H39" s="10"/>
    </row>
    <row r="40" spans="3:8" x14ac:dyDescent="0.2">
      <c r="C40" s="9"/>
      <c r="D40" s="9"/>
      <c r="E40" s="9"/>
      <c r="F40" s="9"/>
      <c r="G40" s="9"/>
      <c r="H40" s="9"/>
    </row>
    <row r="41" spans="3:8" x14ac:dyDescent="0.2">
      <c r="C41" s="10"/>
      <c r="D41" s="10"/>
      <c r="E41" s="10"/>
      <c r="F41" s="10"/>
      <c r="G41" s="10"/>
      <c r="H41" s="10"/>
    </row>
    <row r="42" spans="3:8" x14ac:dyDescent="0.2">
      <c r="C42" s="9"/>
      <c r="D42" s="9"/>
      <c r="E42" s="9"/>
      <c r="F42" s="9"/>
      <c r="G42" s="9"/>
      <c r="H42" s="9"/>
    </row>
    <row r="43" spans="3:8" x14ac:dyDescent="0.2">
      <c r="C43" s="10"/>
      <c r="D43" s="10"/>
      <c r="E43" s="10"/>
      <c r="F43" s="10"/>
      <c r="G43" s="10"/>
      <c r="H43" s="10"/>
    </row>
    <row r="44" spans="3:8" x14ac:dyDescent="0.2">
      <c r="C44" s="9"/>
      <c r="D44" s="9"/>
      <c r="E44" s="9"/>
      <c r="F44" s="9"/>
      <c r="G44" s="9"/>
      <c r="H44" s="9"/>
    </row>
    <row r="45" spans="3:8" x14ac:dyDescent="0.2">
      <c r="C45" s="10"/>
      <c r="D45" s="10"/>
      <c r="E45" s="10"/>
      <c r="F45" s="10"/>
      <c r="G45" s="10"/>
      <c r="H45" s="10"/>
    </row>
    <row r="46" spans="3:8" x14ac:dyDescent="0.2">
      <c r="C46" s="9"/>
      <c r="D46" s="9"/>
      <c r="E46" s="9"/>
      <c r="F46" s="9"/>
      <c r="G46" s="9"/>
      <c r="H46" s="9"/>
    </row>
    <row r="47" spans="3:8" x14ac:dyDescent="0.2">
      <c r="C47" s="10"/>
      <c r="D47" s="10"/>
      <c r="E47" s="10"/>
      <c r="F47" s="10"/>
      <c r="G47" s="10"/>
      <c r="H47" s="10"/>
    </row>
    <row r="48" spans="3:8" x14ac:dyDescent="0.2">
      <c r="C48" s="10"/>
      <c r="D48" s="10"/>
      <c r="E48" s="10"/>
      <c r="F48" s="10"/>
      <c r="G48" s="10"/>
      <c r="H48" s="10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15FE89-6DAC-4ACB-8EEF-B96BCC313950}">
  <dimension ref="B1:H48"/>
  <sheetViews>
    <sheetView showWhiteSpace="0" zoomScaleNormal="100" workbookViewId="0">
      <selection sqref="A1:XFD1048576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36" t="s">
        <v>0</v>
      </c>
      <c r="C1" s="36"/>
      <c r="D1" s="36"/>
      <c r="E1" s="36"/>
      <c r="F1" s="36"/>
      <c r="G1" s="36"/>
      <c r="H1" s="36"/>
    </row>
    <row r="2" spans="2:8" ht="15.75" x14ac:dyDescent="0.25">
      <c r="B2" s="36" t="s">
        <v>140</v>
      </c>
      <c r="C2" s="36"/>
      <c r="D2" s="36"/>
      <c r="E2" s="36"/>
      <c r="F2" s="36"/>
      <c r="G2" s="36"/>
      <c r="H2" s="36"/>
    </row>
    <row r="4" spans="2:8" x14ac:dyDescent="0.2">
      <c r="B4" s="2" t="s">
        <v>123</v>
      </c>
      <c r="C4" s="2"/>
      <c r="D4" s="2"/>
    </row>
    <row r="5" spans="2:8" x14ac:dyDescent="0.2">
      <c r="B5" s="2" t="s">
        <v>21</v>
      </c>
      <c r="C5" s="2"/>
      <c r="D5" s="2"/>
    </row>
    <row r="6" spans="2:8" x14ac:dyDescent="0.2">
      <c r="B6" s="2" t="s">
        <v>141</v>
      </c>
      <c r="C6" s="2"/>
      <c r="D6" s="2"/>
    </row>
    <row r="7" spans="2:8" x14ac:dyDescent="0.2">
      <c r="B7" s="2" t="s">
        <v>16</v>
      </c>
      <c r="C7" s="2"/>
      <c r="D7" s="2"/>
    </row>
    <row r="8" spans="2:8" x14ac:dyDescent="0.2">
      <c r="B8" s="2" t="s">
        <v>22</v>
      </c>
      <c r="C8" s="2"/>
      <c r="D8" s="2"/>
    </row>
    <row r="10" spans="2:8" ht="15.75" x14ac:dyDescent="0.25">
      <c r="C10" s="17" t="s">
        <v>1</v>
      </c>
      <c r="D10" s="17" t="s">
        <v>1</v>
      </c>
      <c r="E10" s="17" t="s">
        <v>1</v>
      </c>
      <c r="F10" s="17" t="s">
        <v>1</v>
      </c>
      <c r="G10" s="17" t="s">
        <v>1</v>
      </c>
      <c r="H10" s="17" t="s">
        <v>1</v>
      </c>
    </row>
    <row r="11" spans="2:8" ht="15.75" x14ac:dyDescent="0.25">
      <c r="C11" s="17" t="s">
        <v>11</v>
      </c>
      <c r="D11" s="17" t="s">
        <v>12</v>
      </c>
      <c r="E11" s="17" t="s">
        <v>13</v>
      </c>
      <c r="F11" s="17" t="s">
        <v>14</v>
      </c>
      <c r="G11" s="17" t="s">
        <v>15</v>
      </c>
      <c r="H11" s="17" t="s">
        <v>142</v>
      </c>
    </row>
    <row r="12" spans="2:8" x14ac:dyDescent="0.2">
      <c r="C12" s="3" t="s">
        <v>3</v>
      </c>
      <c r="D12" s="3" t="s">
        <v>3</v>
      </c>
      <c r="E12" s="3" t="s">
        <v>3</v>
      </c>
      <c r="F12" s="3" t="s">
        <v>3</v>
      </c>
      <c r="G12" s="3" t="s">
        <v>3</v>
      </c>
      <c r="H12" s="3" t="s">
        <v>3</v>
      </c>
    </row>
    <row r="13" spans="2:8" x14ac:dyDescent="0.2">
      <c r="B13" s="4" t="s">
        <v>4</v>
      </c>
      <c r="C13" s="5"/>
      <c r="D13" s="5"/>
      <c r="E13" s="5"/>
      <c r="F13" s="5"/>
      <c r="G13" s="5"/>
      <c r="H13" s="5"/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5</v>
      </c>
      <c r="C15" s="5">
        <v>91953</v>
      </c>
      <c r="D15" s="5">
        <v>91953</v>
      </c>
      <c r="E15" s="5">
        <v>91953</v>
      </c>
      <c r="F15" s="5">
        <v>91953</v>
      </c>
      <c r="G15" s="5">
        <v>91953</v>
      </c>
      <c r="H15" s="5">
        <v>91953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6</v>
      </c>
      <c r="C17" s="5"/>
      <c r="D17" s="5"/>
      <c r="E17" s="5"/>
      <c r="F17" s="5"/>
      <c r="G17" s="5"/>
      <c r="H17" s="5"/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7</v>
      </c>
      <c r="C19" s="5"/>
      <c r="D19" s="5"/>
      <c r="E19" s="5"/>
      <c r="F19" s="5"/>
      <c r="G19" s="5"/>
      <c r="H19" s="5"/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8</v>
      </c>
      <c r="C21" s="5"/>
      <c r="D21" s="5"/>
      <c r="E21" s="5"/>
      <c r="F21" s="5"/>
      <c r="G21" s="5"/>
      <c r="H21" s="5"/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9</v>
      </c>
      <c r="C23" s="7"/>
      <c r="D23" s="7"/>
      <c r="E23" s="7"/>
      <c r="F23" s="7"/>
      <c r="G23" s="7"/>
      <c r="H23" s="7"/>
    </row>
    <row r="24" spans="2:8" ht="15.75" thickTop="1" x14ac:dyDescent="0.2"/>
    <row r="26" spans="2:8" ht="15.75" x14ac:dyDescent="0.25">
      <c r="B26" s="36"/>
      <c r="C26" s="36"/>
      <c r="D26" s="36"/>
      <c r="E26" s="36"/>
      <c r="F26" s="36"/>
      <c r="G26" s="36"/>
      <c r="H26" s="36"/>
    </row>
    <row r="27" spans="2:8" ht="15.75" x14ac:dyDescent="0.25">
      <c r="B27" s="36"/>
      <c r="C27" s="36"/>
      <c r="D27" s="36"/>
      <c r="E27" s="36"/>
      <c r="F27" s="36"/>
      <c r="G27" s="36"/>
      <c r="H27" s="36"/>
    </row>
    <row r="35" spans="3:8" ht="15.75" x14ac:dyDescent="0.25">
      <c r="C35" s="17"/>
      <c r="D35" s="17"/>
      <c r="E35" s="17"/>
      <c r="F35" s="17"/>
      <c r="G35" s="17"/>
      <c r="H35" s="17"/>
    </row>
    <row r="36" spans="3:8" ht="15.75" x14ac:dyDescent="0.25">
      <c r="C36" s="17"/>
      <c r="D36" s="17"/>
      <c r="E36" s="17"/>
      <c r="F36" s="17"/>
      <c r="G36" s="17"/>
      <c r="H36" s="17"/>
    </row>
    <row r="37" spans="3:8" x14ac:dyDescent="0.2">
      <c r="C37" s="3"/>
      <c r="D37" s="3"/>
      <c r="E37" s="3"/>
      <c r="F37" s="3"/>
      <c r="G37" s="3"/>
      <c r="H37" s="3"/>
    </row>
    <row r="38" spans="3:8" x14ac:dyDescent="0.2">
      <c r="C38" s="9"/>
      <c r="D38" s="9"/>
      <c r="E38" s="9"/>
      <c r="F38" s="9"/>
      <c r="G38" s="9"/>
      <c r="H38" s="9"/>
    </row>
    <row r="39" spans="3:8" x14ac:dyDescent="0.2">
      <c r="C39" s="10"/>
      <c r="D39" s="10"/>
      <c r="E39" s="10"/>
      <c r="F39" s="10"/>
      <c r="G39" s="10"/>
      <c r="H39" s="10"/>
    </row>
    <row r="40" spans="3:8" x14ac:dyDescent="0.2">
      <c r="C40" s="9"/>
      <c r="D40" s="9"/>
      <c r="E40" s="9"/>
      <c r="F40" s="9"/>
      <c r="G40" s="9"/>
      <c r="H40" s="9"/>
    </row>
    <row r="41" spans="3:8" x14ac:dyDescent="0.2">
      <c r="C41" s="10"/>
      <c r="D41" s="10"/>
      <c r="E41" s="10"/>
      <c r="F41" s="10"/>
      <c r="G41" s="10"/>
      <c r="H41" s="10"/>
    </row>
    <row r="42" spans="3:8" x14ac:dyDescent="0.2">
      <c r="C42" s="9"/>
      <c r="D42" s="9"/>
      <c r="E42" s="9"/>
      <c r="F42" s="9"/>
      <c r="G42" s="9"/>
      <c r="H42" s="9"/>
    </row>
    <row r="43" spans="3:8" x14ac:dyDescent="0.2">
      <c r="C43" s="10"/>
      <c r="D43" s="10"/>
      <c r="E43" s="10"/>
      <c r="F43" s="10"/>
      <c r="G43" s="10"/>
      <c r="H43" s="10"/>
    </row>
    <row r="44" spans="3:8" x14ac:dyDescent="0.2">
      <c r="C44" s="9"/>
      <c r="D44" s="9"/>
      <c r="E44" s="9"/>
      <c r="F44" s="9"/>
      <c r="G44" s="9"/>
      <c r="H44" s="9"/>
    </row>
    <row r="45" spans="3:8" x14ac:dyDescent="0.2">
      <c r="C45" s="10"/>
      <c r="D45" s="10"/>
      <c r="E45" s="10"/>
      <c r="F45" s="10"/>
      <c r="G45" s="10"/>
      <c r="H45" s="10"/>
    </row>
    <row r="46" spans="3:8" x14ac:dyDescent="0.2">
      <c r="C46" s="9"/>
      <c r="D46" s="9"/>
      <c r="E46" s="9"/>
      <c r="F46" s="9"/>
      <c r="G46" s="9"/>
      <c r="H46" s="9"/>
    </row>
    <row r="47" spans="3:8" x14ac:dyDescent="0.2">
      <c r="C47" s="10"/>
      <c r="D47" s="10"/>
      <c r="E47" s="10"/>
      <c r="F47" s="10"/>
      <c r="G47" s="10"/>
      <c r="H47" s="10"/>
    </row>
    <row r="48" spans="3:8" x14ac:dyDescent="0.2">
      <c r="C48" s="10"/>
      <c r="D48" s="10"/>
      <c r="E48" s="10"/>
      <c r="F48" s="10"/>
      <c r="G48" s="10"/>
      <c r="H48" s="10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E272560-6B1E-436C-9092-3D47004C3199}">
  <dimension ref="B1:H48"/>
  <sheetViews>
    <sheetView showWhiteSpace="0" zoomScaleNormal="100" workbookViewId="0">
      <selection sqref="A1:XFD1048576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36" t="s">
        <v>0</v>
      </c>
      <c r="C1" s="36"/>
      <c r="D1" s="36"/>
      <c r="E1" s="36"/>
      <c r="F1" s="36"/>
      <c r="G1" s="36"/>
      <c r="H1" s="36"/>
    </row>
    <row r="2" spans="2:8" ht="15.75" x14ac:dyDescent="0.25">
      <c r="B2" s="36" t="s">
        <v>140</v>
      </c>
      <c r="C2" s="36"/>
      <c r="D2" s="36"/>
      <c r="E2" s="36"/>
      <c r="F2" s="36"/>
      <c r="G2" s="36"/>
      <c r="H2" s="36"/>
    </row>
    <row r="4" spans="2:8" x14ac:dyDescent="0.2">
      <c r="B4" s="2" t="s">
        <v>123</v>
      </c>
      <c r="C4" s="2"/>
      <c r="D4" s="2"/>
    </row>
    <row r="5" spans="2:8" x14ac:dyDescent="0.2">
      <c r="B5" s="2" t="s">
        <v>23</v>
      </c>
      <c r="C5" s="2"/>
      <c r="D5" s="2"/>
    </row>
    <row r="6" spans="2:8" x14ac:dyDescent="0.2">
      <c r="B6" s="2" t="s">
        <v>141</v>
      </c>
      <c r="C6" s="2"/>
      <c r="D6" s="2"/>
    </row>
    <row r="7" spans="2:8" x14ac:dyDescent="0.2">
      <c r="B7" s="2" t="s">
        <v>16</v>
      </c>
      <c r="C7" s="2"/>
      <c r="D7" s="2"/>
    </row>
    <row r="8" spans="2:8" x14ac:dyDescent="0.2">
      <c r="B8" s="2" t="s">
        <v>24</v>
      </c>
      <c r="C8" s="2"/>
      <c r="D8" s="2"/>
    </row>
    <row r="10" spans="2:8" ht="15.75" x14ac:dyDescent="0.25">
      <c r="C10" s="17" t="s">
        <v>1</v>
      </c>
      <c r="D10" s="17" t="s">
        <v>1</v>
      </c>
      <c r="E10" s="17" t="s">
        <v>1</v>
      </c>
      <c r="F10" s="17" t="s">
        <v>1</v>
      </c>
      <c r="G10" s="17" t="s">
        <v>1</v>
      </c>
      <c r="H10" s="17" t="s">
        <v>1</v>
      </c>
    </row>
    <row r="11" spans="2:8" ht="15.75" x14ac:dyDescent="0.25">
      <c r="C11" s="17" t="s">
        <v>11</v>
      </c>
      <c r="D11" s="17" t="s">
        <v>12</v>
      </c>
      <c r="E11" s="17" t="s">
        <v>13</v>
      </c>
      <c r="F11" s="17" t="s">
        <v>14</v>
      </c>
      <c r="G11" s="17" t="s">
        <v>15</v>
      </c>
      <c r="H11" s="17" t="s">
        <v>142</v>
      </c>
    </row>
    <row r="12" spans="2:8" x14ac:dyDescent="0.2">
      <c r="C12" s="3" t="s">
        <v>3</v>
      </c>
      <c r="D12" s="3" t="s">
        <v>3</v>
      </c>
      <c r="E12" s="3" t="s">
        <v>3</v>
      </c>
      <c r="F12" s="3" t="s">
        <v>3</v>
      </c>
      <c r="G12" s="3" t="s">
        <v>3</v>
      </c>
      <c r="H12" s="3" t="s">
        <v>3</v>
      </c>
    </row>
    <row r="13" spans="2:8" x14ac:dyDescent="0.2">
      <c r="B13" s="4" t="s">
        <v>4</v>
      </c>
      <c r="C13" s="5"/>
      <c r="D13" s="5"/>
      <c r="E13" s="5"/>
      <c r="F13" s="5"/>
      <c r="G13" s="5"/>
      <c r="H13" s="5"/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5</v>
      </c>
      <c r="C15" s="5">
        <v>78216</v>
      </c>
      <c r="D15" s="5">
        <v>78216</v>
      </c>
      <c r="E15" s="5">
        <v>78216</v>
      </c>
      <c r="F15" s="5">
        <v>78216</v>
      </c>
      <c r="G15" s="5">
        <v>78216</v>
      </c>
      <c r="H15" s="5">
        <v>78216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6</v>
      </c>
      <c r="C17" s="5"/>
      <c r="D17" s="5"/>
      <c r="E17" s="5"/>
      <c r="F17" s="5"/>
      <c r="G17" s="5"/>
      <c r="H17" s="5"/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7</v>
      </c>
      <c r="C19" s="5"/>
      <c r="D19" s="5"/>
      <c r="E19" s="5"/>
      <c r="F19" s="5"/>
      <c r="G19" s="5"/>
      <c r="H19" s="5"/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8</v>
      </c>
      <c r="C21" s="5"/>
      <c r="D21" s="5"/>
      <c r="E21" s="5"/>
      <c r="F21" s="5"/>
      <c r="G21" s="5"/>
      <c r="H21" s="5"/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9</v>
      </c>
      <c r="C23" s="7"/>
      <c r="D23" s="7"/>
      <c r="E23" s="7"/>
      <c r="F23" s="7"/>
      <c r="G23" s="7"/>
      <c r="H23" s="7"/>
    </row>
    <row r="24" spans="2:8" ht="15.75" thickTop="1" x14ac:dyDescent="0.2"/>
    <row r="26" spans="2:8" ht="15.75" x14ac:dyDescent="0.25">
      <c r="B26" s="36"/>
      <c r="C26" s="36"/>
      <c r="D26" s="36"/>
      <c r="E26" s="36"/>
      <c r="F26" s="36"/>
      <c r="G26" s="36"/>
      <c r="H26" s="36"/>
    </row>
    <row r="27" spans="2:8" ht="15.75" x14ac:dyDescent="0.25">
      <c r="B27" s="36"/>
      <c r="C27" s="36"/>
      <c r="D27" s="36"/>
      <c r="E27" s="36"/>
      <c r="F27" s="36"/>
      <c r="G27" s="36"/>
      <c r="H27" s="36"/>
    </row>
    <row r="35" spans="3:8" ht="15.75" x14ac:dyDescent="0.25">
      <c r="C35" s="17"/>
      <c r="D35" s="17"/>
      <c r="E35" s="17"/>
      <c r="F35" s="17"/>
      <c r="G35" s="17"/>
      <c r="H35" s="17"/>
    </row>
    <row r="36" spans="3:8" ht="15.75" x14ac:dyDescent="0.25">
      <c r="C36" s="17"/>
      <c r="D36" s="17"/>
      <c r="E36" s="17"/>
      <c r="F36" s="17"/>
      <c r="G36" s="17"/>
      <c r="H36" s="17"/>
    </row>
    <row r="37" spans="3:8" x14ac:dyDescent="0.2">
      <c r="C37" s="3"/>
      <c r="D37" s="3"/>
      <c r="E37" s="3"/>
      <c r="F37" s="3"/>
      <c r="G37" s="3"/>
      <c r="H37" s="3"/>
    </row>
    <row r="38" spans="3:8" x14ac:dyDescent="0.2">
      <c r="C38" s="9"/>
      <c r="D38" s="9"/>
      <c r="E38" s="9"/>
      <c r="F38" s="9"/>
      <c r="G38" s="9"/>
      <c r="H38" s="9"/>
    </row>
    <row r="39" spans="3:8" x14ac:dyDescent="0.2">
      <c r="C39" s="10"/>
      <c r="D39" s="10"/>
      <c r="E39" s="10"/>
      <c r="F39" s="10"/>
      <c r="G39" s="10"/>
      <c r="H39" s="10"/>
    </row>
    <row r="40" spans="3:8" x14ac:dyDescent="0.2">
      <c r="C40" s="9"/>
      <c r="D40" s="9"/>
      <c r="E40" s="9"/>
      <c r="F40" s="9"/>
      <c r="G40" s="9"/>
      <c r="H40" s="9"/>
    </row>
    <row r="41" spans="3:8" x14ac:dyDescent="0.2">
      <c r="C41" s="10"/>
      <c r="D41" s="10"/>
      <c r="E41" s="10"/>
      <c r="F41" s="10"/>
      <c r="G41" s="10"/>
      <c r="H41" s="10"/>
    </row>
    <row r="42" spans="3:8" x14ac:dyDescent="0.2">
      <c r="C42" s="9"/>
      <c r="D42" s="9"/>
      <c r="E42" s="9"/>
      <c r="F42" s="9"/>
      <c r="G42" s="9"/>
      <c r="H42" s="9"/>
    </row>
    <row r="43" spans="3:8" x14ac:dyDescent="0.2">
      <c r="C43" s="10"/>
      <c r="D43" s="10"/>
      <c r="E43" s="10"/>
      <c r="F43" s="10"/>
      <c r="G43" s="10"/>
      <c r="H43" s="10"/>
    </row>
    <row r="44" spans="3:8" x14ac:dyDescent="0.2">
      <c r="C44" s="9"/>
      <c r="D44" s="9"/>
      <c r="E44" s="9"/>
      <c r="F44" s="9"/>
      <c r="G44" s="9"/>
      <c r="H44" s="9"/>
    </row>
    <row r="45" spans="3:8" x14ac:dyDescent="0.2">
      <c r="C45" s="10"/>
      <c r="D45" s="10"/>
      <c r="E45" s="10"/>
      <c r="F45" s="10"/>
      <c r="G45" s="10"/>
      <c r="H45" s="10"/>
    </row>
    <row r="46" spans="3:8" x14ac:dyDescent="0.2">
      <c r="C46" s="9"/>
      <c r="D46" s="9"/>
      <c r="E46" s="9"/>
      <c r="F46" s="9"/>
      <c r="G46" s="9"/>
      <c r="H46" s="9"/>
    </row>
    <row r="47" spans="3:8" x14ac:dyDescent="0.2">
      <c r="C47" s="10"/>
      <c r="D47" s="10"/>
      <c r="E47" s="10"/>
      <c r="F47" s="10"/>
      <c r="G47" s="10"/>
      <c r="H47" s="10"/>
    </row>
    <row r="48" spans="3:8" x14ac:dyDescent="0.2">
      <c r="C48" s="10"/>
      <c r="D48" s="10"/>
      <c r="E48" s="10"/>
      <c r="F48" s="10"/>
      <c r="G48" s="10"/>
      <c r="H48" s="10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7BE5267-F2D6-4D1C-9FA5-4DD0CB93A813}">
  <dimension ref="B1:H49"/>
  <sheetViews>
    <sheetView showWhiteSpace="0" zoomScale="80" zoomScaleNormal="80" zoomScalePageLayoutView="80" workbookViewId="0">
      <selection activeCell="B2" sqref="B2:H2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36" t="s">
        <v>0</v>
      </c>
      <c r="C1" s="36"/>
      <c r="D1" s="36"/>
      <c r="E1" s="36"/>
      <c r="F1" s="36"/>
      <c r="G1" s="36"/>
      <c r="H1" s="36"/>
    </row>
    <row r="2" spans="2:8" ht="15.75" x14ac:dyDescent="0.25">
      <c r="B2" s="36" t="s">
        <v>140</v>
      </c>
      <c r="C2" s="36"/>
      <c r="D2" s="36"/>
      <c r="E2" s="36"/>
      <c r="F2" s="36"/>
      <c r="G2" s="36"/>
      <c r="H2" s="36"/>
    </row>
    <row r="3" spans="2:8" ht="15.75" x14ac:dyDescent="0.25">
      <c r="H3" s="21" t="s">
        <v>157</v>
      </c>
    </row>
    <row r="4" spans="2:8" x14ac:dyDescent="0.2">
      <c r="B4" s="2" t="s">
        <v>27</v>
      </c>
      <c r="C4" s="2"/>
      <c r="D4" s="2"/>
    </row>
    <row r="5" spans="2:8" x14ac:dyDescent="0.2">
      <c r="B5" s="2" t="s">
        <v>28</v>
      </c>
      <c r="C5" s="2"/>
      <c r="D5" s="2"/>
    </row>
    <row r="6" spans="2:8" ht="36" customHeight="1" x14ac:dyDescent="0.2">
      <c r="B6" s="37" t="s">
        <v>39</v>
      </c>
      <c r="C6" s="37"/>
      <c r="D6" s="37"/>
    </row>
    <row r="7" spans="2:8" ht="45.75" customHeight="1" x14ac:dyDescent="0.2">
      <c r="B7" s="37" t="s">
        <v>40</v>
      </c>
      <c r="C7" s="37"/>
      <c r="D7" s="37"/>
      <c r="E7" s="37"/>
      <c r="F7" s="37"/>
      <c r="G7" s="37"/>
      <c r="H7" s="37"/>
    </row>
    <row r="8" spans="2:8" x14ac:dyDescent="0.2">
      <c r="B8" s="2" t="s">
        <v>31</v>
      </c>
      <c r="C8" s="2"/>
      <c r="D8" s="2"/>
    </row>
    <row r="9" spans="2:8" x14ac:dyDescent="0.2">
      <c r="B9" s="2" t="s">
        <v>41</v>
      </c>
      <c r="C9" s="2"/>
      <c r="D9" s="2"/>
    </row>
    <row r="11" spans="2:8" ht="15.75" x14ac:dyDescent="0.25">
      <c r="C11" s="19" t="s">
        <v>1</v>
      </c>
      <c r="D11" s="19" t="s">
        <v>1</v>
      </c>
      <c r="E11" s="19" t="s">
        <v>1</v>
      </c>
      <c r="F11" s="19" t="s">
        <v>1</v>
      </c>
      <c r="G11" s="19" t="s">
        <v>1</v>
      </c>
      <c r="H11" s="19" t="s">
        <v>1</v>
      </c>
    </row>
    <row r="12" spans="2:8" ht="15.75" x14ac:dyDescent="0.25">
      <c r="C12" s="19" t="s">
        <v>2</v>
      </c>
      <c r="D12" s="19" t="s">
        <v>11</v>
      </c>
      <c r="E12" s="19" t="s">
        <v>12</v>
      </c>
      <c r="F12" s="19" t="s">
        <v>13</v>
      </c>
      <c r="G12" s="19" t="s">
        <v>14</v>
      </c>
      <c r="H12" s="19" t="s">
        <v>15</v>
      </c>
    </row>
    <row r="13" spans="2:8" x14ac:dyDescent="0.2">
      <c r="C13" s="3" t="s">
        <v>3</v>
      </c>
      <c r="D13" s="3" t="s">
        <v>3</v>
      </c>
      <c r="E13" s="3" t="s">
        <v>3</v>
      </c>
      <c r="F13" s="3" t="s">
        <v>3</v>
      </c>
      <c r="G13" s="3" t="s">
        <v>3</v>
      </c>
      <c r="H13" s="3" t="s">
        <v>3</v>
      </c>
    </row>
    <row r="14" spans="2:8" x14ac:dyDescent="0.2">
      <c r="B14" s="4" t="s">
        <v>4</v>
      </c>
      <c r="C14" s="5">
        <v>309991</v>
      </c>
      <c r="D14" s="5">
        <v>0</v>
      </c>
      <c r="E14" s="5">
        <v>0</v>
      </c>
      <c r="F14" s="5">
        <v>0</v>
      </c>
      <c r="G14" s="5">
        <v>0</v>
      </c>
      <c r="H14" s="5">
        <v>0</v>
      </c>
    </row>
    <row r="15" spans="2:8" x14ac:dyDescent="0.2">
      <c r="B15" s="4"/>
      <c r="C15" s="6"/>
      <c r="D15" s="6"/>
      <c r="E15" s="6"/>
      <c r="F15" s="6"/>
      <c r="G15" s="6"/>
      <c r="H15" s="6"/>
    </row>
    <row r="16" spans="2:8" x14ac:dyDescent="0.2">
      <c r="B16" s="4" t="s">
        <v>5</v>
      </c>
      <c r="C16" s="5">
        <v>2922406</v>
      </c>
      <c r="D16" s="5">
        <v>0</v>
      </c>
      <c r="E16" s="5">
        <v>0</v>
      </c>
      <c r="F16" s="5">
        <v>0</v>
      </c>
      <c r="G16" s="5">
        <v>0</v>
      </c>
      <c r="H16" s="5">
        <v>0</v>
      </c>
    </row>
    <row r="17" spans="2:8" x14ac:dyDescent="0.2">
      <c r="B17" s="4"/>
      <c r="C17" s="6"/>
      <c r="D17" s="6"/>
      <c r="E17" s="6"/>
      <c r="F17" s="6"/>
      <c r="G17" s="6"/>
      <c r="H17" s="6"/>
    </row>
    <row r="18" spans="2:8" x14ac:dyDescent="0.2">
      <c r="B18" s="4" t="s">
        <v>6</v>
      </c>
      <c r="C18" s="5">
        <v>0</v>
      </c>
      <c r="D18" s="5">
        <v>0</v>
      </c>
      <c r="E18" s="5">
        <v>0</v>
      </c>
      <c r="F18" s="5">
        <v>0</v>
      </c>
      <c r="G18" s="5">
        <v>0</v>
      </c>
      <c r="H18" s="5">
        <v>0</v>
      </c>
    </row>
    <row r="19" spans="2:8" x14ac:dyDescent="0.2">
      <c r="B19" s="4"/>
      <c r="C19" s="6"/>
      <c r="D19" s="6"/>
      <c r="E19" s="6"/>
      <c r="F19" s="6"/>
      <c r="G19" s="6"/>
      <c r="H19" s="6"/>
    </row>
    <row r="20" spans="2:8" x14ac:dyDescent="0.2">
      <c r="B20" s="4" t="s">
        <v>7</v>
      </c>
      <c r="C20" s="5">
        <v>0</v>
      </c>
      <c r="D20" s="5">
        <v>0</v>
      </c>
      <c r="E20" s="5">
        <v>0</v>
      </c>
      <c r="F20" s="5">
        <v>0</v>
      </c>
      <c r="G20" s="5">
        <v>0</v>
      </c>
      <c r="H20" s="5">
        <v>0</v>
      </c>
    </row>
    <row r="21" spans="2:8" x14ac:dyDescent="0.2">
      <c r="B21" s="4"/>
      <c r="C21" s="6"/>
      <c r="D21" s="6"/>
      <c r="E21" s="6"/>
      <c r="F21" s="6"/>
      <c r="G21" s="6"/>
      <c r="H21" s="6"/>
    </row>
    <row r="22" spans="2:8" x14ac:dyDescent="0.2">
      <c r="B22" s="4" t="s">
        <v>8</v>
      </c>
      <c r="C22" s="5">
        <v>0</v>
      </c>
      <c r="D22" s="5">
        <v>0</v>
      </c>
      <c r="E22" s="5">
        <v>0</v>
      </c>
      <c r="F22" s="5">
        <v>0</v>
      </c>
      <c r="G22" s="5">
        <v>0</v>
      </c>
      <c r="H22" s="5">
        <v>0</v>
      </c>
    </row>
    <row r="23" spans="2:8" x14ac:dyDescent="0.2">
      <c r="B23" s="4"/>
      <c r="C23" s="6"/>
      <c r="D23" s="6"/>
      <c r="E23" s="6"/>
      <c r="F23" s="6"/>
      <c r="G23" s="6"/>
      <c r="H23" s="6"/>
    </row>
    <row r="24" spans="2:8" ht="15.75" thickBot="1" x14ac:dyDescent="0.25">
      <c r="B24" s="4" t="s">
        <v>9</v>
      </c>
      <c r="C24" s="7">
        <f>C22+C20+C18+C16+C14</f>
        <v>3232397</v>
      </c>
      <c r="D24" s="7">
        <f>D14+D16+D18+D20+D22</f>
        <v>0</v>
      </c>
      <c r="E24" s="7">
        <f>E14+E16+E18+E20+E22</f>
        <v>0</v>
      </c>
      <c r="F24" s="7">
        <f>F14+F16+F18+F20+F22</f>
        <v>0</v>
      </c>
      <c r="G24" s="7">
        <f>G14+G16+G18+G20+G22</f>
        <v>0</v>
      </c>
      <c r="H24" s="7">
        <f>H14+H16+H18+H20+H22</f>
        <v>0</v>
      </c>
    </row>
    <row r="25" spans="2:8" ht="15.75" thickTop="1" x14ac:dyDescent="0.2"/>
    <row r="27" spans="2:8" ht="15.75" x14ac:dyDescent="0.25">
      <c r="B27" s="36"/>
      <c r="C27" s="36"/>
      <c r="D27" s="36"/>
      <c r="E27" s="36"/>
      <c r="F27" s="36"/>
      <c r="G27" s="36"/>
      <c r="H27" s="36"/>
    </row>
    <row r="28" spans="2:8" ht="15.75" x14ac:dyDescent="0.25">
      <c r="B28" s="36"/>
      <c r="C28" s="36"/>
      <c r="D28" s="36"/>
      <c r="E28" s="36"/>
      <c r="F28" s="36"/>
      <c r="G28" s="36"/>
      <c r="H28" s="36"/>
    </row>
    <row r="36" spans="3:8" ht="15.75" x14ac:dyDescent="0.25">
      <c r="C36" s="19"/>
      <c r="D36" s="19"/>
      <c r="E36" s="19"/>
      <c r="F36" s="19"/>
      <c r="G36" s="19"/>
      <c r="H36" s="19"/>
    </row>
    <row r="37" spans="3:8" ht="15.75" x14ac:dyDescent="0.25">
      <c r="C37" s="19"/>
      <c r="D37" s="19"/>
      <c r="E37" s="19"/>
      <c r="F37" s="19"/>
      <c r="G37" s="19"/>
      <c r="H37" s="19"/>
    </row>
    <row r="38" spans="3:8" x14ac:dyDescent="0.2">
      <c r="C38" s="3"/>
      <c r="D38" s="3"/>
      <c r="E38" s="3"/>
      <c r="F38" s="3"/>
      <c r="G38" s="3"/>
      <c r="H38" s="3"/>
    </row>
    <row r="39" spans="3:8" x14ac:dyDescent="0.2">
      <c r="C39" s="9"/>
      <c r="D39" s="9"/>
      <c r="E39" s="9"/>
      <c r="F39" s="9"/>
      <c r="G39" s="9"/>
      <c r="H39" s="9"/>
    </row>
    <row r="40" spans="3:8" x14ac:dyDescent="0.2">
      <c r="C40" s="10"/>
      <c r="D40" s="10"/>
      <c r="E40" s="10"/>
      <c r="F40" s="10"/>
      <c r="G40" s="10"/>
      <c r="H40" s="10"/>
    </row>
    <row r="41" spans="3:8" x14ac:dyDescent="0.2">
      <c r="C41" s="9"/>
      <c r="D41" s="9"/>
      <c r="E41" s="9"/>
      <c r="F41" s="9"/>
      <c r="G41" s="9"/>
      <c r="H41" s="9"/>
    </row>
    <row r="42" spans="3:8" x14ac:dyDescent="0.2">
      <c r="C42" s="10"/>
      <c r="D42" s="10"/>
      <c r="E42" s="10"/>
      <c r="F42" s="10"/>
      <c r="G42" s="10"/>
      <c r="H42" s="10"/>
    </row>
    <row r="43" spans="3:8" x14ac:dyDescent="0.2">
      <c r="C43" s="9"/>
      <c r="D43" s="9"/>
      <c r="E43" s="9"/>
      <c r="F43" s="9"/>
      <c r="G43" s="9"/>
      <c r="H43" s="9"/>
    </row>
    <row r="44" spans="3:8" x14ac:dyDescent="0.2">
      <c r="C44" s="10"/>
      <c r="D44" s="10"/>
      <c r="E44" s="10"/>
      <c r="F44" s="10"/>
      <c r="G44" s="10"/>
      <c r="H44" s="10"/>
    </row>
    <row r="45" spans="3:8" x14ac:dyDescent="0.2">
      <c r="C45" s="9"/>
      <c r="D45" s="9"/>
      <c r="E45" s="9"/>
      <c r="F45" s="9"/>
      <c r="G45" s="9"/>
      <c r="H45" s="9"/>
    </row>
    <row r="46" spans="3:8" x14ac:dyDescent="0.2">
      <c r="C46" s="10"/>
      <c r="D46" s="10"/>
      <c r="E46" s="10"/>
      <c r="F46" s="10"/>
      <c r="G46" s="10"/>
      <c r="H46" s="10"/>
    </row>
    <row r="47" spans="3:8" x14ac:dyDescent="0.2">
      <c r="C47" s="9"/>
      <c r="D47" s="9"/>
      <c r="E47" s="9"/>
      <c r="F47" s="9"/>
      <c r="G47" s="9"/>
      <c r="H47" s="9"/>
    </row>
    <row r="48" spans="3:8" x14ac:dyDescent="0.2">
      <c r="C48" s="10"/>
      <c r="D48" s="10"/>
      <c r="E48" s="10"/>
      <c r="F48" s="10"/>
      <c r="G48" s="10"/>
      <c r="H48" s="10"/>
    </row>
    <row r="49" spans="3:8" x14ac:dyDescent="0.2">
      <c r="C49" s="10"/>
      <c r="D49" s="10"/>
      <c r="E49" s="10"/>
      <c r="F49" s="10"/>
      <c r="G49" s="10"/>
      <c r="H49" s="10"/>
    </row>
  </sheetData>
  <mergeCells count="6">
    <mergeCell ref="B28:H28"/>
    <mergeCell ref="B1:H1"/>
    <mergeCell ref="B2:H2"/>
    <mergeCell ref="B6:D6"/>
    <mergeCell ref="B7:H7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7D6897-E56E-431A-810F-A63D600ABE0D}">
  <dimension ref="B1:H48"/>
  <sheetViews>
    <sheetView showWhiteSpace="0" zoomScaleNormal="100" workbookViewId="0">
      <selection activeCell="B27" sqref="B27:H27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36" t="s">
        <v>0</v>
      </c>
      <c r="C1" s="36"/>
      <c r="D1" s="36"/>
      <c r="E1" s="36"/>
      <c r="F1" s="36"/>
      <c r="G1" s="36"/>
      <c r="H1" s="36"/>
    </row>
    <row r="2" spans="2:8" ht="15.75" x14ac:dyDescent="0.25">
      <c r="B2" s="36" t="s">
        <v>140</v>
      </c>
      <c r="C2" s="36"/>
      <c r="D2" s="36"/>
      <c r="E2" s="36"/>
      <c r="F2" s="36"/>
      <c r="G2" s="36"/>
      <c r="H2" s="36"/>
    </row>
    <row r="4" spans="2:8" x14ac:dyDescent="0.2">
      <c r="B4" s="2" t="s">
        <v>92</v>
      </c>
      <c r="C4" s="2"/>
      <c r="D4" s="2"/>
    </row>
    <row r="5" spans="2:8" x14ac:dyDescent="0.2">
      <c r="B5" s="2" t="s">
        <v>175</v>
      </c>
      <c r="C5" s="2"/>
      <c r="D5" s="2"/>
    </row>
    <row r="6" spans="2:8" x14ac:dyDescent="0.2">
      <c r="B6" s="2" t="s">
        <v>176</v>
      </c>
      <c r="C6" s="2"/>
      <c r="D6" s="2"/>
    </row>
    <row r="7" spans="2:8" x14ac:dyDescent="0.2">
      <c r="B7" s="2" t="s">
        <v>93</v>
      </c>
      <c r="C7" s="2"/>
      <c r="D7" s="2"/>
    </row>
    <row r="8" spans="2:8" x14ac:dyDescent="0.2">
      <c r="B8" s="2" t="s">
        <v>177</v>
      </c>
      <c r="C8" s="2"/>
      <c r="D8" s="2"/>
    </row>
    <row r="10" spans="2:8" ht="15.75" x14ac:dyDescent="0.25">
      <c r="C10" s="33" t="s">
        <v>1</v>
      </c>
      <c r="D10" s="33" t="s">
        <v>1</v>
      </c>
      <c r="E10" s="33" t="s">
        <v>1</v>
      </c>
      <c r="F10" s="33" t="s">
        <v>1</v>
      </c>
      <c r="G10" s="33" t="s">
        <v>1</v>
      </c>
      <c r="H10" s="33" t="s">
        <v>1</v>
      </c>
    </row>
    <row r="11" spans="2:8" ht="15.75" x14ac:dyDescent="0.25">
      <c r="C11" s="33" t="s">
        <v>11</v>
      </c>
      <c r="D11" s="33" t="s">
        <v>12</v>
      </c>
      <c r="E11" s="33" t="s">
        <v>13</v>
      </c>
      <c r="F11" s="33" t="s">
        <v>14</v>
      </c>
      <c r="G11" s="33" t="s">
        <v>15</v>
      </c>
      <c r="H11" s="33" t="s">
        <v>142</v>
      </c>
    </row>
    <row r="12" spans="2:8" x14ac:dyDescent="0.2">
      <c r="C12" s="3" t="s">
        <v>3</v>
      </c>
      <c r="D12" s="3" t="s">
        <v>3</v>
      </c>
      <c r="E12" s="3" t="s">
        <v>3</v>
      </c>
      <c r="F12" s="3" t="s">
        <v>3</v>
      </c>
      <c r="G12" s="3" t="s">
        <v>3</v>
      </c>
      <c r="H12" s="3" t="s">
        <v>3</v>
      </c>
    </row>
    <row r="13" spans="2:8" x14ac:dyDescent="0.2">
      <c r="B13" s="4" t="s">
        <v>4</v>
      </c>
      <c r="C13" s="5">
        <f>38562.29*4</f>
        <v>154249.16</v>
      </c>
      <c r="D13" s="5">
        <v>155000</v>
      </c>
      <c r="E13" s="5"/>
      <c r="F13" s="5"/>
      <c r="G13" s="5"/>
      <c r="H13" s="5"/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5</v>
      </c>
      <c r="C15" s="5">
        <f>78649+72102</f>
        <v>150751</v>
      </c>
      <c r="D15" s="5">
        <v>150000</v>
      </c>
      <c r="E15" s="5"/>
      <c r="F15" s="5"/>
      <c r="G15" s="5"/>
      <c r="H15" s="5"/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6</v>
      </c>
      <c r="C17" s="5"/>
      <c r="D17" s="5"/>
      <c r="E17" s="5"/>
      <c r="F17" s="5"/>
      <c r="G17" s="5"/>
      <c r="H17" s="5"/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7</v>
      </c>
      <c r="C19" s="5"/>
      <c r="D19" s="5"/>
      <c r="E19" s="5"/>
      <c r="F19" s="5"/>
      <c r="G19" s="5"/>
      <c r="H19" s="5"/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8</v>
      </c>
      <c r="C21" s="5"/>
      <c r="D21" s="5"/>
      <c r="E21" s="5"/>
      <c r="F21" s="5"/>
      <c r="G21" s="5"/>
      <c r="H21" s="5"/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9</v>
      </c>
      <c r="C23" s="7">
        <f>SUM(C13:C15)</f>
        <v>305000.16000000003</v>
      </c>
      <c r="D23" s="7">
        <f t="shared" ref="D23:H23" si="0">SUM(D13:D15)</f>
        <v>305000</v>
      </c>
      <c r="E23" s="7">
        <f t="shared" si="0"/>
        <v>0</v>
      </c>
      <c r="F23" s="7">
        <f t="shared" si="0"/>
        <v>0</v>
      </c>
      <c r="G23" s="7">
        <f t="shared" si="0"/>
        <v>0</v>
      </c>
      <c r="H23" s="7">
        <f t="shared" si="0"/>
        <v>0</v>
      </c>
    </row>
    <row r="24" spans="2:8" ht="15.75" thickTop="1" x14ac:dyDescent="0.2"/>
    <row r="26" spans="2:8" ht="15.75" x14ac:dyDescent="0.25">
      <c r="B26" s="36"/>
      <c r="C26" s="36"/>
      <c r="D26" s="36"/>
      <c r="E26" s="36"/>
      <c r="F26" s="36"/>
      <c r="G26" s="36"/>
      <c r="H26" s="36"/>
    </row>
    <row r="27" spans="2:8" ht="15.75" x14ac:dyDescent="0.25">
      <c r="B27" s="36"/>
      <c r="C27" s="36"/>
      <c r="D27" s="36"/>
      <c r="E27" s="36"/>
      <c r="F27" s="36"/>
      <c r="G27" s="36"/>
      <c r="H27" s="36"/>
    </row>
    <row r="35" spans="3:8" ht="15.75" x14ac:dyDescent="0.25">
      <c r="C35" s="33"/>
      <c r="D35" s="33"/>
      <c r="E35" s="33"/>
      <c r="F35" s="33"/>
      <c r="G35" s="33"/>
      <c r="H35" s="33"/>
    </row>
    <row r="36" spans="3:8" ht="15.75" x14ac:dyDescent="0.25">
      <c r="C36" s="33"/>
      <c r="D36" s="33"/>
      <c r="E36" s="33"/>
      <c r="F36" s="33"/>
      <c r="G36" s="33"/>
      <c r="H36" s="33"/>
    </row>
    <row r="37" spans="3:8" x14ac:dyDescent="0.2">
      <c r="C37" s="3"/>
      <c r="D37" s="3"/>
      <c r="E37" s="3"/>
      <c r="F37" s="3"/>
      <c r="G37" s="3"/>
      <c r="H37" s="3"/>
    </row>
    <row r="38" spans="3:8" x14ac:dyDescent="0.2">
      <c r="C38" s="9"/>
      <c r="D38" s="9"/>
      <c r="E38" s="9"/>
      <c r="F38" s="9"/>
      <c r="G38" s="9"/>
      <c r="H38" s="9"/>
    </row>
    <row r="39" spans="3:8" x14ac:dyDescent="0.2">
      <c r="C39" s="10"/>
      <c r="D39" s="10"/>
      <c r="E39" s="10"/>
      <c r="F39" s="10"/>
      <c r="G39" s="10"/>
      <c r="H39" s="10"/>
    </row>
    <row r="40" spans="3:8" x14ac:dyDescent="0.2">
      <c r="C40" s="9"/>
      <c r="D40" s="9"/>
      <c r="E40" s="9"/>
      <c r="F40" s="9"/>
      <c r="G40" s="9"/>
      <c r="H40" s="9"/>
    </row>
    <row r="41" spans="3:8" x14ac:dyDescent="0.2">
      <c r="C41" s="10"/>
      <c r="D41" s="10"/>
      <c r="E41" s="10"/>
      <c r="F41" s="10"/>
      <c r="G41" s="10"/>
      <c r="H41" s="10"/>
    </row>
    <row r="42" spans="3:8" x14ac:dyDescent="0.2">
      <c r="C42" s="9"/>
      <c r="D42" s="9"/>
      <c r="E42" s="9"/>
      <c r="F42" s="9"/>
      <c r="G42" s="9"/>
      <c r="H42" s="9"/>
    </row>
    <row r="43" spans="3:8" x14ac:dyDescent="0.2">
      <c r="C43" s="10"/>
      <c r="D43" s="10"/>
      <c r="E43" s="10"/>
      <c r="F43" s="10"/>
      <c r="G43" s="10"/>
      <c r="H43" s="10"/>
    </row>
    <row r="44" spans="3:8" x14ac:dyDescent="0.2">
      <c r="C44" s="9"/>
      <c r="D44" s="9"/>
      <c r="E44" s="9"/>
      <c r="F44" s="9"/>
      <c r="G44" s="9"/>
      <c r="H44" s="9"/>
    </row>
    <row r="45" spans="3:8" x14ac:dyDescent="0.2">
      <c r="C45" s="10"/>
      <c r="D45" s="10"/>
      <c r="E45" s="10"/>
      <c r="F45" s="10"/>
      <c r="G45" s="10"/>
      <c r="H45" s="10"/>
    </row>
    <row r="46" spans="3:8" x14ac:dyDescent="0.2">
      <c r="C46" s="9"/>
      <c r="D46" s="9"/>
      <c r="E46" s="9"/>
      <c r="F46" s="9"/>
      <c r="G46" s="9"/>
      <c r="H46" s="9"/>
    </row>
    <row r="47" spans="3:8" x14ac:dyDescent="0.2">
      <c r="C47" s="10"/>
      <c r="D47" s="10"/>
      <c r="E47" s="10"/>
      <c r="F47" s="10"/>
      <c r="G47" s="10"/>
      <c r="H47" s="10"/>
    </row>
    <row r="48" spans="3:8" x14ac:dyDescent="0.2">
      <c r="C48" s="10"/>
      <c r="D48" s="10"/>
      <c r="E48" s="10"/>
      <c r="F48" s="10"/>
      <c r="G48" s="10"/>
      <c r="H48" s="10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95373EC-9207-40F7-9754-2ED34678B982}">
  <dimension ref="B1:H48"/>
  <sheetViews>
    <sheetView showWhiteSpace="0" zoomScaleNormal="100" workbookViewId="0">
      <selection sqref="A1:XFD1048576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36" t="s">
        <v>0</v>
      </c>
      <c r="C1" s="36"/>
      <c r="D1" s="36"/>
      <c r="E1" s="36"/>
      <c r="F1" s="36"/>
      <c r="G1" s="36"/>
      <c r="H1" s="36"/>
    </row>
    <row r="2" spans="2:8" ht="15.75" x14ac:dyDescent="0.25">
      <c r="B2" s="36" t="s">
        <v>140</v>
      </c>
      <c r="C2" s="36"/>
      <c r="D2" s="36"/>
      <c r="E2" s="36"/>
      <c r="F2" s="36"/>
      <c r="G2" s="36"/>
      <c r="H2" s="36"/>
    </row>
    <row r="4" spans="2:8" x14ac:dyDescent="0.2">
      <c r="B4" s="2" t="s">
        <v>123</v>
      </c>
      <c r="C4" s="2"/>
      <c r="D4" s="2"/>
    </row>
    <row r="5" spans="2:8" x14ac:dyDescent="0.2">
      <c r="B5" s="2" t="s">
        <v>25</v>
      </c>
      <c r="C5" s="2"/>
      <c r="D5" s="2"/>
    </row>
    <row r="6" spans="2:8" x14ac:dyDescent="0.2">
      <c r="B6" s="2" t="s">
        <v>141</v>
      </c>
      <c r="C6" s="2"/>
      <c r="D6" s="2"/>
    </row>
    <row r="7" spans="2:8" x14ac:dyDescent="0.2">
      <c r="B7" s="2" t="s">
        <v>16</v>
      </c>
      <c r="C7" s="2"/>
      <c r="D7" s="2"/>
    </row>
    <row r="8" spans="2:8" x14ac:dyDescent="0.2">
      <c r="B8" s="2" t="s">
        <v>26</v>
      </c>
      <c r="C8" s="2"/>
      <c r="D8" s="2"/>
    </row>
    <row r="10" spans="2:8" ht="15.75" x14ac:dyDescent="0.25">
      <c r="C10" s="17" t="s">
        <v>1</v>
      </c>
      <c r="D10" s="17" t="s">
        <v>1</v>
      </c>
      <c r="E10" s="17" t="s">
        <v>1</v>
      </c>
      <c r="F10" s="17" t="s">
        <v>1</v>
      </c>
      <c r="G10" s="17" t="s">
        <v>1</v>
      </c>
      <c r="H10" s="17" t="s">
        <v>1</v>
      </c>
    </row>
    <row r="11" spans="2:8" ht="15.75" x14ac:dyDescent="0.25">
      <c r="C11" s="17" t="s">
        <v>11</v>
      </c>
      <c r="D11" s="17" t="s">
        <v>12</v>
      </c>
      <c r="E11" s="17" t="s">
        <v>13</v>
      </c>
      <c r="F11" s="17" t="s">
        <v>14</v>
      </c>
      <c r="G11" s="17" t="s">
        <v>15</v>
      </c>
      <c r="H11" s="17" t="s">
        <v>142</v>
      </c>
    </row>
    <row r="12" spans="2:8" x14ac:dyDescent="0.2">
      <c r="C12" s="3" t="s">
        <v>3</v>
      </c>
      <c r="D12" s="3" t="s">
        <v>3</v>
      </c>
      <c r="E12" s="3" t="s">
        <v>3</v>
      </c>
      <c r="F12" s="3" t="s">
        <v>3</v>
      </c>
      <c r="G12" s="3" t="s">
        <v>3</v>
      </c>
      <c r="H12" s="3" t="s">
        <v>3</v>
      </c>
    </row>
    <row r="13" spans="2:8" x14ac:dyDescent="0.2">
      <c r="B13" s="4" t="s">
        <v>4</v>
      </c>
      <c r="C13" s="5"/>
      <c r="D13" s="5"/>
      <c r="E13" s="5"/>
      <c r="F13" s="5"/>
      <c r="G13" s="5"/>
      <c r="H13" s="5"/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5</v>
      </c>
      <c r="C15" s="5">
        <v>53000</v>
      </c>
      <c r="D15" s="5">
        <v>53000</v>
      </c>
      <c r="E15" s="5"/>
      <c r="F15" s="5"/>
      <c r="G15" s="5"/>
      <c r="H15" s="5"/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6</v>
      </c>
      <c r="C17" s="5"/>
      <c r="D17" s="5"/>
      <c r="E17" s="5"/>
      <c r="F17" s="5"/>
      <c r="G17" s="5"/>
      <c r="H17" s="5"/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7</v>
      </c>
      <c r="C19" s="5"/>
      <c r="D19" s="5"/>
      <c r="E19" s="5"/>
      <c r="F19" s="5"/>
      <c r="G19" s="5"/>
      <c r="H19" s="5"/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8</v>
      </c>
      <c r="C21" s="5"/>
      <c r="D21" s="5"/>
      <c r="E21" s="5"/>
      <c r="F21" s="5"/>
      <c r="G21" s="5"/>
      <c r="H21" s="5"/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9</v>
      </c>
      <c r="C23" s="7"/>
      <c r="D23" s="7"/>
      <c r="E23" s="7"/>
      <c r="F23" s="7"/>
      <c r="G23" s="7"/>
      <c r="H23" s="7"/>
    </row>
    <row r="24" spans="2:8" ht="15.75" thickTop="1" x14ac:dyDescent="0.2"/>
    <row r="25" spans="2:8" x14ac:dyDescent="0.2">
      <c r="B25" s="1" t="s">
        <v>143</v>
      </c>
    </row>
    <row r="26" spans="2:8" ht="15.75" x14ac:dyDescent="0.25">
      <c r="B26" s="36"/>
      <c r="C26" s="36"/>
      <c r="D26" s="36"/>
      <c r="E26" s="36"/>
      <c r="F26" s="36"/>
      <c r="G26" s="36"/>
      <c r="H26" s="36"/>
    </row>
    <row r="27" spans="2:8" ht="15.75" x14ac:dyDescent="0.25">
      <c r="B27" s="36"/>
      <c r="C27" s="36"/>
      <c r="D27" s="36"/>
      <c r="E27" s="36"/>
      <c r="F27" s="36"/>
      <c r="G27" s="36"/>
      <c r="H27" s="36"/>
    </row>
    <row r="35" spans="3:8" ht="15.75" x14ac:dyDescent="0.25">
      <c r="C35" s="17"/>
      <c r="D35" s="17"/>
      <c r="E35" s="17"/>
      <c r="F35" s="17"/>
      <c r="G35" s="17"/>
      <c r="H35" s="17"/>
    </row>
    <row r="36" spans="3:8" ht="15.75" x14ac:dyDescent="0.25">
      <c r="C36" s="17"/>
      <c r="D36" s="17"/>
      <c r="E36" s="17"/>
      <c r="F36" s="17"/>
      <c r="G36" s="17"/>
      <c r="H36" s="17"/>
    </row>
    <row r="37" spans="3:8" x14ac:dyDescent="0.2">
      <c r="C37" s="3"/>
      <c r="D37" s="3"/>
      <c r="E37" s="3"/>
      <c r="F37" s="3"/>
      <c r="G37" s="3"/>
      <c r="H37" s="3"/>
    </row>
    <row r="38" spans="3:8" x14ac:dyDescent="0.2">
      <c r="C38" s="9"/>
      <c r="D38" s="9"/>
      <c r="E38" s="9"/>
      <c r="F38" s="9"/>
      <c r="G38" s="9"/>
      <c r="H38" s="9"/>
    </row>
    <row r="39" spans="3:8" x14ac:dyDescent="0.2">
      <c r="C39" s="10"/>
      <c r="D39" s="10"/>
      <c r="E39" s="10"/>
      <c r="F39" s="10"/>
      <c r="G39" s="10"/>
      <c r="H39" s="10"/>
    </row>
    <row r="40" spans="3:8" x14ac:dyDescent="0.2">
      <c r="C40" s="9"/>
      <c r="D40" s="9"/>
      <c r="E40" s="9"/>
      <c r="F40" s="9"/>
      <c r="G40" s="9"/>
      <c r="H40" s="9"/>
    </row>
    <row r="41" spans="3:8" x14ac:dyDescent="0.2">
      <c r="C41" s="10"/>
      <c r="D41" s="10"/>
      <c r="E41" s="10"/>
      <c r="F41" s="10"/>
      <c r="G41" s="10"/>
      <c r="H41" s="10"/>
    </row>
    <row r="42" spans="3:8" x14ac:dyDescent="0.2">
      <c r="C42" s="9"/>
      <c r="D42" s="9"/>
      <c r="E42" s="9"/>
      <c r="F42" s="9"/>
      <c r="G42" s="9"/>
      <c r="H42" s="9"/>
    </row>
    <row r="43" spans="3:8" x14ac:dyDescent="0.2">
      <c r="C43" s="10"/>
      <c r="D43" s="10"/>
      <c r="E43" s="10"/>
      <c r="F43" s="10"/>
      <c r="G43" s="10"/>
      <c r="H43" s="10"/>
    </row>
    <row r="44" spans="3:8" x14ac:dyDescent="0.2">
      <c r="C44" s="9"/>
      <c r="D44" s="9"/>
      <c r="E44" s="9"/>
      <c r="F44" s="9"/>
      <c r="G44" s="9"/>
      <c r="H44" s="9"/>
    </row>
    <row r="45" spans="3:8" x14ac:dyDescent="0.2">
      <c r="C45" s="10"/>
      <c r="D45" s="10"/>
      <c r="E45" s="10"/>
      <c r="F45" s="10"/>
      <c r="G45" s="10"/>
      <c r="H45" s="10"/>
    </row>
    <row r="46" spans="3:8" x14ac:dyDescent="0.2">
      <c r="C46" s="9"/>
      <c r="D46" s="9"/>
      <c r="E46" s="9"/>
      <c r="F46" s="9"/>
      <c r="G46" s="9"/>
      <c r="H46" s="9"/>
    </row>
    <row r="47" spans="3:8" x14ac:dyDescent="0.2">
      <c r="C47" s="10"/>
      <c r="D47" s="10"/>
      <c r="E47" s="10"/>
      <c r="F47" s="10"/>
      <c r="G47" s="10"/>
      <c r="H47" s="10"/>
    </row>
    <row r="48" spans="3:8" x14ac:dyDescent="0.2">
      <c r="C48" s="10"/>
      <c r="D48" s="10"/>
      <c r="E48" s="10"/>
      <c r="F48" s="10"/>
      <c r="G48" s="10"/>
      <c r="H48" s="10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988C56-63DE-496D-8DB7-7B9EC27AAC1C}">
  <dimension ref="B1:H48"/>
  <sheetViews>
    <sheetView showWhiteSpace="0" zoomScaleNormal="100" workbookViewId="0">
      <selection activeCell="L27" sqref="L27"/>
    </sheetView>
  </sheetViews>
  <sheetFormatPr defaultColWidth="9.140625" defaultRowHeight="15" x14ac:dyDescent="0.2"/>
  <cols>
    <col min="1" max="1" width="9.140625" style="1"/>
    <col min="2" max="2" width="37.42578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36" t="s">
        <v>0</v>
      </c>
      <c r="C1" s="36"/>
      <c r="D1" s="36"/>
      <c r="E1" s="36"/>
      <c r="F1" s="36"/>
      <c r="G1" s="36"/>
      <c r="H1" s="36"/>
    </row>
    <row r="2" spans="2:8" ht="15.75" x14ac:dyDescent="0.25">
      <c r="B2" s="36" t="s">
        <v>140</v>
      </c>
      <c r="C2" s="36"/>
      <c r="D2" s="36"/>
      <c r="E2" s="36"/>
      <c r="F2" s="36"/>
      <c r="G2" s="36"/>
      <c r="H2" s="36"/>
    </row>
    <row r="4" spans="2:8" x14ac:dyDescent="0.2">
      <c r="B4" s="2" t="s">
        <v>159</v>
      </c>
      <c r="C4" s="2"/>
      <c r="D4" s="2"/>
    </row>
    <row r="5" spans="2:8" x14ac:dyDescent="0.2">
      <c r="B5" s="2" t="s">
        <v>48</v>
      </c>
      <c r="C5" s="2"/>
      <c r="D5" s="2"/>
    </row>
    <row r="6" spans="2:8" x14ac:dyDescent="0.2">
      <c r="B6" s="2" t="s">
        <v>49</v>
      </c>
      <c r="C6" s="2"/>
      <c r="D6" s="2"/>
    </row>
    <row r="7" spans="2:8" x14ac:dyDescent="0.2">
      <c r="B7" s="2" t="s">
        <v>50</v>
      </c>
      <c r="C7" s="2"/>
      <c r="D7" s="2"/>
    </row>
    <row r="8" spans="2:8" x14ac:dyDescent="0.2">
      <c r="B8" s="2" t="s">
        <v>51</v>
      </c>
      <c r="C8" s="2"/>
      <c r="D8" s="2"/>
    </row>
    <row r="10" spans="2:8" ht="15.75" x14ac:dyDescent="0.25">
      <c r="C10" s="8" t="s">
        <v>1</v>
      </c>
      <c r="D10" s="8" t="s">
        <v>1</v>
      </c>
      <c r="E10" s="8" t="s">
        <v>1</v>
      </c>
      <c r="F10" s="8" t="s">
        <v>1</v>
      </c>
      <c r="G10" s="8" t="s">
        <v>1</v>
      </c>
      <c r="H10" s="8" t="s">
        <v>1</v>
      </c>
    </row>
    <row r="11" spans="2:8" ht="15.75" x14ac:dyDescent="0.25">
      <c r="C11" s="8" t="s">
        <v>2</v>
      </c>
      <c r="D11" s="8" t="s">
        <v>11</v>
      </c>
      <c r="E11" s="8" t="s">
        <v>12</v>
      </c>
      <c r="F11" s="8" t="s">
        <v>13</v>
      </c>
      <c r="G11" s="8" t="s">
        <v>14</v>
      </c>
      <c r="H11" s="8" t="s">
        <v>15</v>
      </c>
    </row>
    <row r="12" spans="2:8" x14ac:dyDescent="0.2">
      <c r="C12" s="3" t="s">
        <v>3</v>
      </c>
      <c r="D12" s="3" t="s">
        <v>3</v>
      </c>
      <c r="E12" s="3" t="s">
        <v>3</v>
      </c>
      <c r="F12" s="3" t="s">
        <v>3</v>
      </c>
      <c r="G12" s="3" t="s">
        <v>3</v>
      </c>
      <c r="H12" s="3" t="s">
        <v>3</v>
      </c>
    </row>
    <row r="13" spans="2:8" x14ac:dyDescent="0.2">
      <c r="B13" s="4" t="s">
        <v>4</v>
      </c>
      <c r="C13" s="5">
        <v>0</v>
      </c>
      <c r="D13" s="5">
        <v>0</v>
      </c>
      <c r="E13" s="5">
        <v>0</v>
      </c>
      <c r="F13" s="5">
        <v>0</v>
      </c>
      <c r="G13" s="5">
        <v>0</v>
      </c>
      <c r="H13" s="5">
        <v>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5</v>
      </c>
      <c r="C15" s="5">
        <v>0</v>
      </c>
      <c r="D15" s="5">
        <v>0</v>
      </c>
      <c r="E15" s="5">
        <v>0</v>
      </c>
      <c r="F15" s="5">
        <v>0</v>
      </c>
      <c r="G15" s="5">
        <v>0</v>
      </c>
      <c r="H15" s="5">
        <v>0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6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7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8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9</v>
      </c>
      <c r="C23" s="7">
        <f>SUM(C13:C22)</f>
        <v>0</v>
      </c>
      <c r="D23" s="7">
        <f t="shared" ref="D23:H23" si="0">SUM(D13:D22)</f>
        <v>0</v>
      </c>
      <c r="E23" s="7">
        <f t="shared" si="0"/>
        <v>0</v>
      </c>
      <c r="F23" s="7">
        <f t="shared" si="0"/>
        <v>0</v>
      </c>
      <c r="G23" s="7">
        <f t="shared" si="0"/>
        <v>0</v>
      </c>
      <c r="H23" s="7">
        <f t="shared" si="0"/>
        <v>0</v>
      </c>
    </row>
    <row r="24" spans="2:8" ht="15.75" thickTop="1" x14ac:dyDescent="0.2"/>
    <row r="26" spans="2:8" ht="15.75" x14ac:dyDescent="0.25">
      <c r="B26" s="36"/>
      <c r="C26" s="36"/>
      <c r="D26" s="36"/>
      <c r="E26" s="36"/>
      <c r="F26" s="36"/>
      <c r="G26" s="36"/>
      <c r="H26" s="36"/>
    </row>
    <row r="27" spans="2:8" ht="15.75" x14ac:dyDescent="0.25">
      <c r="B27" s="36"/>
      <c r="C27" s="36"/>
      <c r="D27" s="36"/>
      <c r="E27" s="36"/>
      <c r="F27" s="36"/>
      <c r="G27" s="36"/>
      <c r="H27" s="36"/>
    </row>
    <row r="35" spans="3:8" ht="15.75" x14ac:dyDescent="0.25">
      <c r="C35" s="8"/>
      <c r="D35" s="8"/>
      <c r="E35" s="8"/>
      <c r="F35" s="8"/>
      <c r="G35" s="8"/>
      <c r="H35" s="8"/>
    </row>
    <row r="36" spans="3:8" ht="15.75" x14ac:dyDescent="0.25">
      <c r="C36" s="8"/>
      <c r="D36" s="8"/>
      <c r="E36" s="8"/>
      <c r="F36" s="8"/>
      <c r="G36" s="8"/>
      <c r="H36" s="8"/>
    </row>
    <row r="37" spans="3:8" x14ac:dyDescent="0.2">
      <c r="C37" s="3"/>
      <c r="D37" s="3"/>
      <c r="E37" s="3"/>
      <c r="F37" s="3"/>
      <c r="G37" s="3"/>
      <c r="H37" s="3"/>
    </row>
    <row r="38" spans="3:8" x14ac:dyDescent="0.2">
      <c r="C38" s="9"/>
      <c r="D38" s="9"/>
      <c r="E38" s="9"/>
      <c r="F38" s="9"/>
      <c r="G38" s="9"/>
      <c r="H38" s="9"/>
    </row>
    <row r="39" spans="3:8" x14ac:dyDescent="0.2">
      <c r="C39" s="10"/>
      <c r="D39" s="10"/>
      <c r="E39" s="10"/>
      <c r="F39" s="10"/>
      <c r="G39" s="10"/>
      <c r="H39" s="10"/>
    </row>
    <row r="40" spans="3:8" x14ac:dyDescent="0.2">
      <c r="C40" s="9"/>
      <c r="D40" s="9"/>
      <c r="E40" s="9"/>
      <c r="F40" s="9"/>
      <c r="G40" s="9"/>
      <c r="H40" s="9"/>
    </row>
    <row r="41" spans="3:8" x14ac:dyDescent="0.2">
      <c r="C41" s="10"/>
      <c r="D41" s="10"/>
      <c r="E41" s="10"/>
      <c r="F41" s="10"/>
      <c r="G41" s="10"/>
      <c r="H41" s="10"/>
    </row>
    <row r="42" spans="3:8" x14ac:dyDescent="0.2">
      <c r="C42" s="9"/>
      <c r="D42" s="9"/>
      <c r="E42" s="9"/>
      <c r="F42" s="9"/>
      <c r="G42" s="9"/>
      <c r="H42" s="9"/>
    </row>
    <row r="43" spans="3:8" x14ac:dyDescent="0.2">
      <c r="C43" s="10"/>
      <c r="D43" s="10"/>
      <c r="E43" s="10"/>
      <c r="F43" s="10"/>
      <c r="G43" s="10"/>
      <c r="H43" s="10"/>
    </row>
    <row r="44" spans="3:8" x14ac:dyDescent="0.2">
      <c r="C44" s="9"/>
      <c r="D44" s="9"/>
      <c r="E44" s="9"/>
      <c r="F44" s="9"/>
      <c r="G44" s="9"/>
      <c r="H44" s="9"/>
    </row>
    <row r="45" spans="3:8" x14ac:dyDescent="0.2">
      <c r="C45" s="10"/>
      <c r="D45" s="10"/>
      <c r="E45" s="10"/>
      <c r="F45" s="10"/>
      <c r="G45" s="10"/>
      <c r="H45" s="10"/>
    </row>
    <row r="46" spans="3:8" x14ac:dyDescent="0.2">
      <c r="C46" s="9"/>
      <c r="D46" s="9"/>
      <c r="E46" s="9"/>
      <c r="F46" s="9"/>
      <c r="G46" s="9"/>
      <c r="H46" s="9"/>
    </row>
    <row r="47" spans="3:8" x14ac:dyDescent="0.2">
      <c r="C47" s="10"/>
      <c r="D47" s="10"/>
      <c r="E47" s="10"/>
      <c r="F47" s="10"/>
      <c r="G47" s="10"/>
      <c r="H47" s="10"/>
    </row>
    <row r="48" spans="3:8" x14ac:dyDescent="0.2">
      <c r="C48" s="10"/>
      <c r="D48" s="10"/>
      <c r="E48" s="10"/>
      <c r="F48" s="10"/>
      <c r="G48" s="10"/>
      <c r="H48" s="10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A31864-E3E2-452B-AE6E-5C7D98E94CCF}">
  <dimension ref="B1:H49"/>
  <sheetViews>
    <sheetView showWhiteSpace="0" zoomScale="80" zoomScaleNormal="80" zoomScalePageLayoutView="80" workbookViewId="0">
      <selection activeCell="B2" sqref="B2:H2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36" t="s">
        <v>0</v>
      </c>
      <c r="C1" s="36"/>
      <c r="D1" s="36"/>
      <c r="E1" s="36"/>
      <c r="F1" s="36"/>
      <c r="G1" s="36"/>
      <c r="H1" s="36"/>
    </row>
    <row r="2" spans="2:8" ht="15.75" x14ac:dyDescent="0.25">
      <c r="B2" s="36" t="s">
        <v>140</v>
      </c>
      <c r="C2" s="36"/>
      <c r="D2" s="36"/>
      <c r="E2" s="36"/>
      <c r="F2" s="36"/>
      <c r="G2" s="36"/>
      <c r="H2" s="36"/>
    </row>
    <row r="3" spans="2:8" ht="15.75" x14ac:dyDescent="0.25">
      <c r="H3" s="21" t="s">
        <v>158</v>
      </c>
    </row>
    <row r="4" spans="2:8" x14ac:dyDescent="0.2">
      <c r="B4" s="2" t="s">
        <v>27</v>
      </c>
      <c r="C4" s="2"/>
      <c r="D4" s="2"/>
    </row>
    <row r="5" spans="2:8" x14ac:dyDescent="0.2">
      <c r="B5" s="2" t="s">
        <v>28</v>
      </c>
      <c r="C5" s="2"/>
      <c r="D5" s="2"/>
    </row>
    <row r="6" spans="2:8" ht="36" customHeight="1" x14ac:dyDescent="0.2">
      <c r="B6" s="37" t="s">
        <v>42</v>
      </c>
      <c r="C6" s="37"/>
      <c r="D6" s="37"/>
    </row>
    <row r="7" spans="2:8" ht="45.75" customHeight="1" x14ac:dyDescent="0.2">
      <c r="B7" s="37" t="s">
        <v>43</v>
      </c>
      <c r="C7" s="37"/>
      <c r="D7" s="37"/>
      <c r="E7" s="37"/>
      <c r="F7" s="37"/>
      <c r="G7" s="37"/>
      <c r="H7" s="37"/>
    </row>
    <row r="8" spans="2:8" x14ac:dyDescent="0.2">
      <c r="B8" s="2" t="s">
        <v>31</v>
      </c>
      <c r="C8" s="2"/>
      <c r="D8" s="2"/>
    </row>
    <row r="9" spans="2:8" x14ac:dyDescent="0.2">
      <c r="B9" s="2" t="s">
        <v>44</v>
      </c>
      <c r="C9" s="2"/>
      <c r="D9" s="2"/>
    </row>
    <row r="11" spans="2:8" ht="15.75" x14ac:dyDescent="0.25">
      <c r="C11" s="19" t="s">
        <v>1</v>
      </c>
      <c r="D11" s="19" t="s">
        <v>1</v>
      </c>
      <c r="E11" s="19" t="s">
        <v>1</v>
      </c>
      <c r="F11" s="19" t="s">
        <v>1</v>
      </c>
      <c r="G11" s="19" t="s">
        <v>1</v>
      </c>
      <c r="H11" s="19" t="s">
        <v>1</v>
      </c>
    </row>
    <row r="12" spans="2:8" ht="15.75" x14ac:dyDescent="0.25">
      <c r="C12" s="19" t="s">
        <v>2</v>
      </c>
      <c r="D12" s="19" t="s">
        <v>11</v>
      </c>
      <c r="E12" s="19" t="s">
        <v>12</v>
      </c>
      <c r="F12" s="19" t="s">
        <v>13</v>
      </c>
      <c r="G12" s="19" t="s">
        <v>14</v>
      </c>
      <c r="H12" s="19" t="s">
        <v>15</v>
      </c>
    </row>
    <row r="13" spans="2:8" x14ac:dyDescent="0.2">
      <c r="C13" s="3" t="s">
        <v>3</v>
      </c>
      <c r="D13" s="3" t="s">
        <v>3</v>
      </c>
      <c r="E13" s="3" t="s">
        <v>3</v>
      </c>
      <c r="F13" s="3" t="s">
        <v>3</v>
      </c>
      <c r="G13" s="3" t="s">
        <v>3</v>
      </c>
      <c r="H13" s="3" t="s">
        <v>3</v>
      </c>
    </row>
    <row r="14" spans="2:8" x14ac:dyDescent="0.2">
      <c r="B14" s="4" t="s">
        <v>4</v>
      </c>
      <c r="C14" s="5">
        <v>124368</v>
      </c>
      <c r="D14" s="5">
        <v>255000</v>
      </c>
      <c r="E14" s="5">
        <v>0</v>
      </c>
      <c r="F14" s="5">
        <v>0</v>
      </c>
      <c r="G14" s="5">
        <v>0</v>
      </c>
      <c r="H14" s="5">
        <v>0</v>
      </c>
    </row>
    <row r="15" spans="2:8" x14ac:dyDescent="0.2">
      <c r="B15" s="4"/>
      <c r="C15" s="6"/>
      <c r="D15" s="6"/>
      <c r="E15" s="6"/>
      <c r="F15" s="6"/>
      <c r="G15" s="6"/>
      <c r="H15" s="6"/>
    </row>
    <row r="16" spans="2:8" x14ac:dyDescent="0.2">
      <c r="B16" s="4" t="s">
        <v>5</v>
      </c>
      <c r="C16" s="5">
        <v>641085</v>
      </c>
      <c r="D16" s="5">
        <v>561000</v>
      </c>
      <c r="E16" s="5">
        <v>0</v>
      </c>
      <c r="F16" s="5">
        <v>0</v>
      </c>
      <c r="G16" s="5">
        <v>0</v>
      </c>
      <c r="H16" s="5">
        <v>0</v>
      </c>
    </row>
    <row r="17" spans="2:8" x14ac:dyDescent="0.2">
      <c r="B17" s="4"/>
      <c r="C17" s="6"/>
      <c r="D17" s="6"/>
      <c r="E17" s="6"/>
      <c r="F17" s="6"/>
      <c r="G17" s="6"/>
      <c r="H17" s="6"/>
    </row>
    <row r="18" spans="2:8" x14ac:dyDescent="0.2">
      <c r="B18" s="4" t="s">
        <v>6</v>
      </c>
      <c r="C18" s="5">
        <v>0</v>
      </c>
      <c r="D18" s="5">
        <v>0</v>
      </c>
      <c r="E18" s="5">
        <v>0</v>
      </c>
      <c r="F18" s="5">
        <v>0</v>
      </c>
      <c r="G18" s="5">
        <v>0</v>
      </c>
      <c r="H18" s="5">
        <v>0</v>
      </c>
    </row>
    <row r="19" spans="2:8" x14ac:dyDescent="0.2">
      <c r="B19" s="4"/>
      <c r="C19" s="6"/>
      <c r="D19" s="6"/>
      <c r="E19" s="6"/>
      <c r="F19" s="6"/>
      <c r="G19" s="6"/>
      <c r="H19" s="6"/>
    </row>
    <row r="20" spans="2:8" x14ac:dyDescent="0.2">
      <c r="B20" s="4" t="s">
        <v>7</v>
      </c>
      <c r="C20" s="5">
        <v>0</v>
      </c>
      <c r="D20" s="5">
        <v>0</v>
      </c>
      <c r="E20" s="5">
        <v>0</v>
      </c>
      <c r="F20" s="5">
        <v>0</v>
      </c>
      <c r="G20" s="5">
        <v>0</v>
      </c>
      <c r="H20" s="5">
        <v>0</v>
      </c>
    </row>
    <row r="21" spans="2:8" x14ac:dyDescent="0.2">
      <c r="B21" s="4"/>
      <c r="C21" s="6"/>
      <c r="D21" s="6"/>
      <c r="E21" s="6"/>
      <c r="F21" s="6"/>
      <c r="G21" s="6"/>
      <c r="H21" s="6"/>
    </row>
    <row r="22" spans="2:8" x14ac:dyDescent="0.2">
      <c r="B22" s="4" t="s">
        <v>8</v>
      </c>
      <c r="C22" s="5">
        <v>0</v>
      </c>
      <c r="D22" s="5">
        <v>0</v>
      </c>
      <c r="E22" s="5">
        <v>0</v>
      </c>
      <c r="F22" s="5">
        <v>0</v>
      </c>
      <c r="G22" s="5">
        <v>0</v>
      </c>
      <c r="H22" s="5">
        <v>0</v>
      </c>
    </row>
    <row r="23" spans="2:8" x14ac:dyDescent="0.2">
      <c r="B23" s="4"/>
      <c r="C23" s="6"/>
      <c r="D23" s="6"/>
      <c r="E23" s="6"/>
      <c r="F23" s="6"/>
      <c r="G23" s="6"/>
      <c r="H23" s="6"/>
    </row>
    <row r="24" spans="2:8" ht="15.75" thickBot="1" x14ac:dyDescent="0.25">
      <c r="B24" s="4" t="s">
        <v>9</v>
      </c>
      <c r="C24" s="7">
        <f t="shared" ref="C24:H24" si="0">C14+C16+C18+C20+C22</f>
        <v>765453</v>
      </c>
      <c r="D24" s="7">
        <f t="shared" si="0"/>
        <v>816000</v>
      </c>
      <c r="E24" s="7">
        <f t="shared" si="0"/>
        <v>0</v>
      </c>
      <c r="F24" s="7">
        <f t="shared" si="0"/>
        <v>0</v>
      </c>
      <c r="G24" s="7">
        <f t="shared" si="0"/>
        <v>0</v>
      </c>
      <c r="H24" s="7">
        <f t="shared" si="0"/>
        <v>0</v>
      </c>
    </row>
    <row r="25" spans="2:8" ht="15.75" thickTop="1" x14ac:dyDescent="0.2"/>
    <row r="27" spans="2:8" ht="15.75" x14ac:dyDescent="0.25">
      <c r="B27" s="36"/>
      <c r="C27" s="36"/>
      <c r="D27" s="36"/>
      <c r="E27" s="36"/>
      <c r="F27" s="36"/>
      <c r="G27" s="36"/>
      <c r="H27" s="36"/>
    </row>
    <row r="28" spans="2:8" ht="15.75" x14ac:dyDescent="0.25">
      <c r="B28" s="36"/>
      <c r="C28" s="36"/>
      <c r="D28" s="36"/>
      <c r="E28" s="36"/>
      <c r="F28" s="36"/>
      <c r="G28" s="36"/>
      <c r="H28" s="36"/>
    </row>
    <row r="36" spans="3:8" ht="15.75" x14ac:dyDescent="0.25">
      <c r="C36" s="19"/>
      <c r="D36" s="19"/>
      <c r="E36" s="19"/>
      <c r="F36" s="19"/>
      <c r="G36" s="19"/>
      <c r="H36" s="19"/>
    </row>
    <row r="37" spans="3:8" ht="15.75" x14ac:dyDescent="0.25">
      <c r="C37" s="19"/>
      <c r="D37" s="19"/>
      <c r="E37" s="19"/>
      <c r="F37" s="19"/>
      <c r="G37" s="19"/>
      <c r="H37" s="19"/>
    </row>
    <row r="38" spans="3:8" x14ac:dyDescent="0.2">
      <c r="C38" s="3"/>
      <c r="D38" s="3"/>
      <c r="E38" s="3"/>
      <c r="F38" s="3"/>
      <c r="G38" s="3"/>
      <c r="H38" s="3"/>
    </row>
    <row r="39" spans="3:8" x14ac:dyDescent="0.2">
      <c r="C39" s="9"/>
      <c r="D39" s="9"/>
      <c r="E39" s="9"/>
      <c r="F39" s="9"/>
      <c r="G39" s="9"/>
      <c r="H39" s="9"/>
    </row>
    <row r="40" spans="3:8" x14ac:dyDescent="0.2">
      <c r="C40" s="10"/>
      <c r="D40" s="10"/>
      <c r="E40" s="10"/>
      <c r="F40" s="10"/>
      <c r="G40" s="10"/>
      <c r="H40" s="10"/>
    </row>
    <row r="41" spans="3:8" x14ac:dyDescent="0.2">
      <c r="C41" s="9"/>
      <c r="D41" s="9"/>
      <c r="E41" s="9"/>
      <c r="F41" s="9"/>
      <c r="G41" s="9"/>
      <c r="H41" s="9"/>
    </row>
    <row r="42" spans="3:8" x14ac:dyDescent="0.2">
      <c r="C42" s="10"/>
      <c r="D42" s="10"/>
      <c r="E42" s="10"/>
      <c r="F42" s="10"/>
      <c r="G42" s="10"/>
      <c r="H42" s="10"/>
    </row>
    <row r="43" spans="3:8" x14ac:dyDescent="0.2">
      <c r="C43" s="9"/>
      <c r="D43" s="9"/>
      <c r="E43" s="9"/>
      <c r="F43" s="9"/>
      <c r="G43" s="9"/>
      <c r="H43" s="9"/>
    </row>
    <row r="44" spans="3:8" x14ac:dyDescent="0.2">
      <c r="C44" s="10"/>
      <c r="D44" s="10"/>
      <c r="E44" s="10"/>
      <c r="F44" s="10"/>
      <c r="G44" s="10"/>
      <c r="H44" s="10"/>
    </row>
    <row r="45" spans="3:8" x14ac:dyDescent="0.2">
      <c r="C45" s="9"/>
      <c r="D45" s="9"/>
      <c r="E45" s="9"/>
      <c r="F45" s="9"/>
      <c r="G45" s="9"/>
      <c r="H45" s="9"/>
    </row>
    <row r="46" spans="3:8" x14ac:dyDescent="0.2">
      <c r="C46" s="10"/>
      <c r="D46" s="10"/>
      <c r="E46" s="10"/>
      <c r="F46" s="10"/>
      <c r="G46" s="10"/>
      <c r="H46" s="10"/>
    </row>
    <row r="47" spans="3:8" x14ac:dyDescent="0.2">
      <c r="C47" s="9"/>
      <c r="D47" s="9"/>
      <c r="E47" s="9"/>
      <c r="F47" s="9"/>
      <c r="G47" s="9"/>
      <c r="H47" s="9"/>
    </row>
    <row r="48" spans="3:8" x14ac:dyDescent="0.2">
      <c r="C48" s="10"/>
      <c r="D48" s="10"/>
      <c r="E48" s="10"/>
      <c r="F48" s="10"/>
      <c r="G48" s="10"/>
      <c r="H48" s="10"/>
    </row>
    <row r="49" spans="3:8" x14ac:dyDescent="0.2">
      <c r="C49" s="10"/>
      <c r="D49" s="10"/>
      <c r="E49" s="10"/>
      <c r="F49" s="10"/>
      <c r="G49" s="10"/>
      <c r="H49" s="10"/>
    </row>
  </sheetData>
  <mergeCells count="6">
    <mergeCell ref="B28:H28"/>
    <mergeCell ref="B1:H1"/>
    <mergeCell ref="B2:H2"/>
    <mergeCell ref="B6:D6"/>
    <mergeCell ref="B7:H7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8958DB4-0085-40E7-BC7F-E0B6E1D22087}">
  <dimension ref="B1:H49"/>
  <sheetViews>
    <sheetView showWhiteSpace="0" zoomScale="80" zoomScaleNormal="80" zoomScalePageLayoutView="80" workbookViewId="0">
      <selection activeCell="B6" sqref="B6:D6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36" t="s">
        <v>0</v>
      </c>
      <c r="C1" s="36"/>
      <c r="D1" s="36"/>
      <c r="E1" s="36"/>
      <c r="F1" s="36"/>
      <c r="G1" s="36"/>
      <c r="H1" s="36"/>
    </row>
    <row r="2" spans="2:8" ht="15.75" x14ac:dyDescent="0.25">
      <c r="B2" s="36" t="s">
        <v>140</v>
      </c>
      <c r="C2" s="36"/>
      <c r="D2" s="36"/>
      <c r="E2" s="36"/>
      <c r="F2" s="36"/>
      <c r="G2" s="36"/>
      <c r="H2" s="36"/>
    </row>
    <row r="3" spans="2:8" ht="15.75" x14ac:dyDescent="0.25">
      <c r="H3" s="21" t="s">
        <v>156</v>
      </c>
    </row>
    <row r="4" spans="2:8" x14ac:dyDescent="0.2">
      <c r="B4" s="2" t="s">
        <v>27</v>
      </c>
      <c r="C4" s="2"/>
      <c r="D4" s="2"/>
    </row>
    <row r="5" spans="2:8" x14ac:dyDescent="0.2">
      <c r="B5" s="2" t="s">
        <v>28</v>
      </c>
      <c r="C5" s="2"/>
      <c r="D5" s="2"/>
    </row>
    <row r="6" spans="2:8" ht="36" customHeight="1" x14ac:dyDescent="0.2">
      <c r="B6" s="37" t="s">
        <v>45</v>
      </c>
      <c r="C6" s="37"/>
      <c r="D6" s="37"/>
    </row>
    <row r="7" spans="2:8" ht="45.75" customHeight="1" x14ac:dyDescent="0.2">
      <c r="B7" s="37" t="s">
        <v>46</v>
      </c>
      <c r="C7" s="37"/>
      <c r="D7" s="37"/>
      <c r="E7" s="37"/>
      <c r="F7" s="37"/>
      <c r="G7" s="37"/>
      <c r="H7" s="37"/>
    </row>
    <row r="8" spans="2:8" x14ac:dyDescent="0.2">
      <c r="B8" s="2" t="s">
        <v>31</v>
      </c>
      <c r="C8" s="2"/>
      <c r="D8" s="2"/>
    </row>
    <row r="9" spans="2:8" x14ac:dyDescent="0.2">
      <c r="B9" s="2" t="s">
        <v>47</v>
      </c>
      <c r="C9" s="2"/>
      <c r="D9" s="2"/>
    </row>
    <row r="11" spans="2:8" ht="15.75" x14ac:dyDescent="0.25">
      <c r="C11" s="19" t="s">
        <v>1</v>
      </c>
      <c r="D11" s="19" t="s">
        <v>1</v>
      </c>
      <c r="E11" s="19" t="s">
        <v>1</v>
      </c>
      <c r="F11" s="19" t="s">
        <v>1</v>
      </c>
      <c r="G11" s="19" t="s">
        <v>1</v>
      </c>
      <c r="H11" s="19" t="s">
        <v>1</v>
      </c>
    </row>
    <row r="12" spans="2:8" ht="15.75" x14ac:dyDescent="0.25">
      <c r="C12" s="19" t="s">
        <v>2</v>
      </c>
      <c r="D12" s="19" t="s">
        <v>11</v>
      </c>
      <c r="E12" s="19" t="s">
        <v>12</v>
      </c>
      <c r="F12" s="19" t="s">
        <v>13</v>
      </c>
      <c r="G12" s="19" t="s">
        <v>14</v>
      </c>
      <c r="H12" s="19" t="s">
        <v>15</v>
      </c>
    </row>
    <row r="13" spans="2:8" x14ac:dyDescent="0.2">
      <c r="C13" s="3" t="s">
        <v>3</v>
      </c>
      <c r="D13" s="3" t="s">
        <v>3</v>
      </c>
      <c r="E13" s="3" t="s">
        <v>3</v>
      </c>
      <c r="F13" s="3" t="s">
        <v>3</v>
      </c>
      <c r="G13" s="3" t="s">
        <v>3</v>
      </c>
      <c r="H13" s="3" t="s">
        <v>3</v>
      </c>
    </row>
    <row r="14" spans="2:8" x14ac:dyDescent="0.2">
      <c r="B14" s="4" t="s">
        <v>4</v>
      </c>
      <c r="C14" s="5">
        <v>0</v>
      </c>
      <c r="D14" s="5">
        <v>0</v>
      </c>
      <c r="E14" s="5">
        <v>0</v>
      </c>
      <c r="F14" s="5">
        <v>0</v>
      </c>
      <c r="G14" s="5">
        <v>0</v>
      </c>
      <c r="H14" s="5">
        <v>0</v>
      </c>
    </row>
    <row r="15" spans="2:8" x14ac:dyDescent="0.2">
      <c r="B15" s="4"/>
      <c r="C15" s="6"/>
      <c r="D15" s="6"/>
      <c r="E15" s="6"/>
      <c r="F15" s="6"/>
      <c r="G15" s="6"/>
      <c r="H15" s="6"/>
    </row>
    <row r="16" spans="2:8" x14ac:dyDescent="0.2">
      <c r="B16" s="4" t="s">
        <v>5</v>
      </c>
      <c r="C16" s="5">
        <v>0</v>
      </c>
      <c r="D16" s="5">
        <v>0</v>
      </c>
      <c r="E16" s="5">
        <v>0</v>
      </c>
      <c r="F16" s="5">
        <v>0</v>
      </c>
      <c r="G16" s="5">
        <v>0</v>
      </c>
      <c r="H16" s="5">
        <v>0</v>
      </c>
    </row>
    <row r="17" spans="2:8" x14ac:dyDescent="0.2">
      <c r="B17" s="4"/>
      <c r="C17" s="6"/>
      <c r="D17" s="6"/>
      <c r="E17" s="6"/>
      <c r="F17" s="6"/>
      <c r="G17" s="6"/>
      <c r="H17" s="6"/>
    </row>
    <row r="18" spans="2:8" x14ac:dyDescent="0.2">
      <c r="B18" s="4" t="s">
        <v>6</v>
      </c>
      <c r="C18" s="5">
        <v>0</v>
      </c>
      <c r="D18" s="5">
        <v>0</v>
      </c>
      <c r="E18" s="5">
        <v>0</v>
      </c>
      <c r="F18" s="5">
        <v>0</v>
      </c>
      <c r="G18" s="5">
        <v>0</v>
      </c>
      <c r="H18" s="5">
        <v>0</v>
      </c>
    </row>
    <row r="19" spans="2:8" x14ac:dyDescent="0.2">
      <c r="B19" s="4"/>
      <c r="C19" s="6"/>
      <c r="D19" s="6"/>
      <c r="E19" s="6"/>
      <c r="F19" s="6"/>
      <c r="G19" s="6"/>
      <c r="H19" s="6"/>
    </row>
    <row r="20" spans="2:8" x14ac:dyDescent="0.2">
      <c r="B20" s="4" t="s">
        <v>7</v>
      </c>
      <c r="C20" s="5">
        <v>0</v>
      </c>
      <c r="D20" s="5">
        <v>0</v>
      </c>
      <c r="E20" s="5">
        <v>0</v>
      </c>
      <c r="F20" s="5">
        <v>0</v>
      </c>
      <c r="G20" s="5">
        <v>0</v>
      </c>
      <c r="H20" s="5">
        <v>0</v>
      </c>
    </row>
    <row r="21" spans="2:8" x14ac:dyDescent="0.2">
      <c r="B21" s="4"/>
      <c r="C21" s="6"/>
      <c r="D21" s="6"/>
      <c r="E21" s="6"/>
      <c r="F21" s="6"/>
      <c r="G21" s="6"/>
      <c r="H21" s="6"/>
    </row>
    <row r="22" spans="2:8" x14ac:dyDescent="0.2">
      <c r="B22" s="4" t="s">
        <v>8</v>
      </c>
      <c r="C22" s="5">
        <v>0</v>
      </c>
      <c r="D22" s="5">
        <v>0</v>
      </c>
      <c r="E22" s="5">
        <v>0</v>
      </c>
      <c r="F22" s="5">
        <v>0</v>
      </c>
      <c r="G22" s="5">
        <v>0</v>
      </c>
      <c r="H22" s="5">
        <v>0</v>
      </c>
    </row>
    <row r="23" spans="2:8" x14ac:dyDescent="0.2">
      <c r="B23" s="4"/>
      <c r="C23" s="6"/>
      <c r="D23" s="6"/>
      <c r="E23" s="6"/>
      <c r="F23" s="6"/>
      <c r="G23" s="6"/>
      <c r="H23" s="6"/>
    </row>
    <row r="24" spans="2:8" ht="15.75" thickBot="1" x14ac:dyDescent="0.25">
      <c r="B24" s="4" t="s">
        <v>9</v>
      </c>
      <c r="C24" s="7">
        <f>C14+C16+C18+C20+C22</f>
        <v>0</v>
      </c>
      <c r="D24" s="7">
        <f t="shared" ref="D24:H24" si="0">D14+D16+D18+D20+D22</f>
        <v>0</v>
      </c>
      <c r="E24" s="7">
        <f t="shared" si="0"/>
        <v>0</v>
      </c>
      <c r="F24" s="7">
        <f t="shared" si="0"/>
        <v>0</v>
      </c>
      <c r="G24" s="7">
        <f t="shared" si="0"/>
        <v>0</v>
      </c>
      <c r="H24" s="7">
        <f t="shared" si="0"/>
        <v>0</v>
      </c>
    </row>
    <row r="25" spans="2:8" ht="15.75" thickTop="1" x14ac:dyDescent="0.2"/>
    <row r="27" spans="2:8" ht="15.75" x14ac:dyDescent="0.25">
      <c r="B27" s="36"/>
      <c r="C27" s="36"/>
      <c r="D27" s="36"/>
      <c r="E27" s="36"/>
      <c r="F27" s="36"/>
      <c r="G27" s="36"/>
      <c r="H27" s="36"/>
    </row>
    <row r="28" spans="2:8" ht="15.75" x14ac:dyDescent="0.25">
      <c r="B28" s="36"/>
      <c r="C28" s="36"/>
      <c r="D28" s="36"/>
      <c r="E28" s="36"/>
      <c r="F28" s="36"/>
      <c r="G28" s="36"/>
      <c r="H28" s="36"/>
    </row>
    <row r="36" spans="3:8" ht="15.75" x14ac:dyDescent="0.25">
      <c r="C36" s="19"/>
      <c r="D36" s="19"/>
      <c r="E36" s="19"/>
      <c r="F36" s="19"/>
      <c r="G36" s="19"/>
      <c r="H36" s="19"/>
    </row>
    <row r="37" spans="3:8" ht="15.75" x14ac:dyDescent="0.25">
      <c r="C37" s="19"/>
      <c r="D37" s="19"/>
      <c r="E37" s="19"/>
      <c r="F37" s="19"/>
      <c r="G37" s="19"/>
      <c r="H37" s="19"/>
    </row>
    <row r="38" spans="3:8" x14ac:dyDescent="0.2">
      <c r="C38" s="3"/>
      <c r="D38" s="3"/>
      <c r="E38" s="3"/>
      <c r="F38" s="3"/>
      <c r="G38" s="3"/>
      <c r="H38" s="3"/>
    </row>
    <row r="39" spans="3:8" x14ac:dyDescent="0.2">
      <c r="C39" s="9"/>
      <c r="D39" s="9"/>
      <c r="E39" s="9"/>
      <c r="F39" s="9"/>
      <c r="G39" s="9"/>
      <c r="H39" s="9"/>
    </row>
    <row r="40" spans="3:8" x14ac:dyDescent="0.2">
      <c r="C40" s="10"/>
      <c r="D40" s="10"/>
      <c r="E40" s="10"/>
      <c r="F40" s="10"/>
      <c r="G40" s="10"/>
      <c r="H40" s="10"/>
    </row>
    <row r="41" spans="3:8" x14ac:dyDescent="0.2">
      <c r="C41" s="9"/>
      <c r="D41" s="9"/>
      <c r="E41" s="9"/>
      <c r="F41" s="9"/>
      <c r="G41" s="9"/>
      <c r="H41" s="9"/>
    </row>
    <row r="42" spans="3:8" x14ac:dyDescent="0.2">
      <c r="C42" s="10"/>
      <c r="D42" s="10"/>
      <c r="E42" s="10"/>
      <c r="F42" s="10"/>
      <c r="G42" s="10"/>
      <c r="H42" s="10"/>
    </row>
    <row r="43" spans="3:8" x14ac:dyDescent="0.2">
      <c r="C43" s="9"/>
      <c r="D43" s="9"/>
      <c r="E43" s="9"/>
      <c r="F43" s="9"/>
      <c r="G43" s="9"/>
      <c r="H43" s="9"/>
    </row>
    <row r="44" spans="3:8" x14ac:dyDescent="0.2">
      <c r="C44" s="10"/>
      <c r="D44" s="10"/>
      <c r="E44" s="10"/>
      <c r="F44" s="10"/>
      <c r="G44" s="10"/>
      <c r="H44" s="10"/>
    </row>
    <row r="45" spans="3:8" x14ac:dyDescent="0.2">
      <c r="C45" s="9"/>
      <c r="D45" s="9"/>
      <c r="E45" s="9"/>
      <c r="F45" s="9"/>
      <c r="G45" s="9"/>
      <c r="H45" s="9"/>
    </row>
    <row r="46" spans="3:8" x14ac:dyDescent="0.2">
      <c r="C46" s="10"/>
      <c r="D46" s="10"/>
      <c r="E46" s="10"/>
      <c r="F46" s="10"/>
      <c r="G46" s="10"/>
      <c r="H46" s="10"/>
    </row>
    <row r="47" spans="3:8" x14ac:dyDescent="0.2">
      <c r="C47" s="9"/>
      <c r="D47" s="9"/>
      <c r="E47" s="9"/>
      <c r="F47" s="9"/>
      <c r="G47" s="9"/>
      <c r="H47" s="9"/>
    </row>
    <row r="48" spans="3:8" x14ac:dyDescent="0.2">
      <c r="C48" s="10"/>
      <c r="D48" s="10"/>
      <c r="E48" s="10"/>
      <c r="F48" s="10"/>
      <c r="G48" s="10"/>
      <c r="H48" s="10"/>
    </row>
    <row r="49" spans="3:8" x14ac:dyDescent="0.2">
      <c r="C49" s="10"/>
      <c r="D49" s="10"/>
      <c r="E49" s="10"/>
      <c r="F49" s="10"/>
      <c r="G49" s="10"/>
      <c r="H49" s="10"/>
    </row>
  </sheetData>
  <mergeCells count="6">
    <mergeCell ref="B28:H28"/>
    <mergeCell ref="B1:H1"/>
    <mergeCell ref="B2:H2"/>
    <mergeCell ref="B6:D6"/>
    <mergeCell ref="B7:H7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7FAFF17-731E-4D02-B9D1-A3D3D5730F66}">
  <sheetPr>
    <pageSetUpPr fitToPage="1"/>
  </sheetPr>
  <dimension ref="B1:H24"/>
  <sheetViews>
    <sheetView zoomScaleNormal="100" workbookViewId="0">
      <selection activeCell="H28" sqref="H28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8" width="14.140625" style="1" customWidth="1"/>
    <col min="9" max="16384" width="9.140625" style="1"/>
  </cols>
  <sheetData>
    <row r="1" spans="2:8" ht="15.75" x14ac:dyDescent="0.25">
      <c r="B1" s="36" t="s">
        <v>0</v>
      </c>
      <c r="C1" s="36"/>
      <c r="D1" s="36"/>
      <c r="E1" s="36"/>
      <c r="F1" s="36"/>
      <c r="G1" s="36"/>
      <c r="H1" s="36"/>
    </row>
    <row r="2" spans="2:8" ht="15.75" x14ac:dyDescent="0.25">
      <c r="B2" s="36" t="s">
        <v>140</v>
      </c>
      <c r="C2" s="36"/>
      <c r="D2" s="36"/>
      <c r="E2" s="36"/>
      <c r="F2" s="36"/>
      <c r="G2" s="36"/>
      <c r="H2" s="36"/>
    </row>
    <row r="4" spans="2:8" x14ac:dyDescent="0.2">
      <c r="B4" s="2" t="s">
        <v>123</v>
      </c>
      <c r="C4" s="2"/>
      <c r="D4" s="2"/>
      <c r="E4" s="2"/>
      <c r="F4" s="2"/>
    </row>
    <row r="5" spans="2:8" x14ac:dyDescent="0.2">
      <c r="B5" s="13" t="s">
        <v>127</v>
      </c>
      <c r="C5" s="2"/>
      <c r="D5" s="2"/>
      <c r="E5" s="2"/>
      <c r="F5" s="2"/>
    </row>
    <row r="6" spans="2:8" x14ac:dyDescent="0.2">
      <c r="B6" s="13" t="s">
        <v>128</v>
      </c>
      <c r="C6" s="2"/>
      <c r="D6" s="2"/>
      <c r="E6" s="2"/>
      <c r="F6" s="2"/>
    </row>
    <row r="7" spans="2:8" x14ac:dyDescent="0.2">
      <c r="B7" s="13" t="s">
        <v>31</v>
      </c>
      <c r="C7" s="2"/>
      <c r="D7" s="2"/>
      <c r="E7" s="2"/>
      <c r="F7" s="2"/>
    </row>
    <row r="8" spans="2:8" x14ac:dyDescent="0.2">
      <c r="B8" s="37" t="s">
        <v>129</v>
      </c>
      <c r="C8" s="37"/>
      <c r="D8" s="37"/>
      <c r="E8" s="37"/>
      <c r="F8" s="37"/>
    </row>
    <row r="10" spans="2:8" ht="15.75" x14ac:dyDescent="0.25">
      <c r="C10" s="31" t="s">
        <v>1</v>
      </c>
      <c r="D10" s="31" t="s">
        <v>1</v>
      </c>
      <c r="E10" s="31" t="s">
        <v>1</v>
      </c>
      <c r="F10" s="31" t="s">
        <v>1</v>
      </c>
      <c r="G10" s="31" t="s">
        <v>1</v>
      </c>
      <c r="H10" s="31" t="s">
        <v>1</v>
      </c>
    </row>
    <row r="11" spans="2:8" ht="15.75" x14ac:dyDescent="0.25">
      <c r="C11" s="31" t="s">
        <v>11</v>
      </c>
      <c r="D11" s="31" t="s">
        <v>12</v>
      </c>
      <c r="E11" s="31" t="s">
        <v>13</v>
      </c>
      <c r="F11" s="31" t="s">
        <v>14</v>
      </c>
      <c r="G11" s="31" t="s">
        <v>15</v>
      </c>
      <c r="H11" s="31" t="s">
        <v>142</v>
      </c>
    </row>
    <row r="12" spans="2:8" x14ac:dyDescent="0.2">
      <c r="C12" s="3" t="s">
        <v>3</v>
      </c>
      <c r="D12" s="3" t="s">
        <v>3</v>
      </c>
      <c r="E12" s="3" t="s">
        <v>3</v>
      </c>
      <c r="F12" s="3" t="s">
        <v>3</v>
      </c>
      <c r="G12" s="3" t="s">
        <v>3</v>
      </c>
      <c r="H12" s="3" t="s">
        <v>3</v>
      </c>
    </row>
    <row r="13" spans="2:8" x14ac:dyDescent="0.2">
      <c r="B13" s="4" t="s">
        <v>4</v>
      </c>
      <c r="C13" s="5">
        <v>0</v>
      </c>
      <c r="D13" s="5">
        <v>0</v>
      </c>
      <c r="E13" s="5">
        <v>0</v>
      </c>
      <c r="F13" s="5">
        <v>0</v>
      </c>
      <c r="G13" s="5">
        <v>0</v>
      </c>
      <c r="H13" s="5">
        <v>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5</v>
      </c>
      <c r="C15" s="5">
        <v>21597</v>
      </c>
      <c r="D15" s="5">
        <v>0</v>
      </c>
      <c r="E15" s="5">
        <v>0</v>
      </c>
      <c r="F15" s="5">
        <v>0</v>
      </c>
      <c r="G15" s="5">
        <v>0</v>
      </c>
      <c r="H15" s="5">
        <v>0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6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7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8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9</v>
      </c>
      <c r="C23" s="7">
        <f>SUM(C13:C22)</f>
        <v>21597</v>
      </c>
      <c r="D23" s="7">
        <f t="shared" ref="D23:H23" si="0">SUM(D13:D22)</f>
        <v>0</v>
      </c>
      <c r="E23" s="7">
        <f t="shared" si="0"/>
        <v>0</v>
      </c>
      <c r="F23" s="7">
        <f t="shared" si="0"/>
        <v>0</v>
      </c>
      <c r="G23" s="7">
        <f t="shared" si="0"/>
        <v>0</v>
      </c>
      <c r="H23" s="7">
        <f t="shared" si="0"/>
        <v>0</v>
      </c>
    </row>
    <row r="24" spans="2:8" ht="15.75" thickTop="1" x14ac:dyDescent="0.2"/>
  </sheetData>
  <mergeCells count="3">
    <mergeCell ref="B1:H1"/>
    <mergeCell ref="B2:H2"/>
    <mergeCell ref="B8:F8"/>
  </mergeCells>
  <pageMargins left="0.7" right="0.7" top="0.75" bottom="0.75" header="0.3" footer="0.3"/>
  <pageSetup scale="93" fitToHeight="0" orientation="landscape" r:id="rId1"/>
  <headerFooter>
    <oddFooter>&amp;LForm 37-49 (rev. Aug. 2022)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8CCDD6B-E23E-4465-84CF-2F47C8B85364}">
  <sheetPr>
    <pageSetUpPr fitToPage="1"/>
  </sheetPr>
  <dimension ref="B1:H24"/>
  <sheetViews>
    <sheetView showWhiteSpace="0" zoomScaleNormal="100" workbookViewId="0">
      <selection activeCell="K27" sqref="K27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36" t="s">
        <v>0</v>
      </c>
      <c r="C1" s="36"/>
      <c r="D1" s="36"/>
    </row>
    <row r="2" spans="2:8" ht="15.75" x14ac:dyDescent="0.25">
      <c r="B2" s="36" t="s">
        <v>10</v>
      </c>
      <c r="C2" s="36"/>
      <c r="D2" s="36"/>
    </row>
    <row r="4" spans="2:8" x14ac:dyDescent="0.2">
      <c r="B4" s="14" t="s">
        <v>94</v>
      </c>
      <c r="C4" s="14"/>
      <c r="D4" s="14"/>
      <c r="E4" s="14"/>
      <c r="F4" s="14"/>
      <c r="G4" s="14"/>
    </row>
    <row r="5" spans="2:8" x14ac:dyDescent="0.2">
      <c r="B5" s="12" t="s">
        <v>112</v>
      </c>
      <c r="C5" s="14"/>
      <c r="D5" s="14"/>
      <c r="E5" s="14"/>
      <c r="F5" s="14"/>
      <c r="G5" s="14"/>
    </row>
    <row r="6" spans="2:8" x14ac:dyDescent="0.2">
      <c r="B6" s="12" t="s">
        <v>113</v>
      </c>
      <c r="C6" s="14"/>
      <c r="D6" s="14"/>
      <c r="E6" s="14"/>
      <c r="F6" s="14"/>
      <c r="G6" s="14"/>
    </row>
    <row r="7" spans="2:8" x14ac:dyDescent="0.2">
      <c r="B7" s="14" t="s">
        <v>97</v>
      </c>
      <c r="C7" s="14"/>
      <c r="D7" s="14"/>
      <c r="E7" s="14"/>
      <c r="F7" s="14"/>
      <c r="G7" s="14"/>
    </row>
    <row r="8" spans="2:8" x14ac:dyDescent="0.2">
      <c r="B8" s="14" t="s">
        <v>114</v>
      </c>
      <c r="C8" s="14"/>
      <c r="D8" s="14"/>
      <c r="E8" s="14"/>
      <c r="F8" s="14"/>
      <c r="G8" s="14"/>
    </row>
    <row r="9" spans="2:8" x14ac:dyDescent="0.2">
      <c r="B9" s="14"/>
    </row>
    <row r="10" spans="2:8" ht="15.75" x14ac:dyDescent="0.25">
      <c r="C10" s="11" t="s">
        <v>1</v>
      </c>
      <c r="D10" s="11" t="s">
        <v>1</v>
      </c>
      <c r="E10" s="11" t="s">
        <v>1</v>
      </c>
      <c r="F10" s="11" t="s">
        <v>1</v>
      </c>
      <c r="G10" s="11" t="s">
        <v>1</v>
      </c>
      <c r="H10" s="11" t="s">
        <v>1</v>
      </c>
    </row>
    <row r="11" spans="2:8" ht="15.75" x14ac:dyDescent="0.25">
      <c r="C11" s="11" t="s">
        <v>2</v>
      </c>
      <c r="D11" s="11" t="s">
        <v>11</v>
      </c>
      <c r="E11" s="11" t="s">
        <v>12</v>
      </c>
      <c r="F11" s="11" t="s">
        <v>13</v>
      </c>
      <c r="G11" s="11" t="s">
        <v>14</v>
      </c>
      <c r="H11" s="11" t="s">
        <v>15</v>
      </c>
    </row>
    <row r="12" spans="2:8" x14ac:dyDescent="0.2">
      <c r="C12" s="3" t="s">
        <v>3</v>
      </c>
      <c r="D12" s="3" t="s">
        <v>3</v>
      </c>
      <c r="E12" s="3" t="s">
        <v>3</v>
      </c>
      <c r="F12" s="3" t="s">
        <v>3</v>
      </c>
      <c r="G12" s="3" t="s">
        <v>3</v>
      </c>
      <c r="H12" s="3" t="s">
        <v>3</v>
      </c>
    </row>
    <row r="13" spans="2:8" x14ac:dyDescent="0.2">
      <c r="B13" s="4" t="s">
        <v>4</v>
      </c>
      <c r="C13" s="5">
        <v>0</v>
      </c>
      <c r="D13" s="5">
        <v>0</v>
      </c>
      <c r="E13" s="5">
        <v>0</v>
      </c>
      <c r="F13" s="5">
        <v>0</v>
      </c>
      <c r="G13" s="5">
        <v>0</v>
      </c>
      <c r="H13" s="5">
        <v>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5</v>
      </c>
      <c r="C15" s="5">
        <v>0</v>
      </c>
      <c r="D15" s="5">
        <v>0</v>
      </c>
      <c r="E15" s="5">
        <v>0</v>
      </c>
      <c r="F15" s="5">
        <v>0</v>
      </c>
      <c r="G15" s="5">
        <v>0</v>
      </c>
      <c r="H15" s="5">
        <v>0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6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7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8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9</v>
      </c>
      <c r="C23" s="7">
        <f>SUM(C13:C22)</f>
        <v>0</v>
      </c>
      <c r="D23" s="7">
        <f>SUM(D13:D22)</f>
        <v>0</v>
      </c>
      <c r="E23" s="7">
        <v>0</v>
      </c>
      <c r="F23" s="7">
        <v>0</v>
      </c>
      <c r="G23" s="7">
        <v>0</v>
      </c>
      <c r="H23" s="7">
        <v>0</v>
      </c>
    </row>
    <row r="24" spans="2:8" ht="15.75" thickTop="1" x14ac:dyDescent="0.2"/>
  </sheetData>
  <mergeCells count="2">
    <mergeCell ref="B1:D1"/>
    <mergeCell ref="B2:D2"/>
  </mergeCells>
  <printOptions horizontalCentered="1"/>
  <pageMargins left="0.7" right="0.7" top="0.75" bottom="0.75" header="0.3" footer="0.3"/>
  <pageSetup scale="99" fitToHeight="0" orientation="landscape" r:id="rId1"/>
  <headerFooter>
    <oddFooter>&amp;LForm 37-B (rev. Aug. 2021)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741DDFC-D001-446F-A2DB-0780268700D8}">
  <dimension ref="B1:H48"/>
  <sheetViews>
    <sheetView showWhiteSpace="0" zoomScaleNormal="100" workbookViewId="0">
      <selection activeCell="F4" sqref="F4"/>
    </sheetView>
  </sheetViews>
  <sheetFormatPr defaultColWidth="9.140625" defaultRowHeight="15" x14ac:dyDescent="0.2"/>
  <cols>
    <col min="1" max="1" width="9.140625" style="1"/>
    <col min="2" max="2" width="37.42578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36" t="s">
        <v>0</v>
      </c>
      <c r="C1" s="36"/>
      <c r="D1" s="36"/>
      <c r="E1" s="36"/>
      <c r="F1" s="36"/>
      <c r="G1" s="36"/>
      <c r="H1" s="36"/>
    </row>
    <row r="2" spans="2:8" ht="15.75" x14ac:dyDescent="0.25">
      <c r="B2" s="36" t="s">
        <v>140</v>
      </c>
      <c r="C2" s="36"/>
      <c r="D2" s="36"/>
      <c r="E2" s="36"/>
      <c r="F2" s="36"/>
      <c r="G2" s="36"/>
      <c r="H2" s="36"/>
    </row>
    <row r="4" spans="2:8" x14ac:dyDescent="0.2">
      <c r="B4" s="2" t="s">
        <v>159</v>
      </c>
      <c r="C4" s="2"/>
      <c r="D4" s="2"/>
    </row>
    <row r="5" spans="2:8" x14ac:dyDescent="0.2">
      <c r="B5" s="2" t="s">
        <v>52</v>
      </c>
      <c r="C5" s="2"/>
      <c r="D5" s="2"/>
    </row>
    <row r="6" spans="2:8" x14ac:dyDescent="0.2">
      <c r="B6" s="2" t="s">
        <v>49</v>
      </c>
      <c r="C6" s="2"/>
      <c r="D6" s="2"/>
    </row>
    <row r="7" spans="2:8" x14ac:dyDescent="0.2">
      <c r="B7" s="2" t="s">
        <v>50</v>
      </c>
      <c r="C7" s="2"/>
      <c r="D7" s="2"/>
    </row>
    <row r="8" spans="2:8" x14ac:dyDescent="0.2">
      <c r="B8" s="2" t="s">
        <v>53</v>
      </c>
      <c r="C8" s="2"/>
      <c r="D8" s="2"/>
    </row>
    <row r="10" spans="2:8" ht="15.75" x14ac:dyDescent="0.25">
      <c r="C10" s="8" t="s">
        <v>1</v>
      </c>
      <c r="D10" s="8" t="s">
        <v>1</v>
      </c>
      <c r="E10" s="8" t="s">
        <v>1</v>
      </c>
      <c r="F10" s="8" t="s">
        <v>1</v>
      </c>
      <c r="G10" s="8" t="s">
        <v>1</v>
      </c>
      <c r="H10" s="8" t="s">
        <v>1</v>
      </c>
    </row>
    <row r="11" spans="2:8" ht="15.75" x14ac:dyDescent="0.25">
      <c r="C11" s="8" t="s">
        <v>2</v>
      </c>
      <c r="D11" s="8" t="s">
        <v>11</v>
      </c>
      <c r="E11" s="8" t="s">
        <v>12</v>
      </c>
      <c r="F11" s="8" t="s">
        <v>13</v>
      </c>
      <c r="G11" s="8" t="s">
        <v>14</v>
      </c>
      <c r="H11" s="8" t="s">
        <v>15</v>
      </c>
    </row>
    <row r="12" spans="2:8" x14ac:dyDescent="0.2">
      <c r="C12" s="3" t="s">
        <v>3</v>
      </c>
      <c r="D12" s="3" t="s">
        <v>3</v>
      </c>
      <c r="E12" s="3" t="s">
        <v>3</v>
      </c>
      <c r="F12" s="3" t="s">
        <v>3</v>
      </c>
      <c r="G12" s="3" t="s">
        <v>3</v>
      </c>
      <c r="H12" s="3" t="s">
        <v>3</v>
      </c>
    </row>
    <row r="13" spans="2:8" x14ac:dyDescent="0.2">
      <c r="B13" s="4" t="s">
        <v>4</v>
      </c>
      <c r="C13" s="5">
        <v>0</v>
      </c>
      <c r="D13" s="5">
        <v>0</v>
      </c>
      <c r="E13" s="5">
        <v>0</v>
      </c>
      <c r="F13" s="5">
        <v>0</v>
      </c>
      <c r="G13" s="5">
        <v>0</v>
      </c>
      <c r="H13" s="5">
        <v>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5</v>
      </c>
      <c r="C15" s="5">
        <v>0</v>
      </c>
      <c r="D15" s="5">
        <v>0</v>
      </c>
      <c r="E15" s="5">
        <v>0</v>
      </c>
      <c r="F15" s="5">
        <v>0</v>
      </c>
      <c r="G15" s="5">
        <v>0</v>
      </c>
      <c r="H15" s="5">
        <v>0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6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7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8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9</v>
      </c>
      <c r="C23" s="7">
        <f>SUM(C13:C22)</f>
        <v>0</v>
      </c>
      <c r="D23" s="7">
        <f t="shared" ref="D23:H23" si="0">SUM(D13:D22)</f>
        <v>0</v>
      </c>
      <c r="E23" s="7">
        <f t="shared" si="0"/>
        <v>0</v>
      </c>
      <c r="F23" s="7">
        <f t="shared" si="0"/>
        <v>0</v>
      </c>
      <c r="G23" s="7">
        <f t="shared" si="0"/>
        <v>0</v>
      </c>
      <c r="H23" s="7">
        <f t="shared" si="0"/>
        <v>0</v>
      </c>
    </row>
    <row r="24" spans="2:8" ht="15.75" thickTop="1" x14ac:dyDescent="0.2"/>
    <row r="26" spans="2:8" ht="15.75" x14ac:dyDescent="0.25">
      <c r="B26" s="36"/>
      <c r="C26" s="36"/>
      <c r="D26" s="36"/>
      <c r="E26" s="36"/>
      <c r="F26" s="36"/>
      <c r="G26" s="36"/>
      <c r="H26" s="36"/>
    </row>
    <row r="27" spans="2:8" ht="15.75" x14ac:dyDescent="0.25">
      <c r="B27" s="36"/>
      <c r="C27" s="36"/>
      <c r="D27" s="36"/>
      <c r="E27" s="36"/>
      <c r="F27" s="36"/>
      <c r="G27" s="36"/>
      <c r="H27" s="36"/>
    </row>
    <row r="35" spans="3:8" ht="15.75" x14ac:dyDescent="0.25">
      <c r="C35" s="8"/>
      <c r="D35" s="8"/>
      <c r="E35" s="8"/>
      <c r="F35" s="8"/>
      <c r="G35" s="8"/>
      <c r="H35" s="8"/>
    </row>
    <row r="36" spans="3:8" ht="15.75" x14ac:dyDescent="0.25">
      <c r="C36" s="8"/>
      <c r="D36" s="8"/>
      <c r="E36" s="8"/>
      <c r="F36" s="8"/>
      <c r="G36" s="8"/>
      <c r="H36" s="8"/>
    </row>
    <row r="37" spans="3:8" x14ac:dyDescent="0.2">
      <c r="C37" s="3"/>
      <c r="D37" s="3"/>
      <c r="E37" s="3"/>
      <c r="F37" s="3"/>
      <c r="G37" s="3"/>
      <c r="H37" s="3"/>
    </row>
    <row r="38" spans="3:8" x14ac:dyDescent="0.2">
      <c r="C38" s="9"/>
      <c r="D38" s="9"/>
      <c r="E38" s="9"/>
      <c r="F38" s="9"/>
      <c r="G38" s="9"/>
      <c r="H38" s="9"/>
    </row>
    <row r="39" spans="3:8" x14ac:dyDescent="0.2">
      <c r="C39" s="10"/>
      <c r="D39" s="10"/>
      <c r="E39" s="10"/>
      <c r="F39" s="10"/>
      <c r="G39" s="10"/>
      <c r="H39" s="10"/>
    </row>
    <row r="40" spans="3:8" x14ac:dyDescent="0.2">
      <c r="C40" s="9"/>
      <c r="D40" s="9"/>
      <c r="E40" s="9"/>
      <c r="F40" s="9"/>
      <c r="G40" s="9"/>
      <c r="H40" s="9"/>
    </row>
    <row r="41" spans="3:8" x14ac:dyDescent="0.2">
      <c r="C41" s="10"/>
      <c r="D41" s="10"/>
      <c r="E41" s="10"/>
      <c r="F41" s="10"/>
      <c r="G41" s="10"/>
      <c r="H41" s="10"/>
    </row>
    <row r="42" spans="3:8" x14ac:dyDescent="0.2">
      <c r="C42" s="9"/>
      <c r="D42" s="9"/>
      <c r="E42" s="9"/>
      <c r="F42" s="9"/>
      <c r="G42" s="9"/>
      <c r="H42" s="9"/>
    </row>
    <row r="43" spans="3:8" x14ac:dyDescent="0.2">
      <c r="C43" s="10"/>
      <c r="D43" s="10"/>
      <c r="E43" s="10"/>
      <c r="F43" s="10"/>
      <c r="G43" s="10"/>
      <c r="H43" s="10"/>
    </row>
    <row r="44" spans="3:8" x14ac:dyDescent="0.2">
      <c r="C44" s="9"/>
      <c r="D44" s="9"/>
      <c r="E44" s="9"/>
      <c r="F44" s="9"/>
      <c r="G44" s="9"/>
      <c r="H44" s="9"/>
    </row>
    <row r="45" spans="3:8" x14ac:dyDescent="0.2">
      <c r="C45" s="10"/>
      <c r="D45" s="10"/>
      <c r="E45" s="10"/>
      <c r="F45" s="10"/>
      <c r="G45" s="10"/>
      <c r="H45" s="10"/>
    </row>
    <row r="46" spans="3:8" x14ac:dyDescent="0.2">
      <c r="C46" s="9"/>
      <c r="D46" s="9"/>
      <c r="E46" s="9"/>
      <c r="F46" s="9"/>
      <c r="G46" s="9"/>
      <c r="H46" s="9"/>
    </row>
    <row r="47" spans="3:8" x14ac:dyDescent="0.2">
      <c r="C47" s="10"/>
      <c r="D47" s="10"/>
      <c r="E47" s="10"/>
      <c r="F47" s="10"/>
      <c r="G47" s="10"/>
      <c r="H47" s="10"/>
    </row>
    <row r="48" spans="3:8" x14ac:dyDescent="0.2">
      <c r="C48" s="10"/>
      <c r="D48" s="10"/>
      <c r="E48" s="10"/>
      <c r="F48" s="10"/>
      <c r="G48" s="10"/>
      <c r="H48" s="10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BFE52A-7298-4384-9DF0-F85D30E576BD}">
  <dimension ref="B1:H48"/>
  <sheetViews>
    <sheetView showWhiteSpace="0" zoomScaleNormal="100" workbookViewId="0">
      <selection activeCell="B2" sqref="B2:H2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36" t="s">
        <v>0</v>
      </c>
      <c r="C1" s="36"/>
      <c r="D1" s="36"/>
      <c r="E1" s="36"/>
      <c r="F1" s="36"/>
      <c r="G1" s="36"/>
      <c r="H1" s="36"/>
    </row>
    <row r="2" spans="2:8" ht="15.75" x14ac:dyDescent="0.25">
      <c r="B2" s="36" t="s">
        <v>140</v>
      </c>
      <c r="C2" s="36"/>
      <c r="D2" s="36"/>
      <c r="E2" s="36"/>
      <c r="F2" s="36"/>
      <c r="G2" s="36"/>
      <c r="H2" s="36"/>
    </row>
    <row r="4" spans="2:8" x14ac:dyDescent="0.2">
      <c r="B4" s="2" t="s">
        <v>74</v>
      </c>
      <c r="C4" s="2"/>
      <c r="D4" s="2"/>
    </row>
    <row r="5" spans="2:8" x14ac:dyDescent="0.2">
      <c r="B5" s="2" t="s">
        <v>75</v>
      </c>
      <c r="C5" s="2"/>
      <c r="D5" s="2"/>
    </row>
    <row r="6" spans="2:8" x14ac:dyDescent="0.2">
      <c r="B6" s="2" t="s">
        <v>76</v>
      </c>
      <c r="C6" s="2"/>
      <c r="D6" s="2"/>
    </row>
    <row r="7" spans="2:8" x14ac:dyDescent="0.2">
      <c r="B7" s="2" t="s">
        <v>66</v>
      </c>
      <c r="C7" s="2"/>
      <c r="D7" s="2"/>
    </row>
    <row r="8" spans="2:8" x14ac:dyDescent="0.2">
      <c r="B8" s="2" t="s">
        <v>77</v>
      </c>
      <c r="C8" s="2"/>
      <c r="D8" s="2"/>
    </row>
    <row r="10" spans="2:8" ht="15.75" x14ac:dyDescent="0.25">
      <c r="C10" s="18" t="s">
        <v>1</v>
      </c>
      <c r="D10" s="18" t="s">
        <v>1</v>
      </c>
      <c r="E10" s="18" t="s">
        <v>1</v>
      </c>
      <c r="F10" s="18" t="s">
        <v>1</v>
      </c>
      <c r="G10" s="18" t="s">
        <v>1</v>
      </c>
      <c r="H10" s="18" t="s">
        <v>1</v>
      </c>
    </row>
    <row r="11" spans="2:8" ht="15.75" x14ac:dyDescent="0.25">
      <c r="C11" s="18" t="s">
        <v>2</v>
      </c>
      <c r="D11" s="18" t="s">
        <v>11</v>
      </c>
      <c r="E11" s="18" t="s">
        <v>12</v>
      </c>
      <c r="F11" s="18" t="s">
        <v>13</v>
      </c>
      <c r="G11" s="18" t="s">
        <v>14</v>
      </c>
      <c r="H11" s="18" t="s">
        <v>15</v>
      </c>
    </row>
    <row r="12" spans="2:8" x14ac:dyDescent="0.2">
      <c r="C12" s="3" t="s">
        <v>3</v>
      </c>
      <c r="D12" s="3" t="s">
        <v>3</v>
      </c>
      <c r="E12" s="3" t="s">
        <v>3</v>
      </c>
      <c r="F12" s="3" t="s">
        <v>3</v>
      </c>
      <c r="G12" s="3" t="s">
        <v>3</v>
      </c>
      <c r="H12" s="3" t="s">
        <v>3</v>
      </c>
    </row>
    <row r="13" spans="2:8" x14ac:dyDescent="0.2">
      <c r="B13" s="4" t="s">
        <v>4</v>
      </c>
      <c r="C13" s="5">
        <v>0</v>
      </c>
      <c r="D13" s="5">
        <v>0</v>
      </c>
      <c r="E13" s="5">
        <v>0</v>
      </c>
      <c r="F13" s="5">
        <v>0</v>
      </c>
      <c r="G13" s="5">
        <v>0</v>
      </c>
      <c r="H13" s="5">
        <v>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5</v>
      </c>
      <c r="C15" s="5">
        <v>322000</v>
      </c>
      <c r="D15" s="5">
        <v>39500</v>
      </c>
      <c r="E15" s="5">
        <v>0</v>
      </c>
      <c r="F15" s="5">
        <v>0</v>
      </c>
      <c r="G15" s="5">
        <v>0</v>
      </c>
      <c r="H15" s="5">
        <v>0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6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7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8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9</v>
      </c>
      <c r="C23" s="7">
        <f t="shared" ref="C23:H23" si="0">SUM(C13:C22)</f>
        <v>322000</v>
      </c>
      <c r="D23" s="7">
        <f t="shared" si="0"/>
        <v>39500</v>
      </c>
      <c r="E23" s="7">
        <f t="shared" si="0"/>
        <v>0</v>
      </c>
      <c r="F23" s="7">
        <f t="shared" si="0"/>
        <v>0</v>
      </c>
      <c r="G23" s="7">
        <f t="shared" si="0"/>
        <v>0</v>
      </c>
      <c r="H23" s="7">
        <f t="shared" si="0"/>
        <v>0</v>
      </c>
    </row>
    <row r="24" spans="2:8" ht="15.75" thickTop="1" x14ac:dyDescent="0.2"/>
    <row r="25" spans="2:8" x14ac:dyDescent="0.2">
      <c r="B25" s="1" t="s">
        <v>150</v>
      </c>
    </row>
    <row r="26" spans="2:8" ht="15.75" x14ac:dyDescent="0.25">
      <c r="B26" s="36"/>
      <c r="C26" s="36"/>
      <c r="D26" s="36"/>
      <c r="E26" s="36"/>
      <c r="F26" s="36"/>
      <c r="G26" s="36"/>
      <c r="H26" s="36"/>
    </row>
    <row r="27" spans="2:8" ht="15.75" x14ac:dyDescent="0.25">
      <c r="B27" s="36"/>
      <c r="C27" s="36"/>
      <c r="D27" s="36"/>
      <c r="E27" s="36"/>
      <c r="F27" s="36"/>
      <c r="G27" s="36"/>
      <c r="H27" s="36"/>
    </row>
    <row r="28" spans="2:8" ht="15.75" x14ac:dyDescent="0.25">
      <c r="B28"/>
      <c r="C28"/>
    </row>
    <row r="29" spans="2:8" ht="15.75" x14ac:dyDescent="0.25">
      <c r="B29"/>
      <c r="C29"/>
    </row>
    <row r="30" spans="2:8" ht="15.75" x14ac:dyDescent="0.25">
      <c r="B30"/>
      <c r="C30"/>
    </row>
    <row r="31" spans="2:8" ht="15.75" x14ac:dyDescent="0.25">
      <c r="B31"/>
      <c r="C31"/>
    </row>
    <row r="35" spans="3:8" ht="15.75" x14ac:dyDescent="0.25">
      <c r="C35" s="18"/>
      <c r="D35" s="18"/>
      <c r="E35" s="18"/>
      <c r="F35" s="18"/>
      <c r="G35" s="18"/>
      <c r="H35" s="18"/>
    </row>
    <row r="36" spans="3:8" ht="15.75" x14ac:dyDescent="0.25">
      <c r="C36" s="18"/>
      <c r="D36" s="18"/>
      <c r="E36" s="18"/>
      <c r="F36" s="18"/>
      <c r="G36" s="18"/>
      <c r="H36" s="18"/>
    </row>
    <row r="37" spans="3:8" ht="15.75" x14ac:dyDescent="0.25">
      <c r="C37" s="18"/>
      <c r="D37" s="18"/>
      <c r="E37" s="18"/>
      <c r="F37" s="18"/>
      <c r="G37" s="18"/>
      <c r="H37" s="18"/>
    </row>
    <row r="38" spans="3:8" ht="15.75" x14ac:dyDescent="0.25">
      <c r="C38" s="18"/>
      <c r="D38" s="18"/>
      <c r="E38" s="18"/>
      <c r="F38" s="18"/>
      <c r="G38" s="18"/>
      <c r="H38" s="18"/>
    </row>
    <row r="39" spans="3:8" ht="15.75" x14ac:dyDescent="0.25">
      <c r="C39" s="18"/>
      <c r="D39" s="18"/>
      <c r="E39" s="18"/>
      <c r="F39" s="18"/>
      <c r="G39" s="18"/>
      <c r="H39" s="18"/>
    </row>
    <row r="40" spans="3:8" ht="15.75" x14ac:dyDescent="0.25">
      <c r="C40" s="18"/>
      <c r="D40" s="18"/>
      <c r="E40" s="18"/>
      <c r="F40" s="18"/>
      <c r="G40" s="18"/>
      <c r="H40" s="18"/>
    </row>
    <row r="41" spans="3:8" ht="15.75" x14ac:dyDescent="0.25">
      <c r="C41" s="18"/>
      <c r="D41" s="18"/>
      <c r="E41" s="18"/>
      <c r="F41" s="18"/>
      <c r="G41" s="18"/>
      <c r="H41" s="18"/>
    </row>
    <row r="42" spans="3:8" ht="15.75" x14ac:dyDescent="0.25">
      <c r="C42" s="18"/>
      <c r="D42" s="18"/>
      <c r="E42" s="18"/>
      <c r="F42" s="18"/>
      <c r="G42" s="18"/>
      <c r="H42" s="18"/>
    </row>
    <row r="43" spans="3:8" ht="15.75" x14ac:dyDescent="0.25">
      <c r="C43" s="18"/>
      <c r="D43" s="18"/>
      <c r="E43" s="18"/>
      <c r="F43" s="18"/>
      <c r="G43" s="18"/>
      <c r="H43" s="18"/>
    </row>
    <row r="44" spans="3:8" ht="15.75" x14ac:dyDescent="0.25">
      <c r="C44" s="18"/>
      <c r="D44" s="18"/>
      <c r="E44" s="18"/>
      <c r="F44" s="18"/>
      <c r="G44" s="18"/>
      <c r="H44" s="18"/>
    </row>
    <row r="45" spans="3:8" ht="15.75" x14ac:dyDescent="0.25">
      <c r="C45" s="18"/>
      <c r="D45" s="18"/>
      <c r="E45" s="18"/>
      <c r="F45" s="18"/>
      <c r="G45" s="18"/>
      <c r="H45" s="18"/>
    </row>
    <row r="46" spans="3:8" ht="15.75" x14ac:dyDescent="0.25">
      <c r="C46" s="18"/>
      <c r="D46" s="18"/>
      <c r="E46" s="18"/>
      <c r="F46" s="18"/>
      <c r="G46" s="18"/>
      <c r="H46" s="18"/>
    </row>
    <row r="47" spans="3:8" ht="15.75" x14ac:dyDescent="0.25">
      <c r="C47" s="18"/>
      <c r="D47" s="18"/>
      <c r="E47" s="18"/>
      <c r="F47" s="18"/>
      <c r="G47" s="18"/>
      <c r="H47" s="18"/>
    </row>
    <row r="48" spans="3:8" x14ac:dyDescent="0.2">
      <c r="C48" s="10"/>
      <c r="D48" s="10"/>
      <c r="E48" s="10"/>
      <c r="F48" s="10"/>
      <c r="G48" s="10"/>
      <c r="H48" s="10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FA4AFF8-11CE-443B-8685-8A81BA6DCAA3}">
  <dimension ref="B1:H48"/>
  <sheetViews>
    <sheetView showWhiteSpace="0" zoomScaleNormal="100" workbookViewId="0">
      <selection activeCell="I28" sqref="I28"/>
    </sheetView>
  </sheetViews>
  <sheetFormatPr defaultColWidth="9.140625" defaultRowHeight="15" x14ac:dyDescent="0.2"/>
  <cols>
    <col min="1" max="1" width="9.140625" style="1"/>
    <col min="2" max="2" width="37.42578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36" t="s">
        <v>0</v>
      </c>
      <c r="C1" s="36"/>
      <c r="D1" s="36"/>
      <c r="E1" s="36"/>
      <c r="F1" s="36"/>
      <c r="G1" s="36"/>
      <c r="H1" s="36"/>
    </row>
    <row r="2" spans="2:8" ht="15.75" x14ac:dyDescent="0.25">
      <c r="B2" s="36" t="s">
        <v>140</v>
      </c>
      <c r="C2" s="36"/>
      <c r="D2" s="36"/>
      <c r="E2" s="36"/>
      <c r="F2" s="36"/>
      <c r="G2" s="36"/>
      <c r="H2" s="36"/>
    </row>
    <row r="4" spans="2:8" x14ac:dyDescent="0.2">
      <c r="B4" s="2" t="s">
        <v>160</v>
      </c>
      <c r="C4" s="2"/>
      <c r="D4" s="2"/>
    </row>
    <row r="5" spans="2:8" x14ac:dyDescent="0.2">
      <c r="B5" s="2" t="s">
        <v>54</v>
      </c>
      <c r="C5" s="2"/>
      <c r="D5" s="2"/>
    </row>
    <row r="6" spans="2:8" x14ac:dyDescent="0.2">
      <c r="B6" s="2" t="s">
        <v>49</v>
      </c>
      <c r="C6" s="2"/>
      <c r="D6" s="2"/>
    </row>
    <row r="7" spans="2:8" x14ac:dyDescent="0.2">
      <c r="B7" s="2" t="s">
        <v>50</v>
      </c>
      <c r="C7" s="2"/>
      <c r="D7" s="2"/>
    </row>
    <row r="8" spans="2:8" x14ac:dyDescent="0.2">
      <c r="B8" s="2" t="s">
        <v>55</v>
      </c>
      <c r="C8" s="2"/>
      <c r="D8" s="2"/>
    </row>
    <row r="10" spans="2:8" ht="15.75" x14ac:dyDescent="0.25">
      <c r="C10" s="20" t="s">
        <v>1</v>
      </c>
      <c r="D10" s="20" t="s">
        <v>1</v>
      </c>
      <c r="E10" s="20" t="s">
        <v>1</v>
      </c>
      <c r="F10" s="20" t="s">
        <v>1</v>
      </c>
      <c r="G10" s="20" t="s">
        <v>1</v>
      </c>
      <c r="H10" s="20" t="s">
        <v>1</v>
      </c>
    </row>
    <row r="11" spans="2:8" ht="15.75" x14ac:dyDescent="0.25">
      <c r="C11" s="20" t="s">
        <v>11</v>
      </c>
      <c r="D11" s="20" t="s">
        <v>12</v>
      </c>
      <c r="E11" s="20" t="s">
        <v>13</v>
      </c>
      <c r="F11" s="20" t="s">
        <v>14</v>
      </c>
      <c r="G11" s="20" t="s">
        <v>15</v>
      </c>
      <c r="H11" s="20" t="s">
        <v>142</v>
      </c>
    </row>
    <row r="12" spans="2:8" x14ac:dyDescent="0.2">
      <c r="C12" s="3" t="s">
        <v>3</v>
      </c>
      <c r="D12" s="3" t="s">
        <v>3</v>
      </c>
      <c r="E12" s="3" t="s">
        <v>3</v>
      </c>
      <c r="F12" s="3" t="s">
        <v>3</v>
      </c>
      <c r="G12" s="3" t="s">
        <v>3</v>
      </c>
      <c r="H12" s="3" t="s">
        <v>3</v>
      </c>
    </row>
    <row r="13" spans="2:8" x14ac:dyDescent="0.2">
      <c r="B13" s="4" t="s">
        <v>4</v>
      </c>
      <c r="C13" s="5">
        <v>0</v>
      </c>
      <c r="D13" s="5">
        <v>0</v>
      </c>
      <c r="E13" s="5">
        <v>0</v>
      </c>
      <c r="F13" s="5">
        <v>0</v>
      </c>
      <c r="G13" s="5">
        <v>0</v>
      </c>
      <c r="H13" s="5">
        <v>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5</v>
      </c>
      <c r="C15" s="5">
        <v>300000</v>
      </c>
      <c r="D15" s="5">
        <v>300000</v>
      </c>
      <c r="E15" s="5">
        <v>250000</v>
      </c>
      <c r="F15" s="5">
        <v>0</v>
      </c>
      <c r="G15" s="5">
        <v>0</v>
      </c>
      <c r="H15" s="5">
        <v>0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6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7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8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9</v>
      </c>
      <c r="C23" s="7">
        <f>SUM(C13:C22)</f>
        <v>300000</v>
      </c>
      <c r="D23" s="7">
        <f t="shared" ref="D23:H23" si="0">SUM(D13:D22)</f>
        <v>300000</v>
      </c>
      <c r="E23" s="7">
        <f t="shared" si="0"/>
        <v>250000</v>
      </c>
      <c r="F23" s="7">
        <f t="shared" si="0"/>
        <v>0</v>
      </c>
      <c r="G23" s="7">
        <f t="shared" si="0"/>
        <v>0</v>
      </c>
      <c r="H23" s="7">
        <f t="shared" si="0"/>
        <v>0</v>
      </c>
    </row>
    <row r="24" spans="2:8" ht="15.75" thickTop="1" x14ac:dyDescent="0.2"/>
    <row r="26" spans="2:8" ht="15.75" x14ac:dyDescent="0.25">
      <c r="B26" s="36"/>
      <c r="C26" s="36"/>
      <c r="D26" s="36"/>
      <c r="E26" s="36"/>
      <c r="F26" s="36"/>
      <c r="G26" s="36"/>
      <c r="H26" s="36"/>
    </row>
    <row r="27" spans="2:8" ht="15.75" x14ac:dyDescent="0.25">
      <c r="B27" s="36"/>
      <c r="C27" s="36"/>
      <c r="D27" s="36"/>
      <c r="E27" s="36"/>
      <c r="F27" s="36"/>
      <c r="G27" s="36"/>
      <c r="H27" s="36"/>
    </row>
    <row r="35" spans="3:8" ht="15.75" x14ac:dyDescent="0.25">
      <c r="C35" s="20"/>
      <c r="D35" s="20"/>
      <c r="E35" s="20"/>
      <c r="F35" s="20"/>
      <c r="G35" s="20"/>
      <c r="H35" s="20"/>
    </row>
    <row r="36" spans="3:8" ht="15.75" x14ac:dyDescent="0.25">
      <c r="C36" s="20"/>
      <c r="D36" s="20"/>
      <c r="E36" s="20"/>
      <c r="F36" s="20"/>
      <c r="G36" s="20"/>
      <c r="H36" s="20"/>
    </row>
    <row r="37" spans="3:8" x14ac:dyDescent="0.2">
      <c r="C37" s="3"/>
      <c r="D37" s="3"/>
      <c r="E37" s="3"/>
      <c r="F37" s="3"/>
      <c r="G37" s="3"/>
      <c r="H37" s="3"/>
    </row>
    <row r="38" spans="3:8" x14ac:dyDescent="0.2">
      <c r="C38" s="9"/>
      <c r="D38" s="9"/>
      <c r="E38" s="9"/>
      <c r="F38" s="9"/>
      <c r="G38" s="9"/>
      <c r="H38" s="9"/>
    </row>
    <row r="39" spans="3:8" x14ac:dyDescent="0.2">
      <c r="C39" s="10"/>
      <c r="D39" s="10"/>
      <c r="E39" s="10"/>
      <c r="F39" s="10"/>
      <c r="G39" s="10"/>
      <c r="H39" s="10"/>
    </row>
    <row r="40" spans="3:8" x14ac:dyDescent="0.2">
      <c r="C40" s="9"/>
      <c r="D40" s="9"/>
      <c r="E40" s="9"/>
      <c r="F40" s="9"/>
      <c r="G40" s="9"/>
      <c r="H40" s="9"/>
    </row>
    <row r="41" spans="3:8" x14ac:dyDescent="0.2">
      <c r="C41" s="10"/>
      <c r="D41" s="10"/>
      <c r="E41" s="10"/>
      <c r="F41" s="10"/>
      <c r="G41" s="10"/>
      <c r="H41" s="10"/>
    </row>
    <row r="42" spans="3:8" x14ac:dyDescent="0.2">
      <c r="C42" s="9"/>
      <c r="D42" s="9"/>
      <c r="E42" s="9"/>
      <c r="F42" s="9"/>
      <c r="G42" s="9"/>
      <c r="H42" s="9"/>
    </row>
    <row r="43" spans="3:8" x14ac:dyDescent="0.2">
      <c r="C43" s="10"/>
      <c r="D43" s="10"/>
      <c r="E43" s="10"/>
      <c r="F43" s="10"/>
      <c r="G43" s="10"/>
      <c r="H43" s="10"/>
    </row>
    <row r="44" spans="3:8" x14ac:dyDescent="0.2">
      <c r="C44" s="9"/>
      <c r="D44" s="9"/>
      <c r="E44" s="9"/>
      <c r="F44" s="9"/>
      <c r="G44" s="9"/>
      <c r="H44" s="9"/>
    </row>
    <row r="45" spans="3:8" x14ac:dyDescent="0.2">
      <c r="C45" s="10"/>
      <c r="D45" s="10"/>
      <c r="E45" s="10"/>
      <c r="F45" s="10"/>
      <c r="G45" s="10"/>
      <c r="H45" s="10"/>
    </row>
    <row r="46" spans="3:8" x14ac:dyDescent="0.2">
      <c r="C46" s="9"/>
      <c r="D46" s="9"/>
      <c r="E46" s="9"/>
      <c r="F46" s="9"/>
      <c r="G46" s="9"/>
      <c r="H46" s="9"/>
    </row>
    <row r="47" spans="3:8" x14ac:dyDescent="0.2">
      <c r="C47" s="10"/>
      <c r="D47" s="10"/>
      <c r="E47" s="10"/>
      <c r="F47" s="10"/>
      <c r="G47" s="10"/>
      <c r="H47" s="10"/>
    </row>
    <row r="48" spans="3:8" x14ac:dyDescent="0.2">
      <c r="C48" s="10"/>
      <c r="D48" s="10"/>
      <c r="E48" s="10"/>
      <c r="F48" s="10"/>
      <c r="G48" s="10"/>
      <c r="H48" s="10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5397786-F7C5-4A77-AEF9-4934BDA22C3D}">
  <dimension ref="A1:H24"/>
  <sheetViews>
    <sheetView workbookViewId="0">
      <selection activeCell="M15" sqref="M15"/>
    </sheetView>
  </sheetViews>
  <sheetFormatPr defaultRowHeight="15" x14ac:dyDescent="0.25"/>
  <cols>
    <col min="2" max="2" width="37.5703125" bestFit="1" customWidth="1"/>
    <col min="3" max="4" width="14.140625" bestFit="1" customWidth="1"/>
    <col min="5" max="8" width="14.140625" customWidth="1"/>
  </cols>
  <sheetData>
    <row r="1" spans="1:8" ht="15.75" x14ac:dyDescent="0.25">
      <c r="A1" s="1"/>
      <c r="B1" s="36" t="s">
        <v>0</v>
      </c>
      <c r="C1" s="36"/>
      <c r="D1" s="36"/>
      <c r="E1" s="36"/>
      <c r="F1" s="36"/>
      <c r="G1" s="36"/>
      <c r="H1" s="36"/>
    </row>
    <row r="2" spans="1:8" ht="15.75" x14ac:dyDescent="0.25">
      <c r="A2" s="1"/>
      <c r="B2" s="36" t="s">
        <v>140</v>
      </c>
      <c r="C2" s="36"/>
      <c r="D2" s="36"/>
      <c r="E2" s="36"/>
      <c r="F2" s="36"/>
      <c r="G2" s="36"/>
      <c r="H2" s="36"/>
    </row>
    <row r="3" spans="1:8" ht="15.75" x14ac:dyDescent="0.25">
      <c r="A3" s="1"/>
      <c r="B3" s="1"/>
      <c r="C3" s="1"/>
      <c r="D3" s="1"/>
      <c r="E3" s="1"/>
      <c r="F3" s="1"/>
      <c r="G3" s="1"/>
      <c r="H3" s="1"/>
    </row>
    <row r="4" spans="1:8" ht="15.75" x14ac:dyDescent="0.25">
      <c r="A4" s="1"/>
      <c r="B4" s="2" t="s">
        <v>27</v>
      </c>
      <c r="C4" s="2"/>
      <c r="D4" s="2"/>
      <c r="E4" s="1"/>
      <c r="F4" s="1"/>
      <c r="G4" s="1"/>
      <c r="H4" s="1"/>
    </row>
    <row r="5" spans="1:8" ht="15.75" x14ac:dyDescent="0.25">
      <c r="A5" s="1"/>
      <c r="B5" s="2" t="s">
        <v>115</v>
      </c>
      <c r="C5" s="2"/>
      <c r="D5" s="2"/>
      <c r="E5" s="1"/>
      <c r="F5" s="1"/>
      <c r="G5" s="1"/>
      <c r="H5" s="1"/>
    </row>
    <row r="6" spans="1:8" ht="15.75" x14ac:dyDescent="0.25">
      <c r="A6" s="1"/>
      <c r="B6" s="2" t="s">
        <v>161</v>
      </c>
      <c r="C6" s="2"/>
      <c r="D6" s="2"/>
      <c r="E6" s="1"/>
      <c r="F6" s="1"/>
      <c r="G6" s="1"/>
      <c r="H6" s="1"/>
    </row>
    <row r="7" spans="1:8" ht="15.75" x14ac:dyDescent="0.25">
      <c r="A7" s="1"/>
      <c r="B7" s="2" t="s">
        <v>31</v>
      </c>
      <c r="C7" s="2"/>
      <c r="D7" s="2"/>
      <c r="E7" s="1"/>
      <c r="F7" s="1"/>
      <c r="G7" s="1"/>
      <c r="H7" s="1"/>
    </row>
    <row r="8" spans="1:8" ht="15.75" x14ac:dyDescent="0.25">
      <c r="A8" s="1"/>
      <c r="B8" s="2" t="s">
        <v>162</v>
      </c>
      <c r="C8" s="2"/>
      <c r="D8" s="2"/>
      <c r="E8" s="1"/>
      <c r="F8" s="1"/>
      <c r="G8" s="1"/>
      <c r="H8" s="1"/>
    </row>
    <row r="9" spans="1:8" ht="15.75" x14ac:dyDescent="0.25">
      <c r="A9" s="1"/>
      <c r="B9" s="1"/>
      <c r="C9" s="1"/>
      <c r="D9" s="1"/>
      <c r="E9" s="1"/>
      <c r="F9" s="1"/>
      <c r="G9" s="1"/>
      <c r="H9" s="1"/>
    </row>
    <row r="10" spans="1:8" ht="15.75" x14ac:dyDescent="0.25">
      <c r="A10" s="1"/>
      <c r="B10" s="1"/>
      <c r="C10" s="23" t="s">
        <v>1</v>
      </c>
      <c r="D10" s="23" t="s">
        <v>1</v>
      </c>
      <c r="E10" s="23" t="s">
        <v>1</v>
      </c>
      <c r="F10" s="23" t="s">
        <v>1</v>
      </c>
      <c r="G10" s="23" t="s">
        <v>1</v>
      </c>
      <c r="H10" s="23" t="s">
        <v>1</v>
      </c>
    </row>
    <row r="11" spans="1:8" ht="15.75" x14ac:dyDescent="0.25">
      <c r="A11" s="1"/>
      <c r="B11" s="1"/>
      <c r="C11" s="23" t="s">
        <v>11</v>
      </c>
      <c r="D11" s="23" t="s">
        <v>12</v>
      </c>
      <c r="E11" s="23" t="s">
        <v>13</v>
      </c>
      <c r="F11" s="23" t="s">
        <v>14</v>
      </c>
      <c r="G11" s="23" t="s">
        <v>15</v>
      </c>
      <c r="H11" s="23" t="s">
        <v>142</v>
      </c>
    </row>
    <row r="12" spans="1:8" ht="15.75" x14ac:dyDescent="0.25">
      <c r="A12" s="1"/>
      <c r="B12" s="1"/>
      <c r="C12" s="3" t="s">
        <v>3</v>
      </c>
      <c r="D12" s="3" t="s">
        <v>3</v>
      </c>
      <c r="E12" s="3" t="s">
        <v>3</v>
      </c>
      <c r="F12" s="3" t="s">
        <v>3</v>
      </c>
      <c r="G12" s="3" t="s">
        <v>3</v>
      </c>
      <c r="H12" s="3" t="s">
        <v>3</v>
      </c>
    </row>
    <row r="13" spans="1:8" ht="15.75" x14ac:dyDescent="0.25">
      <c r="A13" s="1"/>
      <c r="B13" s="4" t="s">
        <v>4</v>
      </c>
      <c r="C13" s="5">
        <v>0</v>
      </c>
      <c r="D13" s="5">
        <v>0</v>
      </c>
      <c r="E13" s="5">
        <v>0</v>
      </c>
      <c r="F13" s="5">
        <v>0</v>
      </c>
      <c r="G13" s="5">
        <v>0</v>
      </c>
      <c r="H13" s="5">
        <v>0</v>
      </c>
    </row>
    <row r="14" spans="1:8" ht="15.75" x14ac:dyDescent="0.25">
      <c r="A14" s="1"/>
      <c r="B14" s="4"/>
      <c r="C14" s="6"/>
      <c r="D14" s="6"/>
      <c r="E14" s="6"/>
      <c r="F14" s="6"/>
      <c r="G14" s="6"/>
      <c r="H14" s="6"/>
    </row>
    <row r="15" spans="1:8" ht="15.75" x14ac:dyDescent="0.25">
      <c r="A15" s="1"/>
      <c r="B15" s="4" t="s">
        <v>5</v>
      </c>
      <c r="C15" s="5">
        <v>130000</v>
      </c>
      <c r="D15" s="5">
        <v>0</v>
      </c>
      <c r="E15" s="5">
        <v>0</v>
      </c>
      <c r="F15" s="5">
        <v>0</v>
      </c>
      <c r="G15" s="5">
        <v>0</v>
      </c>
      <c r="H15" s="5">
        <v>0</v>
      </c>
    </row>
    <row r="16" spans="1:8" ht="15.75" x14ac:dyDescent="0.25">
      <c r="A16" s="1"/>
      <c r="B16" s="4"/>
      <c r="C16" s="6"/>
      <c r="D16" s="6"/>
      <c r="E16" s="6"/>
      <c r="F16" s="6"/>
      <c r="G16" s="6"/>
      <c r="H16" s="6"/>
    </row>
    <row r="17" spans="1:8" ht="15.75" x14ac:dyDescent="0.25">
      <c r="A17" s="1"/>
      <c r="B17" s="4" t="s">
        <v>6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1:8" ht="15.75" x14ac:dyDescent="0.25">
      <c r="A18" s="1"/>
      <c r="B18" s="4"/>
      <c r="C18" s="6"/>
      <c r="D18" s="6"/>
      <c r="E18" s="6"/>
      <c r="F18" s="6"/>
      <c r="G18" s="6"/>
      <c r="H18" s="6"/>
    </row>
    <row r="19" spans="1:8" ht="15.75" x14ac:dyDescent="0.25">
      <c r="A19" s="1"/>
      <c r="B19" s="4" t="s">
        <v>7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1:8" ht="15.75" x14ac:dyDescent="0.25">
      <c r="A20" s="1"/>
      <c r="B20" s="4"/>
      <c r="C20" s="6" t="s">
        <v>163</v>
      </c>
      <c r="D20" s="6"/>
      <c r="E20" s="6"/>
      <c r="F20" s="6"/>
      <c r="G20" s="6"/>
      <c r="H20" s="6"/>
    </row>
    <row r="21" spans="1:8" ht="15.75" x14ac:dyDescent="0.25">
      <c r="A21" s="1"/>
      <c r="B21" s="4" t="s">
        <v>8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1:8" ht="15.75" x14ac:dyDescent="0.25">
      <c r="A22" s="1"/>
      <c r="B22" s="4"/>
      <c r="C22" s="6"/>
      <c r="D22" s="6"/>
      <c r="E22" s="6"/>
      <c r="F22" s="6"/>
      <c r="G22" s="6"/>
      <c r="H22" s="6"/>
    </row>
    <row r="23" spans="1:8" ht="16.5" thickBot="1" x14ac:dyDescent="0.3">
      <c r="A23" s="1"/>
      <c r="B23" s="4" t="s">
        <v>9</v>
      </c>
      <c r="C23" s="7">
        <f t="shared" ref="C23:H23" si="0">SUM(C13:C22)</f>
        <v>130000</v>
      </c>
      <c r="D23" s="7">
        <f t="shared" si="0"/>
        <v>0</v>
      </c>
      <c r="E23" s="7">
        <f t="shared" si="0"/>
        <v>0</v>
      </c>
      <c r="F23" s="7">
        <f t="shared" si="0"/>
        <v>0</v>
      </c>
      <c r="G23" s="7">
        <f t="shared" si="0"/>
        <v>0</v>
      </c>
      <c r="H23" s="7">
        <f t="shared" si="0"/>
        <v>0</v>
      </c>
    </row>
    <row r="24" spans="1:8" ht="15.75" thickTop="1" x14ac:dyDescent="0.25"/>
  </sheetData>
  <mergeCells count="2">
    <mergeCell ref="B1:H1"/>
    <mergeCell ref="B2:H2"/>
  </mergeCells>
  <pageMargins left="0.7" right="0.7" top="0.75" bottom="0.75" header="0.3" footer="0.3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F00308-6E52-4C2C-942A-0B0EC947F4C2}">
  <dimension ref="B1:H48"/>
  <sheetViews>
    <sheetView showWhiteSpace="0" zoomScaleNormal="100" workbookViewId="0">
      <selection activeCell="B27" sqref="B27:H27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36" t="s">
        <v>0</v>
      </c>
      <c r="C1" s="36"/>
      <c r="D1" s="36"/>
      <c r="E1" s="36"/>
      <c r="F1" s="36"/>
      <c r="G1" s="36"/>
      <c r="H1" s="36"/>
    </row>
    <row r="2" spans="2:8" ht="15.75" x14ac:dyDescent="0.25">
      <c r="B2" s="36" t="s">
        <v>140</v>
      </c>
      <c r="C2" s="36"/>
      <c r="D2" s="36"/>
      <c r="E2" s="36"/>
      <c r="F2" s="36"/>
      <c r="G2" s="36"/>
      <c r="H2" s="36"/>
    </row>
    <row r="4" spans="2:8" x14ac:dyDescent="0.2">
      <c r="B4" s="2" t="s">
        <v>92</v>
      </c>
      <c r="C4" s="2"/>
      <c r="D4" s="2"/>
    </row>
    <row r="5" spans="2:8" x14ac:dyDescent="0.2">
      <c r="B5" s="2" t="s">
        <v>178</v>
      </c>
      <c r="C5" s="2"/>
      <c r="D5" s="2"/>
    </row>
    <row r="6" spans="2:8" x14ac:dyDescent="0.2">
      <c r="B6" s="2" t="s">
        <v>173</v>
      </c>
      <c r="C6" s="2"/>
      <c r="D6" s="2"/>
    </row>
    <row r="7" spans="2:8" x14ac:dyDescent="0.2">
      <c r="B7" s="2" t="s">
        <v>93</v>
      </c>
      <c r="C7" s="2"/>
      <c r="D7" s="2"/>
    </row>
    <row r="8" spans="2:8" x14ac:dyDescent="0.2">
      <c r="B8" s="2" t="s">
        <v>179</v>
      </c>
      <c r="C8" s="2"/>
      <c r="D8" s="2"/>
    </row>
    <row r="10" spans="2:8" ht="15.75" x14ac:dyDescent="0.25">
      <c r="C10" s="33" t="s">
        <v>1</v>
      </c>
      <c r="D10" s="33" t="s">
        <v>1</v>
      </c>
      <c r="E10" s="33" t="s">
        <v>1</v>
      </c>
      <c r="F10" s="33" t="s">
        <v>1</v>
      </c>
      <c r="G10" s="33" t="s">
        <v>1</v>
      </c>
      <c r="H10" s="33" t="s">
        <v>1</v>
      </c>
    </row>
    <row r="11" spans="2:8" ht="15.75" x14ac:dyDescent="0.25">
      <c r="C11" s="33" t="s">
        <v>11</v>
      </c>
      <c r="D11" s="33" t="s">
        <v>12</v>
      </c>
      <c r="E11" s="33" t="s">
        <v>13</v>
      </c>
      <c r="F11" s="33" t="s">
        <v>14</v>
      </c>
      <c r="G11" s="33" t="s">
        <v>15</v>
      </c>
      <c r="H11" s="33" t="s">
        <v>142</v>
      </c>
    </row>
    <row r="12" spans="2:8" x14ac:dyDescent="0.2">
      <c r="C12" s="3" t="s">
        <v>3</v>
      </c>
      <c r="D12" s="3" t="s">
        <v>3</v>
      </c>
      <c r="E12" s="3" t="s">
        <v>3</v>
      </c>
      <c r="F12" s="3" t="s">
        <v>3</v>
      </c>
      <c r="G12" s="3" t="s">
        <v>3</v>
      </c>
      <c r="H12" s="3" t="s">
        <v>3</v>
      </c>
    </row>
    <row r="13" spans="2:8" x14ac:dyDescent="0.2">
      <c r="B13" s="4" t="s">
        <v>4</v>
      </c>
      <c r="C13" s="5">
        <v>0</v>
      </c>
      <c r="D13" s="5"/>
      <c r="E13" s="5"/>
      <c r="F13" s="5"/>
      <c r="G13" s="5"/>
      <c r="H13" s="5"/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5</v>
      </c>
      <c r="C15" s="5">
        <v>0</v>
      </c>
      <c r="D15" s="5"/>
      <c r="E15" s="5"/>
      <c r="F15" s="5"/>
      <c r="G15" s="5"/>
      <c r="H15" s="5"/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6</v>
      </c>
      <c r="C17" s="5"/>
      <c r="D17" s="5"/>
      <c r="E17" s="5"/>
      <c r="F17" s="5"/>
      <c r="G17" s="5"/>
      <c r="H17" s="5"/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7</v>
      </c>
      <c r="C19" s="5"/>
      <c r="D19" s="5"/>
      <c r="E19" s="5"/>
      <c r="F19" s="5"/>
      <c r="G19" s="5"/>
      <c r="H19" s="5"/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8</v>
      </c>
      <c r="C21" s="5"/>
      <c r="D21" s="5"/>
      <c r="E21" s="5"/>
      <c r="F21" s="5"/>
      <c r="G21" s="5"/>
      <c r="H21" s="5"/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9</v>
      </c>
      <c r="C23" s="7">
        <f>SUM(C15:C22)</f>
        <v>0</v>
      </c>
      <c r="D23" s="7"/>
      <c r="E23" s="7"/>
      <c r="F23" s="7"/>
      <c r="G23" s="7"/>
      <c r="H23" s="7"/>
    </row>
    <row r="24" spans="2:8" ht="15.75" thickTop="1" x14ac:dyDescent="0.2"/>
    <row r="26" spans="2:8" ht="15.75" x14ac:dyDescent="0.25">
      <c r="B26" s="36"/>
      <c r="C26" s="36"/>
      <c r="D26" s="36"/>
      <c r="E26" s="36"/>
      <c r="F26" s="36"/>
      <c r="G26" s="36"/>
      <c r="H26" s="36"/>
    </row>
    <row r="27" spans="2:8" ht="15.75" x14ac:dyDescent="0.25">
      <c r="B27" s="36"/>
      <c r="C27" s="36"/>
      <c r="D27" s="36"/>
      <c r="E27" s="36"/>
      <c r="F27" s="36"/>
      <c r="G27" s="36"/>
      <c r="H27" s="36"/>
    </row>
    <row r="35" spans="3:8" ht="15.75" x14ac:dyDescent="0.25">
      <c r="C35" s="33"/>
      <c r="D35" s="33"/>
      <c r="E35" s="33"/>
      <c r="F35" s="33"/>
      <c r="G35" s="33"/>
      <c r="H35" s="33"/>
    </row>
    <row r="36" spans="3:8" ht="15.75" x14ac:dyDescent="0.25">
      <c r="C36" s="33"/>
      <c r="D36" s="33"/>
      <c r="E36" s="33"/>
      <c r="F36" s="33"/>
      <c r="G36" s="33"/>
      <c r="H36" s="33"/>
    </row>
    <row r="37" spans="3:8" x14ac:dyDescent="0.2">
      <c r="C37" s="3"/>
      <c r="D37" s="3"/>
      <c r="E37" s="3"/>
      <c r="F37" s="3"/>
      <c r="G37" s="3"/>
      <c r="H37" s="3"/>
    </row>
    <row r="38" spans="3:8" x14ac:dyDescent="0.2">
      <c r="C38" s="9"/>
      <c r="D38" s="9"/>
      <c r="E38" s="9"/>
      <c r="F38" s="9"/>
      <c r="G38" s="9"/>
      <c r="H38" s="9"/>
    </row>
    <row r="39" spans="3:8" x14ac:dyDescent="0.2">
      <c r="C39" s="10"/>
      <c r="D39" s="10"/>
      <c r="E39" s="10"/>
      <c r="F39" s="10"/>
      <c r="G39" s="10"/>
      <c r="H39" s="10"/>
    </row>
    <row r="40" spans="3:8" x14ac:dyDescent="0.2">
      <c r="C40" s="9"/>
      <c r="D40" s="9"/>
      <c r="E40" s="9"/>
      <c r="F40" s="9"/>
      <c r="G40" s="9"/>
      <c r="H40" s="9"/>
    </row>
    <row r="41" spans="3:8" x14ac:dyDescent="0.2">
      <c r="C41" s="10"/>
      <c r="D41" s="10"/>
      <c r="E41" s="10"/>
      <c r="F41" s="10"/>
      <c r="G41" s="10"/>
      <c r="H41" s="10"/>
    </row>
    <row r="42" spans="3:8" x14ac:dyDescent="0.2">
      <c r="C42" s="9"/>
      <c r="D42" s="9"/>
      <c r="E42" s="9"/>
      <c r="F42" s="9"/>
      <c r="G42" s="9"/>
      <c r="H42" s="9"/>
    </row>
    <row r="43" spans="3:8" x14ac:dyDescent="0.2">
      <c r="C43" s="10"/>
      <c r="D43" s="10"/>
      <c r="E43" s="10"/>
      <c r="F43" s="10"/>
      <c r="G43" s="10"/>
      <c r="H43" s="10"/>
    </row>
    <row r="44" spans="3:8" x14ac:dyDescent="0.2">
      <c r="C44" s="9"/>
      <c r="D44" s="9"/>
      <c r="E44" s="9"/>
      <c r="F44" s="9"/>
      <c r="G44" s="9"/>
      <c r="H44" s="9"/>
    </row>
    <row r="45" spans="3:8" x14ac:dyDescent="0.2">
      <c r="C45" s="10"/>
      <c r="D45" s="10"/>
      <c r="E45" s="10"/>
      <c r="F45" s="10"/>
      <c r="G45" s="10"/>
      <c r="H45" s="10"/>
    </row>
    <row r="46" spans="3:8" x14ac:dyDescent="0.2">
      <c r="C46" s="9"/>
      <c r="D46" s="9"/>
      <c r="E46" s="9"/>
      <c r="F46" s="9"/>
      <c r="G46" s="9"/>
      <c r="H46" s="9"/>
    </row>
    <row r="47" spans="3:8" x14ac:dyDescent="0.2">
      <c r="C47" s="10"/>
      <c r="D47" s="10"/>
      <c r="E47" s="10"/>
      <c r="F47" s="10"/>
      <c r="G47" s="10"/>
      <c r="H47" s="10"/>
    </row>
    <row r="48" spans="3:8" x14ac:dyDescent="0.2">
      <c r="C48" s="10"/>
      <c r="D48" s="10"/>
      <c r="E48" s="10"/>
      <c r="F48" s="10"/>
      <c r="G48" s="10"/>
      <c r="H48" s="10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87A8793-3A6D-4DC2-BDE4-895D3AE08AC2}">
  <dimension ref="B1:H48"/>
  <sheetViews>
    <sheetView showWhiteSpace="0" zoomScaleNormal="100" workbookViewId="0">
      <selection activeCell="L14" sqref="L14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36" t="s">
        <v>0</v>
      </c>
      <c r="C1" s="36"/>
      <c r="D1" s="36"/>
      <c r="E1" s="36"/>
      <c r="F1" s="36"/>
      <c r="G1" s="36"/>
      <c r="H1" s="36"/>
    </row>
    <row r="2" spans="2:8" ht="15.75" x14ac:dyDescent="0.25">
      <c r="B2" s="36" t="s">
        <v>140</v>
      </c>
      <c r="C2" s="36"/>
      <c r="D2" s="36"/>
      <c r="E2" s="36"/>
      <c r="F2" s="36"/>
      <c r="G2" s="36"/>
      <c r="H2" s="36"/>
    </row>
    <row r="4" spans="2:8" x14ac:dyDescent="0.2">
      <c r="B4" s="2" t="s">
        <v>63</v>
      </c>
      <c r="C4" s="2"/>
      <c r="D4" s="2"/>
    </row>
    <row r="5" spans="2:8" x14ac:dyDescent="0.2">
      <c r="B5" s="2" t="s">
        <v>78</v>
      </c>
      <c r="C5" s="2"/>
      <c r="D5" s="2"/>
    </row>
    <row r="6" spans="2:8" x14ac:dyDescent="0.2">
      <c r="B6" s="2" t="s">
        <v>79</v>
      </c>
      <c r="C6" s="2"/>
      <c r="D6" s="2"/>
    </row>
    <row r="7" spans="2:8" x14ac:dyDescent="0.2">
      <c r="B7" s="2" t="s">
        <v>66</v>
      </c>
      <c r="C7" s="2"/>
      <c r="D7" s="2"/>
    </row>
    <row r="8" spans="2:8" x14ac:dyDescent="0.2">
      <c r="B8" s="2" t="s">
        <v>80</v>
      </c>
      <c r="C8" s="2"/>
      <c r="D8" s="2"/>
    </row>
    <row r="10" spans="2:8" ht="15.75" x14ac:dyDescent="0.25">
      <c r="C10" s="18" t="s">
        <v>1</v>
      </c>
      <c r="D10" s="18" t="s">
        <v>1</v>
      </c>
      <c r="E10" s="18" t="s">
        <v>1</v>
      </c>
      <c r="F10" s="18" t="s">
        <v>1</v>
      </c>
      <c r="G10" s="18" t="s">
        <v>1</v>
      </c>
      <c r="H10" s="18" t="s">
        <v>1</v>
      </c>
    </row>
    <row r="11" spans="2:8" ht="15.75" x14ac:dyDescent="0.25">
      <c r="C11" s="18" t="s">
        <v>2</v>
      </c>
      <c r="D11" s="18" t="s">
        <v>11</v>
      </c>
      <c r="E11" s="18" t="s">
        <v>12</v>
      </c>
      <c r="F11" s="18" t="s">
        <v>13</v>
      </c>
      <c r="G11" s="18" t="s">
        <v>14</v>
      </c>
      <c r="H11" s="18" t="s">
        <v>15</v>
      </c>
    </row>
    <row r="12" spans="2:8" x14ac:dyDescent="0.2">
      <c r="C12" s="3" t="s">
        <v>3</v>
      </c>
      <c r="D12" s="3" t="s">
        <v>3</v>
      </c>
      <c r="E12" s="3" t="s">
        <v>3</v>
      </c>
      <c r="F12" s="3" t="s">
        <v>3</v>
      </c>
      <c r="G12" s="3" t="s">
        <v>3</v>
      </c>
      <c r="H12" s="3" t="s">
        <v>3</v>
      </c>
    </row>
    <row r="13" spans="2:8" x14ac:dyDescent="0.2">
      <c r="B13" s="4" t="s">
        <v>4</v>
      </c>
      <c r="C13" s="5">
        <v>271477</v>
      </c>
      <c r="D13" s="5">
        <v>271477</v>
      </c>
      <c r="E13" s="5">
        <f>2997992-542954</f>
        <v>2455038</v>
      </c>
      <c r="F13" s="5">
        <v>0</v>
      </c>
      <c r="G13" s="5">
        <v>0</v>
      </c>
      <c r="H13" s="5">
        <v>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5</v>
      </c>
      <c r="C15" s="5">
        <v>1735655.5</v>
      </c>
      <c r="D15" s="5">
        <v>1735655.5</v>
      </c>
      <c r="E15" s="5">
        <f>216480+12438+262486+19213276+659558-3378611</f>
        <v>16985627</v>
      </c>
      <c r="F15" s="5">
        <v>0</v>
      </c>
      <c r="G15" s="5">
        <v>0</v>
      </c>
      <c r="H15" s="5">
        <v>0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6</v>
      </c>
      <c r="C17" s="5">
        <f>92700/2</f>
        <v>46350</v>
      </c>
      <c r="D17" s="5">
        <v>46350</v>
      </c>
      <c r="E17" s="5">
        <f>1150000-92700</f>
        <v>1057300</v>
      </c>
      <c r="F17" s="5">
        <v>0</v>
      </c>
      <c r="G17" s="5">
        <v>0</v>
      </c>
      <c r="H17" s="5">
        <v>0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7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8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9</v>
      </c>
      <c r="C23" s="7">
        <f>SUM(C13:C22)-46350</f>
        <v>2007132.5</v>
      </c>
      <c r="D23" s="7">
        <v>2007132.5</v>
      </c>
      <c r="E23" s="7">
        <f t="shared" ref="E23:H23" si="0">SUM(E13:E22)</f>
        <v>20497965</v>
      </c>
      <c r="F23" s="7">
        <f t="shared" si="0"/>
        <v>0</v>
      </c>
      <c r="G23" s="7">
        <f t="shared" si="0"/>
        <v>0</v>
      </c>
      <c r="H23" s="7">
        <f t="shared" si="0"/>
        <v>0</v>
      </c>
    </row>
    <row r="24" spans="2:8" ht="15.75" thickTop="1" x14ac:dyDescent="0.2"/>
    <row r="25" spans="2:8" x14ac:dyDescent="0.2">
      <c r="B25" s="1" t="s">
        <v>151</v>
      </c>
    </row>
    <row r="26" spans="2:8" ht="15.75" x14ac:dyDescent="0.25">
      <c r="B26" s="36"/>
      <c r="C26" s="36"/>
      <c r="D26" s="36"/>
      <c r="E26" s="36"/>
      <c r="F26" s="36"/>
      <c r="G26" s="36"/>
      <c r="H26" s="36"/>
    </row>
    <row r="27" spans="2:8" ht="15.75" x14ac:dyDescent="0.25">
      <c r="B27" s="36"/>
      <c r="C27" s="36"/>
      <c r="D27" s="36"/>
      <c r="E27" s="36"/>
      <c r="F27" s="36"/>
      <c r="G27" s="36"/>
      <c r="H27" s="36"/>
    </row>
    <row r="28" spans="2:8" ht="15.75" x14ac:dyDescent="0.25">
      <c r="B28"/>
      <c r="C28"/>
    </row>
    <row r="29" spans="2:8" ht="15.75" x14ac:dyDescent="0.25">
      <c r="B29"/>
      <c r="C29"/>
    </row>
    <row r="30" spans="2:8" ht="15.75" x14ac:dyDescent="0.25">
      <c r="B30"/>
      <c r="C30"/>
    </row>
    <row r="31" spans="2:8" ht="15.75" x14ac:dyDescent="0.25">
      <c r="B31"/>
      <c r="C31"/>
    </row>
    <row r="35" spans="3:8" ht="15.75" x14ac:dyDescent="0.25">
      <c r="C35" s="18"/>
      <c r="D35" s="18"/>
      <c r="E35" s="18"/>
      <c r="F35" s="18"/>
      <c r="G35" s="18"/>
      <c r="H35" s="18"/>
    </row>
    <row r="36" spans="3:8" ht="15.75" x14ac:dyDescent="0.25">
      <c r="C36" s="18"/>
      <c r="D36" s="18"/>
      <c r="E36" s="18"/>
      <c r="F36" s="18"/>
      <c r="G36" s="18"/>
      <c r="H36" s="18"/>
    </row>
    <row r="37" spans="3:8" ht="15.75" x14ac:dyDescent="0.25">
      <c r="C37" s="18"/>
      <c r="D37" s="18"/>
      <c r="E37" s="18"/>
      <c r="F37" s="18"/>
      <c r="G37" s="18"/>
      <c r="H37" s="18"/>
    </row>
    <row r="38" spans="3:8" ht="15.75" x14ac:dyDescent="0.25">
      <c r="C38" s="18"/>
      <c r="D38" s="18"/>
      <c r="E38" s="18"/>
      <c r="F38" s="18"/>
      <c r="G38" s="18"/>
      <c r="H38" s="18"/>
    </row>
    <row r="39" spans="3:8" ht="15.75" x14ac:dyDescent="0.25">
      <c r="C39" s="18"/>
      <c r="D39" s="18"/>
      <c r="E39" s="18"/>
      <c r="F39" s="18"/>
      <c r="G39" s="18"/>
      <c r="H39" s="18"/>
    </row>
    <row r="40" spans="3:8" ht="15.75" x14ac:dyDescent="0.25">
      <c r="C40" s="18"/>
      <c r="D40" s="18"/>
      <c r="E40" s="18"/>
      <c r="F40" s="18"/>
      <c r="G40" s="18"/>
      <c r="H40" s="18"/>
    </row>
    <row r="41" spans="3:8" ht="15.75" x14ac:dyDescent="0.25">
      <c r="C41" s="18"/>
      <c r="D41" s="18"/>
      <c r="E41" s="18"/>
      <c r="F41" s="18"/>
      <c r="G41" s="18"/>
      <c r="H41" s="18"/>
    </row>
    <row r="42" spans="3:8" ht="15.75" x14ac:dyDescent="0.25">
      <c r="C42" s="18"/>
      <c r="D42" s="18"/>
      <c r="E42" s="18"/>
      <c r="F42" s="18"/>
      <c r="G42" s="18"/>
      <c r="H42" s="18"/>
    </row>
    <row r="43" spans="3:8" ht="15.75" x14ac:dyDescent="0.25">
      <c r="C43" s="18"/>
      <c r="D43" s="18"/>
      <c r="E43" s="18"/>
      <c r="F43" s="18"/>
      <c r="G43" s="18"/>
      <c r="H43" s="18"/>
    </row>
    <row r="44" spans="3:8" ht="15.75" x14ac:dyDescent="0.25">
      <c r="C44" s="18"/>
      <c r="D44" s="18"/>
      <c r="E44" s="18"/>
      <c r="F44" s="18"/>
      <c r="G44" s="18"/>
      <c r="H44" s="18"/>
    </row>
    <row r="45" spans="3:8" ht="15.75" x14ac:dyDescent="0.25">
      <c r="C45" s="18"/>
      <c r="D45" s="18"/>
      <c r="E45" s="18"/>
      <c r="F45" s="18"/>
      <c r="G45" s="18"/>
      <c r="H45" s="18"/>
    </row>
    <row r="46" spans="3:8" ht="15.75" x14ac:dyDescent="0.25">
      <c r="C46" s="18"/>
      <c r="D46" s="18"/>
      <c r="E46" s="18"/>
      <c r="F46" s="18"/>
      <c r="G46" s="18"/>
      <c r="H46" s="18"/>
    </row>
    <row r="47" spans="3:8" ht="15.75" x14ac:dyDescent="0.25">
      <c r="C47" s="18"/>
      <c r="D47" s="18"/>
      <c r="E47" s="18"/>
      <c r="F47" s="18"/>
      <c r="G47" s="18"/>
      <c r="H47" s="18"/>
    </row>
    <row r="48" spans="3:8" x14ac:dyDescent="0.2">
      <c r="C48" s="10"/>
      <c r="D48" s="10"/>
      <c r="E48" s="10"/>
      <c r="F48" s="10"/>
      <c r="G48" s="10"/>
      <c r="H48" s="10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91A73DE-D353-4455-BFEE-D4A5E54D9128}">
  <dimension ref="B1:H48"/>
  <sheetViews>
    <sheetView showWhiteSpace="0" zoomScaleNormal="100" workbookViewId="0">
      <selection activeCell="L26" sqref="L26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36" t="s">
        <v>0</v>
      </c>
      <c r="C1" s="36"/>
      <c r="D1" s="36"/>
      <c r="E1" s="36"/>
      <c r="F1" s="36"/>
      <c r="G1" s="36"/>
      <c r="H1" s="36"/>
    </row>
    <row r="2" spans="2:8" ht="15.75" x14ac:dyDescent="0.25">
      <c r="B2" s="36" t="s">
        <v>140</v>
      </c>
      <c r="C2" s="36"/>
      <c r="D2" s="36"/>
      <c r="E2" s="36"/>
      <c r="F2" s="36"/>
      <c r="G2" s="36"/>
      <c r="H2" s="36"/>
    </row>
    <row r="4" spans="2:8" x14ac:dyDescent="0.2">
      <c r="B4" s="2" t="s">
        <v>84</v>
      </c>
      <c r="C4" s="2"/>
      <c r="D4" s="2"/>
    </row>
    <row r="5" spans="2:8" x14ac:dyDescent="0.2">
      <c r="B5" s="2" t="s">
        <v>88</v>
      </c>
      <c r="C5" s="2"/>
      <c r="D5" s="2"/>
    </row>
    <row r="6" spans="2:8" x14ac:dyDescent="0.2">
      <c r="B6" s="2" t="s">
        <v>89</v>
      </c>
      <c r="C6" s="2"/>
      <c r="D6" s="2"/>
    </row>
    <row r="7" spans="2:8" x14ac:dyDescent="0.2">
      <c r="B7" s="2" t="s">
        <v>90</v>
      </c>
      <c r="C7" s="2"/>
      <c r="D7" s="2"/>
    </row>
    <row r="8" spans="2:8" x14ac:dyDescent="0.2">
      <c r="B8" s="2" t="s">
        <v>91</v>
      </c>
      <c r="C8" s="2"/>
      <c r="D8" s="2"/>
    </row>
    <row r="10" spans="2:8" ht="15.75" x14ac:dyDescent="0.25">
      <c r="C10" s="24" t="s">
        <v>1</v>
      </c>
      <c r="D10" s="24" t="s">
        <v>1</v>
      </c>
      <c r="E10" s="24" t="s">
        <v>1</v>
      </c>
      <c r="F10" s="24" t="s">
        <v>1</v>
      </c>
      <c r="G10" s="24" t="s">
        <v>1</v>
      </c>
      <c r="H10" s="24" t="s">
        <v>1</v>
      </c>
    </row>
    <row r="11" spans="2:8" ht="15.75" x14ac:dyDescent="0.25">
      <c r="C11" s="24" t="s">
        <v>11</v>
      </c>
      <c r="D11" s="24" t="s">
        <v>12</v>
      </c>
      <c r="E11" s="24" t="s">
        <v>13</v>
      </c>
      <c r="F11" s="24" t="s">
        <v>14</v>
      </c>
      <c r="G11" s="24" t="s">
        <v>15</v>
      </c>
      <c r="H11" s="24" t="s">
        <v>142</v>
      </c>
    </row>
    <row r="12" spans="2:8" x14ac:dyDescent="0.2">
      <c r="C12" s="3" t="s">
        <v>3</v>
      </c>
      <c r="D12" s="3" t="s">
        <v>3</v>
      </c>
      <c r="E12" s="3" t="s">
        <v>3</v>
      </c>
      <c r="F12" s="3" t="s">
        <v>3</v>
      </c>
      <c r="G12" s="3" t="s">
        <v>3</v>
      </c>
      <c r="H12" s="3" t="s">
        <v>3</v>
      </c>
    </row>
    <row r="13" spans="2:8" x14ac:dyDescent="0.2">
      <c r="B13" s="4" t="s">
        <v>4</v>
      </c>
      <c r="C13" s="5">
        <v>0</v>
      </c>
      <c r="D13" s="5">
        <v>0</v>
      </c>
      <c r="E13" s="5">
        <v>0</v>
      </c>
      <c r="F13" s="5">
        <v>0</v>
      </c>
      <c r="G13" s="5">
        <v>0</v>
      </c>
      <c r="H13" s="5">
        <v>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5</v>
      </c>
      <c r="C15" s="5">
        <v>1000000</v>
      </c>
      <c r="D15" s="5">
        <v>7000000</v>
      </c>
      <c r="E15" s="5">
        <v>0</v>
      </c>
      <c r="F15" s="5">
        <v>0</v>
      </c>
      <c r="G15" s="5">
        <v>0</v>
      </c>
      <c r="H15" s="5">
        <v>0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6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7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8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9</v>
      </c>
      <c r="C23" s="7">
        <f t="shared" ref="C23:H23" si="0">SUM(C13:C22)</f>
        <v>1000000</v>
      </c>
      <c r="D23" s="7">
        <f t="shared" si="0"/>
        <v>7000000</v>
      </c>
      <c r="E23" s="7">
        <f t="shared" si="0"/>
        <v>0</v>
      </c>
      <c r="F23" s="7">
        <f t="shared" si="0"/>
        <v>0</v>
      </c>
      <c r="G23" s="7">
        <f t="shared" si="0"/>
        <v>0</v>
      </c>
      <c r="H23" s="7">
        <f t="shared" si="0"/>
        <v>0</v>
      </c>
    </row>
    <row r="24" spans="2:8" ht="15.75" thickTop="1" x14ac:dyDescent="0.2"/>
    <row r="26" spans="2:8" ht="15.75" x14ac:dyDescent="0.25">
      <c r="B26" s="36"/>
      <c r="C26" s="36"/>
      <c r="D26" s="36"/>
      <c r="E26" s="36"/>
      <c r="F26" s="36"/>
      <c r="G26" s="36"/>
      <c r="H26" s="36"/>
    </row>
    <row r="27" spans="2:8" ht="15.75" x14ac:dyDescent="0.25">
      <c r="B27" s="36"/>
      <c r="C27" s="36"/>
      <c r="D27" s="36"/>
      <c r="E27" s="36"/>
      <c r="F27" s="36"/>
      <c r="G27" s="36"/>
      <c r="H27" s="36"/>
    </row>
    <row r="35" spans="3:8" ht="15.75" x14ac:dyDescent="0.25">
      <c r="C35" s="24"/>
      <c r="D35" s="24"/>
      <c r="E35" s="24"/>
      <c r="F35" s="24"/>
      <c r="G35" s="24"/>
      <c r="H35" s="24"/>
    </row>
    <row r="36" spans="3:8" ht="15.75" x14ac:dyDescent="0.25">
      <c r="C36" s="24"/>
      <c r="D36" s="24"/>
      <c r="E36" s="24"/>
      <c r="F36" s="24"/>
      <c r="G36" s="24"/>
      <c r="H36" s="24"/>
    </row>
    <row r="37" spans="3:8" x14ac:dyDescent="0.2">
      <c r="C37" s="3"/>
      <c r="D37" s="3"/>
      <c r="E37" s="3"/>
      <c r="F37" s="3"/>
      <c r="G37" s="3"/>
      <c r="H37" s="3"/>
    </row>
    <row r="38" spans="3:8" x14ac:dyDescent="0.2">
      <c r="C38" s="9"/>
      <c r="D38" s="9"/>
      <c r="E38" s="9"/>
      <c r="F38" s="9"/>
      <c r="G38" s="9"/>
      <c r="H38" s="9"/>
    </row>
    <row r="39" spans="3:8" x14ac:dyDescent="0.2">
      <c r="C39" s="10"/>
      <c r="D39" s="10"/>
      <c r="E39" s="10"/>
      <c r="F39" s="10"/>
      <c r="G39" s="10"/>
      <c r="H39" s="10"/>
    </row>
    <row r="40" spans="3:8" x14ac:dyDescent="0.2">
      <c r="C40" s="9"/>
      <c r="D40" s="9"/>
      <c r="E40" s="9"/>
      <c r="F40" s="9"/>
      <c r="G40" s="9"/>
      <c r="H40" s="9"/>
    </row>
    <row r="41" spans="3:8" x14ac:dyDescent="0.2">
      <c r="C41" s="10"/>
      <c r="D41" s="10"/>
      <c r="E41" s="10"/>
      <c r="F41" s="10"/>
      <c r="G41" s="10"/>
      <c r="H41" s="10"/>
    </row>
    <row r="42" spans="3:8" x14ac:dyDescent="0.2">
      <c r="C42" s="9"/>
      <c r="D42" s="9"/>
      <c r="E42" s="9"/>
      <c r="F42" s="9"/>
      <c r="G42" s="9"/>
      <c r="H42" s="9"/>
    </row>
    <row r="43" spans="3:8" x14ac:dyDescent="0.2">
      <c r="C43" s="10"/>
      <c r="D43" s="10"/>
      <c r="E43" s="10"/>
      <c r="F43" s="10"/>
      <c r="G43" s="10"/>
      <c r="H43" s="10"/>
    </row>
    <row r="44" spans="3:8" x14ac:dyDescent="0.2">
      <c r="C44" s="9"/>
      <c r="D44" s="9"/>
      <c r="E44" s="9"/>
      <c r="F44" s="9"/>
      <c r="G44" s="9"/>
      <c r="H44" s="9"/>
    </row>
    <row r="45" spans="3:8" x14ac:dyDescent="0.2">
      <c r="C45" s="10"/>
      <c r="D45" s="10"/>
      <c r="E45" s="10"/>
      <c r="F45" s="10"/>
      <c r="G45" s="10"/>
      <c r="H45" s="10"/>
    </row>
    <row r="46" spans="3:8" x14ac:dyDescent="0.2">
      <c r="C46" s="9"/>
      <c r="D46" s="9"/>
      <c r="E46" s="9"/>
      <c r="F46" s="9"/>
      <c r="G46" s="9"/>
      <c r="H46" s="9"/>
    </row>
    <row r="47" spans="3:8" x14ac:dyDescent="0.2">
      <c r="C47" s="10"/>
      <c r="D47" s="10"/>
      <c r="E47" s="10"/>
      <c r="F47" s="10"/>
      <c r="G47" s="10"/>
      <c r="H47" s="10"/>
    </row>
    <row r="48" spans="3:8" x14ac:dyDescent="0.2">
      <c r="C48" s="10"/>
      <c r="D48" s="10"/>
      <c r="E48" s="10"/>
      <c r="F48" s="10"/>
      <c r="G48" s="10"/>
      <c r="H48" s="10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611B732-077D-47E6-9B64-1DA96BFC845F}">
  <dimension ref="B1:H48"/>
  <sheetViews>
    <sheetView showWhiteSpace="0" zoomScaleNormal="100" workbookViewId="0">
      <selection activeCell="J11" sqref="J11"/>
    </sheetView>
  </sheetViews>
  <sheetFormatPr defaultColWidth="9.140625" defaultRowHeight="15" x14ac:dyDescent="0.2"/>
  <cols>
    <col min="1" max="1" width="9.140625" style="1"/>
    <col min="2" max="2" width="37.42578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36" t="s">
        <v>0</v>
      </c>
      <c r="C1" s="36"/>
      <c r="D1" s="36"/>
      <c r="E1" s="36"/>
      <c r="F1" s="36"/>
      <c r="G1" s="36"/>
      <c r="H1" s="36"/>
    </row>
    <row r="2" spans="2:8" ht="15.75" x14ac:dyDescent="0.25">
      <c r="B2" s="36" t="s">
        <v>140</v>
      </c>
      <c r="C2" s="36"/>
      <c r="D2" s="36"/>
      <c r="E2" s="36"/>
      <c r="F2" s="36"/>
      <c r="G2" s="36"/>
      <c r="H2" s="36"/>
    </row>
    <row r="4" spans="2:8" x14ac:dyDescent="0.2">
      <c r="B4" s="2" t="s">
        <v>159</v>
      </c>
      <c r="C4" s="2"/>
      <c r="D4" s="2"/>
    </row>
    <row r="5" spans="2:8" x14ac:dyDescent="0.2">
      <c r="B5" s="2" t="s">
        <v>56</v>
      </c>
      <c r="C5" s="2"/>
      <c r="D5" s="2"/>
    </row>
    <row r="6" spans="2:8" x14ac:dyDescent="0.2">
      <c r="B6" s="2" t="s">
        <v>49</v>
      </c>
      <c r="C6" s="2"/>
      <c r="D6" s="2"/>
    </row>
    <row r="7" spans="2:8" x14ac:dyDescent="0.2">
      <c r="B7" s="2" t="s">
        <v>57</v>
      </c>
      <c r="C7" s="2"/>
      <c r="D7" s="2"/>
    </row>
    <row r="8" spans="2:8" x14ac:dyDescent="0.2">
      <c r="B8" s="2" t="s">
        <v>58</v>
      </c>
      <c r="C8" s="2"/>
      <c r="D8" s="2"/>
    </row>
    <row r="10" spans="2:8" ht="15.75" x14ac:dyDescent="0.25">
      <c r="C10" s="22" t="s">
        <v>1</v>
      </c>
      <c r="D10" s="22" t="s">
        <v>1</v>
      </c>
      <c r="E10" s="22" t="s">
        <v>1</v>
      </c>
      <c r="F10" s="22" t="s">
        <v>1</v>
      </c>
      <c r="G10" s="22" t="s">
        <v>1</v>
      </c>
      <c r="H10" s="22" t="s">
        <v>1</v>
      </c>
    </row>
    <row r="11" spans="2:8" ht="15.75" x14ac:dyDescent="0.25">
      <c r="C11" s="22" t="s">
        <v>11</v>
      </c>
      <c r="D11" s="22" t="s">
        <v>12</v>
      </c>
      <c r="E11" s="22" t="s">
        <v>13</v>
      </c>
      <c r="F11" s="22" t="s">
        <v>14</v>
      </c>
      <c r="G11" s="22" t="s">
        <v>15</v>
      </c>
      <c r="H11" s="22" t="s">
        <v>142</v>
      </c>
    </row>
    <row r="12" spans="2:8" x14ac:dyDescent="0.2">
      <c r="C12" s="3" t="s">
        <v>3</v>
      </c>
      <c r="D12" s="3" t="s">
        <v>3</v>
      </c>
      <c r="E12" s="3" t="s">
        <v>3</v>
      </c>
      <c r="F12" s="3" t="s">
        <v>3</v>
      </c>
      <c r="G12" s="3" t="s">
        <v>3</v>
      </c>
      <c r="H12" s="3" t="s">
        <v>3</v>
      </c>
    </row>
    <row r="13" spans="2:8" x14ac:dyDescent="0.2">
      <c r="B13" s="4" t="s">
        <v>4</v>
      </c>
      <c r="C13" s="5">
        <v>0</v>
      </c>
      <c r="D13" s="5">
        <v>0</v>
      </c>
      <c r="E13" s="5">
        <v>0</v>
      </c>
      <c r="F13" s="5">
        <v>0</v>
      </c>
      <c r="G13" s="5">
        <v>0</v>
      </c>
      <c r="H13" s="5">
        <v>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5</v>
      </c>
      <c r="C15" s="5">
        <v>2308015</v>
      </c>
      <c r="D15" s="5">
        <v>0</v>
      </c>
      <c r="E15" s="5">
        <v>0</v>
      </c>
      <c r="F15" s="5">
        <v>0</v>
      </c>
      <c r="G15" s="5">
        <v>0</v>
      </c>
      <c r="H15" s="5">
        <v>0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6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7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8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9</v>
      </c>
      <c r="C23" s="7">
        <f>SUM(C13:C22)</f>
        <v>2308015</v>
      </c>
      <c r="D23" s="7">
        <f t="shared" ref="D23:H23" si="0">SUM(D13:D22)</f>
        <v>0</v>
      </c>
      <c r="E23" s="7">
        <f t="shared" si="0"/>
        <v>0</v>
      </c>
      <c r="F23" s="7">
        <f t="shared" si="0"/>
        <v>0</v>
      </c>
      <c r="G23" s="7">
        <f t="shared" si="0"/>
        <v>0</v>
      </c>
      <c r="H23" s="7">
        <f t="shared" si="0"/>
        <v>0</v>
      </c>
    </row>
    <row r="24" spans="2:8" ht="15.75" thickTop="1" x14ac:dyDescent="0.2"/>
    <row r="26" spans="2:8" ht="15.75" x14ac:dyDescent="0.25">
      <c r="B26" s="36"/>
      <c r="C26" s="36"/>
      <c r="D26" s="36"/>
      <c r="E26" s="36"/>
      <c r="F26" s="36"/>
      <c r="G26" s="36"/>
      <c r="H26" s="36"/>
    </row>
    <row r="27" spans="2:8" ht="15.75" x14ac:dyDescent="0.25">
      <c r="B27" s="36"/>
      <c r="C27" s="36"/>
      <c r="D27" s="36"/>
      <c r="E27" s="36"/>
      <c r="F27" s="36"/>
      <c r="G27" s="36"/>
      <c r="H27" s="36"/>
    </row>
    <row r="35" spans="3:8" ht="15.75" x14ac:dyDescent="0.25">
      <c r="C35" s="22"/>
      <c r="D35" s="22"/>
      <c r="E35" s="22"/>
      <c r="F35" s="22"/>
      <c r="G35" s="22"/>
      <c r="H35" s="22"/>
    </row>
    <row r="36" spans="3:8" ht="15.75" x14ac:dyDescent="0.25">
      <c r="C36" s="22"/>
      <c r="D36" s="22"/>
      <c r="E36" s="22"/>
      <c r="F36" s="22"/>
      <c r="G36" s="22"/>
      <c r="H36" s="22"/>
    </row>
    <row r="37" spans="3:8" x14ac:dyDescent="0.2">
      <c r="C37" s="3"/>
      <c r="D37" s="3"/>
      <c r="E37" s="3"/>
      <c r="F37" s="3"/>
      <c r="G37" s="3"/>
      <c r="H37" s="3"/>
    </row>
    <row r="38" spans="3:8" x14ac:dyDescent="0.2">
      <c r="C38" s="9"/>
      <c r="D38" s="9"/>
      <c r="E38" s="9"/>
      <c r="F38" s="9"/>
      <c r="G38" s="9"/>
      <c r="H38" s="9"/>
    </row>
    <row r="39" spans="3:8" x14ac:dyDescent="0.2">
      <c r="C39" s="10"/>
      <c r="D39" s="10"/>
      <c r="E39" s="10"/>
      <c r="F39" s="10"/>
      <c r="G39" s="10"/>
      <c r="H39" s="10"/>
    </row>
    <row r="40" spans="3:8" x14ac:dyDescent="0.2">
      <c r="C40" s="9"/>
      <c r="D40" s="9"/>
      <c r="E40" s="9"/>
      <c r="F40" s="9"/>
      <c r="G40" s="9"/>
      <c r="H40" s="9"/>
    </row>
    <row r="41" spans="3:8" x14ac:dyDescent="0.2">
      <c r="C41" s="10"/>
      <c r="D41" s="10"/>
      <c r="E41" s="10"/>
      <c r="F41" s="10"/>
      <c r="G41" s="10"/>
      <c r="H41" s="10"/>
    </row>
    <row r="42" spans="3:8" x14ac:dyDescent="0.2">
      <c r="C42" s="9"/>
      <c r="D42" s="9"/>
      <c r="E42" s="9"/>
      <c r="F42" s="9"/>
      <c r="G42" s="9"/>
      <c r="H42" s="9"/>
    </row>
    <row r="43" spans="3:8" x14ac:dyDescent="0.2">
      <c r="C43" s="10"/>
      <c r="D43" s="10"/>
      <c r="E43" s="10"/>
      <c r="F43" s="10"/>
      <c r="G43" s="10"/>
      <c r="H43" s="10"/>
    </row>
    <row r="44" spans="3:8" x14ac:dyDescent="0.2">
      <c r="C44" s="9"/>
      <c r="D44" s="9"/>
      <c r="E44" s="9"/>
      <c r="F44" s="9"/>
      <c r="G44" s="9"/>
      <c r="H44" s="9"/>
    </row>
    <row r="45" spans="3:8" x14ac:dyDescent="0.2">
      <c r="C45" s="10"/>
      <c r="D45" s="10"/>
      <c r="E45" s="10"/>
      <c r="F45" s="10"/>
      <c r="G45" s="10"/>
      <c r="H45" s="10"/>
    </row>
    <row r="46" spans="3:8" x14ac:dyDescent="0.2">
      <c r="C46" s="9"/>
      <c r="D46" s="9"/>
      <c r="E46" s="9"/>
      <c r="F46" s="9"/>
      <c r="G46" s="9"/>
      <c r="H46" s="9"/>
    </row>
    <row r="47" spans="3:8" x14ac:dyDescent="0.2">
      <c r="C47" s="10"/>
      <c r="D47" s="10"/>
      <c r="E47" s="10"/>
      <c r="F47" s="10"/>
      <c r="G47" s="10"/>
      <c r="H47" s="10"/>
    </row>
    <row r="48" spans="3:8" x14ac:dyDescent="0.2">
      <c r="C48" s="10"/>
      <c r="D48" s="10"/>
      <c r="E48" s="10"/>
      <c r="F48" s="10"/>
      <c r="G48" s="10"/>
      <c r="H48" s="10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7618B60-58F9-4621-A9DE-45B3086315F5}">
  <dimension ref="B1:H48"/>
  <sheetViews>
    <sheetView showWhiteSpace="0" zoomScaleNormal="100" workbookViewId="0"/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4.140625" style="1" customWidth="1"/>
    <col min="9" max="12" width="9.140625" style="1"/>
    <col min="13" max="13" width="10" style="1" bestFit="1" customWidth="1"/>
    <col min="14" max="16384" width="9.140625" style="1"/>
  </cols>
  <sheetData>
    <row r="1" spans="2:8" ht="15.75" x14ac:dyDescent="0.25">
      <c r="B1" s="36" t="s">
        <v>0</v>
      </c>
      <c r="C1" s="36"/>
      <c r="D1" s="36"/>
      <c r="E1" s="36"/>
      <c r="F1" s="36"/>
      <c r="G1" s="36"/>
      <c r="H1" s="36"/>
    </row>
    <row r="2" spans="2:8" ht="15.75" x14ac:dyDescent="0.25">
      <c r="B2" s="36" t="s">
        <v>140</v>
      </c>
      <c r="C2" s="36"/>
      <c r="D2" s="36"/>
      <c r="E2" s="36"/>
      <c r="F2" s="36"/>
      <c r="G2" s="36"/>
      <c r="H2" s="36"/>
    </row>
    <row r="4" spans="2:8" x14ac:dyDescent="0.2">
      <c r="B4" s="2" t="s">
        <v>133</v>
      </c>
      <c r="C4" s="2"/>
      <c r="D4" s="2"/>
    </row>
    <row r="5" spans="2:8" x14ac:dyDescent="0.2">
      <c r="B5" s="2" t="s">
        <v>138</v>
      </c>
      <c r="C5" s="2"/>
      <c r="D5" s="2"/>
    </row>
    <row r="6" spans="2:8" x14ac:dyDescent="0.2">
      <c r="B6" s="2" t="s">
        <v>135</v>
      </c>
      <c r="C6" s="2"/>
      <c r="D6" s="2"/>
    </row>
    <row r="7" spans="2:8" x14ac:dyDescent="0.2">
      <c r="B7" s="2" t="s">
        <v>136</v>
      </c>
      <c r="C7" s="2"/>
      <c r="D7" s="2"/>
    </row>
    <row r="8" spans="2:8" x14ac:dyDescent="0.2">
      <c r="B8" s="2" t="s">
        <v>139</v>
      </c>
      <c r="C8" s="2"/>
      <c r="D8" s="2"/>
    </row>
    <row r="10" spans="2:8" ht="15.75" x14ac:dyDescent="0.25">
      <c r="C10" s="32" t="s">
        <v>1</v>
      </c>
      <c r="D10" s="32" t="s">
        <v>1</v>
      </c>
      <c r="E10" s="32" t="s">
        <v>1</v>
      </c>
      <c r="F10" s="32" t="s">
        <v>1</v>
      </c>
      <c r="G10" s="32" t="s">
        <v>1</v>
      </c>
      <c r="H10" s="32" t="s">
        <v>1</v>
      </c>
    </row>
    <row r="11" spans="2:8" ht="15.75" x14ac:dyDescent="0.25">
      <c r="C11" s="32" t="s">
        <v>11</v>
      </c>
      <c r="D11" s="32" t="s">
        <v>12</v>
      </c>
      <c r="E11" s="32" t="s">
        <v>13</v>
      </c>
      <c r="F11" s="32" t="s">
        <v>14</v>
      </c>
      <c r="G11" s="32" t="s">
        <v>15</v>
      </c>
      <c r="H11" s="32" t="s">
        <v>142</v>
      </c>
    </row>
    <row r="12" spans="2:8" x14ac:dyDescent="0.2">
      <c r="C12" s="3" t="s">
        <v>3</v>
      </c>
      <c r="D12" s="3" t="s">
        <v>3</v>
      </c>
      <c r="E12" s="3" t="s">
        <v>3</v>
      </c>
      <c r="F12" s="3" t="s">
        <v>3</v>
      </c>
      <c r="G12" s="3" t="s">
        <v>3</v>
      </c>
      <c r="H12" s="3" t="s">
        <v>3</v>
      </c>
    </row>
    <row r="13" spans="2:8" x14ac:dyDescent="0.2">
      <c r="B13" s="4" t="s">
        <v>4</v>
      </c>
      <c r="C13" s="5">
        <v>2504310</v>
      </c>
      <c r="D13" s="5">
        <v>0</v>
      </c>
      <c r="E13" s="5"/>
      <c r="F13" s="5"/>
      <c r="G13" s="5"/>
      <c r="H13" s="5"/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5</v>
      </c>
      <c r="C15" s="5">
        <v>3622338</v>
      </c>
      <c r="D15" s="5">
        <v>0</v>
      </c>
      <c r="E15" s="5"/>
      <c r="F15" s="5"/>
      <c r="G15" s="5"/>
      <c r="H15" s="5"/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6</v>
      </c>
      <c r="C17" s="5">
        <v>89529</v>
      </c>
      <c r="D17" s="5">
        <v>0</v>
      </c>
      <c r="E17" s="5"/>
      <c r="F17" s="5"/>
      <c r="G17" s="5"/>
      <c r="H17" s="5"/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7</v>
      </c>
      <c r="C19" s="5">
        <v>0</v>
      </c>
      <c r="D19" s="5">
        <v>0</v>
      </c>
      <c r="E19" s="5"/>
      <c r="F19" s="5"/>
      <c r="G19" s="5"/>
      <c r="H19" s="5"/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8</v>
      </c>
      <c r="C21" s="5">
        <v>0</v>
      </c>
      <c r="D21" s="5">
        <v>0</v>
      </c>
      <c r="E21" s="5"/>
      <c r="F21" s="5"/>
      <c r="G21" s="5"/>
      <c r="H21" s="5"/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9</v>
      </c>
      <c r="C23" s="34">
        <f>SUM(C13:C22)</f>
        <v>6216177</v>
      </c>
      <c r="D23" s="7">
        <v>0</v>
      </c>
      <c r="E23" s="7"/>
      <c r="F23" s="7"/>
      <c r="G23" s="7"/>
      <c r="H23" s="7"/>
    </row>
    <row r="24" spans="2:8" ht="15.75" thickTop="1" x14ac:dyDescent="0.2"/>
    <row r="26" spans="2:8" ht="15.75" x14ac:dyDescent="0.25">
      <c r="B26" s="36"/>
      <c r="C26" s="36"/>
      <c r="D26" s="36"/>
      <c r="E26" s="36"/>
      <c r="F26" s="36"/>
      <c r="G26" s="36"/>
      <c r="H26" s="36"/>
    </row>
    <row r="27" spans="2:8" ht="15.75" x14ac:dyDescent="0.25">
      <c r="B27" s="36"/>
      <c r="C27" s="36"/>
      <c r="D27" s="36"/>
      <c r="E27" s="36"/>
      <c r="F27" s="36"/>
      <c r="G27" s="36"/>
      <c r="H27" s="36"/>
    </row>
    <row r="35" spans="3:8" ht="15.75" x14ac:dyDescent="0.25">
      <c r="C35" s="32"/>
      <c r="D35" s="32"/>
      <c r="E35" s="32"/>
      <c r="F35" s="32"/>
      <c r="G35" s="32"/>
      <c r="H35" s="32"/>
    </row>
    <row r="36" spans="3:8" ht="15.75" x14ac:dyDescent="0.25">
      <c r="C36" s="32"/>
      <c r="D36" s="32"/>
      <c r="E36" s="32"/>
      <c r="F36" s="32"/>
      <c r="G36" s="32"/>
      <c r="H36" s="32"/>
    </row>
    <row r="37" spans="3:8" x14ac:dyDescent="0.2">
      <c r="C37" s="3"/>
      <c r="D37" s="3"/>
      <c r="E37" s="3"/>
      <c r="F37" s="3"/>
      <c r="G37" s="3"/>
      <c r="H37" s="3"/>
    </row>
    <row r="38" spans="3:8" x14ac:dyDescent="0.2">
      <c r="C38" s="9"/>
      <c r="D38" s="9"/>
      <c r="E38" s="9"/>
      <c r="F38" s="9"/>
      <c r="G38" s="9"/>
      <c r="H38" s="9"/>
    </row>
    <row r="39" spans="3:8" x14ac:dyDescent="0.2">
      <c r="C39" s="10"/>
      <c r="D39" s="10"/>
      <c r="E39" s="10"/>
      <c r="F39" s="10"/>
      <c r="G39" s="10"/>
      <c r="H39" s="10"/>
    </row>
    <row r="40" spans="3:8" x14ac:dyDescent="0.2">
      <c r="C40" s="9"/>
      <c r="D40" s="9"/>
      <c r="E40" s="9"/>
      <c r="F40" s="9"/>
      <c r="G40" s="9"/>
      <c r="H40" s="9"/>
    </row>
    <row r="41" spans="3:8" x14ac:dyDescent="0.2">
      <c r="C41" s="10"/>
      <c r="D41" s="10"/>
      <c r="E41" s="10"/>
      <c r="F41" s="10"/>
      <c r="G41" s="10"/>
      <c r="H41" s="10"/>
    </row>
    <row r="42" spans="3:8" x14ac:dyDescent="0.2">
      <c r="C42" s="9"/>
      <c r="D42" s="9"/>
      <c r="E42" s="9"/>
      <c r="F42" s="9"/>
      <c r="G42" s="9"/>
      <c r="H42" s="9"/>
    </row>
    <row r="43" spans="3:8" x14ac:dyDescent="0.2">
      <c r="C43" s="10"/>
      <c r="D43" s="10"/>
      <c r="E43" s="10"/>
      <c r="F43" s="10"/>
      <c r="G43" s="10"/>
      <c r="H43" s="10"/>
    </row>
    <row r="44" spans="3:8" x14ac:dyDescent="0.2">
      <c r="C44" s="9"/>
      <c r="D44" s="9"/>
      <c r="E44" s="9"/>
      <c r="F44" s="9"/>
      <c r="G44" s="9"/>
      <c r="H44" s="9"/>
    </row>
    <row r="45" spans="3:8" x14ac:dyDescent="0.2">
      <c r="C45" s="10"/>
      <c r="D45" s="10"/>
      <c r="E45" s="10"/>
      <c r="F45" s="10"/>
      <c r="G45" s="10"/>
      <c r="H45" s="10"/>
    </row>
    <row r="46" spans="3:8" x14ac:dyDescent="0.2">
      <c r="C46" s="9"/>
      <c r="D46" s="9"/>
      <c r="E46" s="9"/>
      <c r="F46" s="9"/>
      <c r="G46" s="9"/>
      <c r="H46" s="9"/>
    </row>
    <row r="47" spans="3:8" x14ac:dyDescent="0.2">
      <c r="C47" s="10"/>
      <c r="D47" s="10"/>
      <c r="E47" s="10"/>
      <c r="F47" s="10"/>
      <c r="G47" s="10"/>
      <c r="H47" s="10"/>
    </row>
    <row r="48" spans="3:8" x14ac:dyDescent="0.2">
      <c r="C48" s="10"/>
      <c r="D48" s="10"/>
      <c r="E48" s="10"/>
      <c r="F48" s="10"/>
      <c r="G48" s="10"/>
      <c r="H48" s="10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17D46CF-AD43-438B-A9EE-29E2617EAF56}">
  <dimension ref="B1:H27"/>
  <sheetViews>
    <sheetView showWhiteSpace="0" zoomScaleNormal="100" workbookViewId="0">
      <selection activeCell="H3" sqref="H3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36" t="s">
        <v>0</v>
      </c>
      <c r="C1" s="36"/>
      <c r="D1" s="36"/>
      <c r="E1" s="36"/>
      <c r="F1" s="36"/>
      <c r="G1" s="36"/>
      <c r="H1" s="36"/>
    </row>
    <row r="2" spans="2:8" ht="15.75" x14ac:dyDescent="0.25">
      <c r="B2" s="36" t="s">
        <v>140</v>
      </c>
      <c r="C2" s="36"/>
      <c r="D2" s="36"/>
      <c r="E2" s="36"/>
      <c r="F2" s="36"/>
      <c r="G2" s="36"/>
      <c r="H2" s="36"/>
    </row>
    <row r="4" spans="2:8" x14ac:dyDescent="0.2">
      <c r="B4" s="2" t="s">
        <v>27</v>
      </c>
      <c r="C4" s="2"/>
      <c r="D4" s="2"/>
    </row>
    <row r="5" spans="2:8" x14ac:dyDescent="0.2">
      <c r="B5" s="2" t="s">
        <v>116</v>
      </c>
      <c r="C5" s="2"/>
      <c r="D5" s="2"/>
    </row>
    <row r="6" spans="2:8" x14ac:dyDescent="0.2">
      <c r="B6" s="2" t="s">
        <v>117</v>
      </c>
      <c r="C6" s="2"/>
      <c r="D6" s="2"/>
    </row>
    <row r="7" spans="2:8" x14ac:dyDescent="0.2">
      <c r="B7" s="2" t="s">
        <v>31</v>
      </c>
      <c r="C7" s="2"/>
      <c r="D7" s="2"/>
    </row>
    <row r="8" spans="2:8" x14ac:dyDescent="0.2">
      <c r="B8" s="2" t="s">
        <v>118</v>
      </c>
      <c r="C8" s="2"/>
      <c r="D8" s="2"/>
    </row>
    <row r="10" spans="2:8" ht="15.75" x14ac:dyDescent="0.25">
      <c r="C10" s="23" t="s">
        <v>1</v>
      </c>
      <c r="D10" s="23" t="s">
        <v>1</v>
      </c>
      <c r="E10" s="23" t="s">
        <v>1</v>
      </c>
      <c r="F10" s="23" t="s">
        <v>1</v>
      </c>
      <c r="G10" s="23" t="s">
        <v>1</v>
      </c>
      <c r="H10" s="23" t="s">
        <v>1</v>
      </c>
    </row>
    <row r="11" spans="2:8" ht="15.75" x14ac:dyDescent="0.25">
      <c r="C11" s="23" t="s">
        <v>11</v>
      </c>
      <c r="D11" s="23" t="s">
        <v>12</v>
      </c>
      <c r="E11" s="23" t="s">
        <v>13</v>
      </c>
      <c r="F11" s="23" t="s">
        <v>14</v>
      </c>
      <c r="G11" s="23" t="s">
        <v>15</v>
      </c>
      <c r="H11" s="23" t="s">
        <v>142</v>
      </c>
    </row>
    <row r="12" spans="2:8" x14ac:dyDescent="0.2">
      <c r="C12" s="3" t="s">
        <v>3</v>
      </c>
      <c r="D12" s="3" t="s">
        <v>3</v>
      </c>
      <c r="E12" s="3" t="s">
        <v>3</v>
      </c>
      <c r="F12" s="3" t="s">
        <v>3</v>
      </c>
      <c r="G12" s="3" t="s">
        <v>3</v>
      </c>
      <c r="H12" s="3" t="s">
        <v>3</v>
      </c>
    </row>
    <row r="13" spans="2:8" x14ac:dyDescent="0.2">
      <c r="B13" s="4" t="s">
        <v>4</v>
      </c>
      <c r="C13" s="5">
        <v>0</v>
      </c>
      <c r="D13" s="5">
        <v>0</v>
      </c>
      <c r="E13" s="5">
        <v>0</v>
      </c>
      <c r="F13" s="5">
        <v>0</v>
      </c>
      <c r="G13" s="5">
        <v>0</v>
      </c>
      <c r="H13" s="5">
        <v>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5</v>
      </c>
      <c r="C15" s="5">
        <v>258376</v>
      </c>
      <c r="D15" s="5">
        <v>0</v>
      </c>
      <c r="E15" s="5">
        <v>0</v>
      </c>
      <c r="F15" s="5">
        <v>0</v>
      </c>
      <c r="G15" s="5">
        <v>0</v>
      </c>
      <c r="H15" s="5">
        <v>0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6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7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8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9</v>
      </c>
      <c r="C23" s="7">
        <f>SUM(C13:C21)</f>
        <v>258376</v>
      </c>
      <c r="D23" s="7">
        <f t="shared" ref="D23:H23" si="0">SUM(D13:D21)</f>
        <v>0</v>
      </c>
      <c r="E23" s="7">
        <f t="shared" si="0"/>
        <v>0</v>
      </c>
      <c r="F23" s="7">
        <f t="shared" si="0"/>
        <v>0</v>
      </c>
      <c r="G23" s="7">
        <f t="shared" si="0"/>
        <v>0</v>
      </c>
      <c r="H23" s="7">
        <f t="shared" si="0"/>
        <v>0</v>
      </c>
    </row>
    <row r="24" spans="2:8" ht="15.75" thickTop="1" x14ac:dyDescent="0.2"/>
    <row r="26" spans="2:8" ht="15.75" x14ac:dyDescent="0.25">
      <c r="B26" s="36"/>
      <c r="C26" s="36"/>
      <c r="D26" s="36"/>
      <c r="E26" s="36"/>
      <c r="F26" s="36"/>
      <c r="G26" s="36"/>
      <c r="H26" s="36"/>
    </row>
    <row r="27" spans="2:8" ht="15.75" x14ac:dyDescent="0.25">
      <c r="B27" s="36"/>
      <c r="C27" s="36"/>
      <c r="D27" s="36"/>
      <c r="E27" s="36"/>
      <c r="F27" s="36"/>
      <c r="G27" s="36"/>
      <c r="H27" s="36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CC0D71-3F6B-4686-873D-BCC872295307}">
  <dimension ref="B1:H27"/>
  <sheetViews>
    <sheetView showWhiteSpace="0" zoomScaleNormal="100" workbookViewId="0">
      <selection activeCell="H3" sqref="H3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36" t="s">
        <v>0</v>
      </c>
      <c r="C1" s="36"/>
      <c r="D1" s="36"/>
      <c r="E1" s="36"/>
      <c r="F1" s="36"/>
      <c r="G1" s="36"/>
      <c r="H1" s="36"/>
    </row>
    <row r="2" spans="2:8" ht="15.75" x14ac:dyDescent="0.25">
      <c r="B2" s="36" t="s">
        <v>140</v>
      </c>
      <c r="C2" s="36"/>
      <c r="D2" s="36"/>
      <c r="E2" s="36"/>
      <c r="F2" s="36"/>
      <c r="G2" s="36"/>
      <c r="H2" s="36"/>
    </row>
    <row r="4" spans="2:8" x14ac:dyDescent="0.2">
      <c r="B4" s="2" t="s">
        <v>104</v>
      </c>
      <c r="C4" s="2"/>
      <c r="D4" s="2"/>
    </row>
    <row r="5" spans="2:8" x14ac:dyDescent="0.2">
      <c r="B5" s="2" t="s">
        <v>119</v>
      </c>
      <c r="C5" s="2"/>
      <c r="D5" s="2"/>
    </row>
    <row r="6" spans="2:8" x14ac:dyDescent="0.2">
      <c r="B6" s="2" t="s">
        <v>120</v>
      </c>
      <c r="C6" s="2"/>
      <c r="D6" s="2"/>
    </row>
    <row r="7" spans="2:8" x14ac:dyDescent="0.2">
      <c r="B7" s="2" t="s">
        <v>121</v>
      </c>
      <c r="C7" s="2"/>
      <c r="D7" s="2"/>
    </row>
    <row r="8" spans="2:8" x14ac:dyDescent="0.2">
      <c r="B8" s="2" t="s">
        <v>122</v>
      </c>
      <c r="C8" s="2"/>
      <c r="D8" s="2"/>
    </row>
    <row r="10" spans="2:8" ht="15.75" x14ac:dyDescent="0.25">
      <c r="C10" s="23" t="s">
        <v>1</v>
      </c>
      <c r="D10" s="23" t="s">
        <v>1</v>
      </c>
      <c r="E10" s="23" t="s">
        <v>1</v>
      </c>
      <c r="F10" s="23" t="s">
        <v>1</v>
      </c>
      <c r="G10" s="23" t="s">
        <v>1</v>
      </c>
      <c r="H10" s="23" t="s">
        <v>1</v>
      </c>
    </row>
    <row r="11" spans="2:8" ht="15.75" x14ac:dyDescent="0.25">
      <c r="C11" s="23" t="s">
        <v>11</v>
      </c>
      <c r="D11" s="23" t="s">
        <v>12</v>
      </c>
      <c r="E11" s="23" t="s">
        <v>13</v>
      </c>
      <c r="F11" s="23" t="s">
        <v>14</v>
      </c>
      <c r="G11" s="23" t="s">
        <v>15</v>
      </c>
      <c r="H11" s="23" t="s">
        <v>142</v>
      </c>
    </row>
    <row r="12" spans="2:8" x14ac:dyDescent="0.2">
      <c r="C12" s="3" t="s">
        <v>3</v>
      </c>
      <c r="D12" s="3" t="s">
        <v>3</v>
      </c>
      <c r="E12" s="3" t="s">
        <v>3</v>
      </c>
      <c r="F12" s="3" t="s">
        <v>3</v>
      </c>
      <c r="G12" s="3" t="s">
        <v>3</v>
      </c>
      <c r="H12" s="3" t="s">
        <v>3</v>
      </c>
    </row>
    <row r="13" spans="2:8" x14ac:dyDescent="0.2">
      <c r="B13" s="4" t="s">
        <v>4</v>
      </c>
      <c r="C13" s="5">
        <v>200000</v>
      </c>
      <c r="D13" s="5">
        <v>200000</v>
      </c>
      <c r="E13" s="5">
        <v>200000</v>
      </c>
      <c r="F13" s="5">
        <v>200000</v>
      </c>
      <c r="G13" s="5">
        <v>0</v>
      </c>
      <c r="H13" s="5">
        <v>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5</v>
      </c>
      <c r="C15" s="5">
        <v>400000</v>
      </c>
      <c r="D15" s="5">
        <v>400000</v>
      </c>
      <c r="E15" s="5">
        <v>400000</v>
      </c>
      <c r="F15" s="5">
        <v>400000</v>
      </c>
      <c r="G15" s="5">
        <v>0</v>
      </c>
      <c r="H15" s="5">
        <v>0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6</v>
      </c>
      <c r="C17" s="5">
        <v>0</v>
      </c>
      <c r="D17" s="5">
        <v>0</v>
      </c>
      <c r="E17" s="5">
        <v>0</v>
      </c>
      <c r="F17" s="5">
        <v>0</v>
      </c>
      <c r="G17" s="5"/>
      <c r="H17" s="5">
        <v>0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7</v>
      </c>
      <c r="C19" s="5">
        <v>0</v>
      </c>
      <c r="D19" s="5">
        <v>0</v>
      </c>
      <c r="E19" s="5">
        <v>0</v>
      </c>
      <c r="F19" s="5">
        <v>0</v>
      </c>
      <c r="G19" s="5"/>
      <c r="H19" s="5">
        <v>0</v>
      </c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8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9</v>
      </c>
      <c r="C23" s="7">
        <f>C13+C15</f>
        <v>600000</v>
      </c>
      <c r="D23" s="7">
        <f t="shared" ref="D23:H23" si="0">D13+D15</f>
        <v>600000</v>
      </c>
      <c r="E23" s="7">
        <f t="shared" si="0"/>
        <v>600000</v>
      </c>
      <c r="F23" s="7">
        <f t="shared" si="0"/>
        <v>600000</v>
      </c>
      <c r="G23" s="7">
        <f t="shared" si="0"/>
        <v>0</v>
      </c>
      <c r="H23" s="7">
        <f t="shared" si="0"/>
        <v>0</v>
      </c>
    </row>
    <row r="24" spans="2:8" ht="15.75" thickTop="1" x14ac:dyDescent="0.2"/>
    <row r="26" spans="2:8" ht="15.75" x14ac:dyDescent="0.25">
      <c r="B26" s="36"/>
      <c r="C26" s="36"/>
      <c r="D26" s="36"/>
      <c r="E26" s="36"/>
      <c r="F26" s="36"/>
      <c r="G26" s="36"/>
      <c r="H26" s="36"/>
    </row>
    <row r="27" spans="2:8" ht="15.75" x14ac:dyDescent="0.25">
      <c r="B27" s="36"/>
      <c r="C27" s="36"/>
      <c r="D27" s="36"/>
      <c r="E27" s="36"/>
      <c r="F27" s="36"/>
      <c r="G27" s="36"/>
      <c r="H27" s="36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EB3D79-C190-4403-BB24-78ED9AFD948E}">
  <dimension ref="B1:H48"/>
  <sheetViews>
    <sheetView showWhiteSpace="0" zoomScaleNormal="100" workbookViewId="0">
      <selection activeCell="C29" sqref="C29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36" t="s">
        <v>0</v>
      </c>
      <c r="C1" s="36"/>
      <c r="D1" s="36"/>
      <c r="E1" s="36"/>
      <c r="F1" s="36"/>
      <c r="G1" s="36"/>
      <c r="H1" s="36"/>
    </row>
    <row r="2" spans="2:8" ht="15.75" x14ac:dyDescent="0.25">
      <c r="B2" s="36" t="s">
        <v>140</v>
      </c>
      <c r="C2" s="36"/>
      <c r="D2" s="36"/>
      <c r="E2" s="36"/>
      <c r="F2" s="36"/>
      <c r="G2" s="36"/>
      <c r="H2" s="36"/>
    </row>
    <row r="4" spans="2:8" x14ac:dyDescent="0.2">
      <c r="B4" s="2" t="s">
        <v>92</v>
      </c>
      <c r="C4" s="2"/>
      <c r="D4" s="2"/>
    </row>
    <row r="5" spans="2:8" x14ac:dyDescent="0.2">
      <c r="B5" s="2" t="s">
        <v>180</v>
      </c>
      <c r="C5" s="2"/>
      <c r="D5" s="2"/>
    </row>
    <row r="6" spans="2:8" x14ac:dyDescent="0.2">
      <c r="B6" s="2" t="s">
        <v>173</v>
      </c>
      <c r="C6" s="2"/>
      <c r="D6" s="2"/>
    </row>
    <row r="7" spans="2:8" x14ac:dyDescent="0.2">
      <c r="B7" s="2" t="s">
        <v>93</v>
      </c>
      <c r="C7" s="2"/>
      <c r="D7" s="2"/>
    </row>
    <row r="8" spans="2:8" x14ac:dyDescent="0.2">
      <c r="B8" s="2" t="s">
        <v>181</v>
      </c>
      <c r="C8" s="2"/>
      <c r="D8" s="2"/>
    </row>
    <row r="10" spans="2:8" ht="15.75" x14ac:dyDescent="0.25">
      <c r="C10" s="33" t="s">
        <v>1</v>
      </c>
      <c r="D10" s="33" t="s">
        <v>1</v>
      </c>
      <c r="E10" s="33" t="s">
        <v>1</v>
      </c>
      <c r="F10" s="33" t="s">
        <v>1</v>
      </c>
      <c r="G10" s="33" t="s">
        <v>1</v>
      </c>
      <c r="H10" s="33" t="s">
        <v>1</v>
      </c>
    </row>
    <row r="11" spans="2:8" ht="15.75" x14ac:dyDescent="0.25">
      <c r="C11" s="33" t="s">
        <v>11</v>
      </c>
      <c r="D11" s="33" t="s">
        <v>12</v>
      </c>
      <c r="E11" s="33" t="s">
        <v>13</v>
      </c>
      <c r="F11" s="33" t="s">
        <v>14</v>
      </c>
      <c r="G11" s="33" t="s">
        <v>15</v>
      </c>
      <c r="H11" s="33" t="s">
        <v>142</v>
      </c>
    </row>
    <row r="12" spans="2:8" x14ac:dyDescent="0.2">
      <c r="C12" s="3" t="s">
        <v>3</v>
      </c>
      <c r="D12" s="3" t="s">
        <v>3</v>
      </c>
      <c r="E12" s="3" t="s">
        <v>3</v>
      </c>
      <c r="F12" s="3" t="s">
        <v>3</v>
      </c>
      <c r="G12" s="3" t="s">
        <v>3</v>
      </c>
      <c r="H12" s="3" t="s">
        <v>3</v>
      </c>
    </row>
    <row r="13" spans="2:8" x14ac:dyDescent="0.2">
      <c r="B13" s="4" t="s">
        <v>4</v>
      </c>
      <c r="C13" s="5">
        <v>0</v>
      </c>
      <c r="D13" s="5"/>
      <c r="E13" s="5"/>
      <c r="F13" s="5"/>
      <c r="G13" s="5"/>
      <c r="H13" s="5"/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5</v>
      </c>
      <c r="C15" s="5">
        <f>35663+175537</f>
        <v>211200</v>
      </c>
      <c r="D15" s="5"/>
      <c r="E15" s="5"/>
      <c r="F15" s="5"/>
      <c r="G15" s="5"/>
      <c r="H15" s="5"/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6</v>
      </c>
      <c r="C17" s="5"/>
      <c r="D17" s="5"/>
      <c r="E17" s="5"/>
      <c r="F17" s="5"/>
      <c r="G17" s="5"/>
      <c r="H17" s="5"/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7</v>
      </c>
      <c r="C19" s="5"/>
      <c r="D19" s="5"/>
      <c r="E19" s="5"/>
      <c r="F19" s="5"/>
      <c r="G19" s="5"/>
      <c r="H19" s="5"/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8</v>
      </c>
      <c r="C21" s="5"/>
      <c r="D21" s="5"/>
      <c r="E21" s="5"/>
      <c r="F21" s="5"/>
      <c r="G21" s="5"/>
      <c r="H21" s="5"/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9</v>
      </c>
      <c r="C23" s="7">
        <f>SUM(C13:C22)</f>
        <v>211200</v>
      </c>
      <c r="D23" s="7"/>
      <c r="E23" s="7"/>
      <c r="F23" s="7"/>
      <c r="G23" s="7"/>
      <c r="H23" s="7"/>
    </row>
    <row r="24" spans="2:8" ht="15.75" thickTop="1" x14ac:dyDescent="0.2"/>
    <row r="26" spans="2:8" ht="15.75" x14ac:dyDescent="0.25">
      <c r="B26" s="36"/>
      <c r="C26" s="36"/>
      <c r="D26" s="36"/>
      <c r="E26" s="36"/>
      <c r="F26" s="36"/>
      <c r="G26" s="36"/>
      <c r="H26" s="36"/>
    </row>
    <row r="27" spans="2:8" ht="15.75" x14ac:dyDescent="0.25">
      <c r="B27" s="36"/>
      <c r="C27" s="36"/>
      <c r="D27" s="36"/>
      <c r="E27" s="36"/>
      <c r="F27" s="36"/>
      <c r="G27" s="36"/>
      <c r="H27" s="36"/>
    </row>
    <row r="35" spans="3:8" ht="15.75" x14ac:dyDescent="0.25">
      <c r="C35" s="33"/>
      <c r="D35" s="33"/>
      <c r="E35" s="33"/>
      <c r="F35" s="33"/>
      <c r="G35" s="33"/>
      <c r="H35" s="33"/>
    </row>
    <row r="36" spans="3:8" ht="15.75" x14ac:dyDescent="0.25">
      <c r="C36" s="33"/>
      <c r="D36" s="33"/>
      <c r="E36" s="33"/>
      <c r="F36" s="33"/>
      <c r="G36" s="33"/>
      <c r="H36" s="33"/>
    </row>
    <row r="37" spans="3:8" x14ac:dyDescent="0.2">
      <c r="C37" s="3"/>
      <c r="D37" s="3"/>
      <c r="E37" s="3"/>
      <c r="F37" s="3"/>
      <c r="G37" s="3"/>
      <c r="H37" s="3"/>
    </row>
    <row r="38" spans="3:8" x14ac:dyDescent="0.2">
      <c r="C38" s="9"/>
      <c r="D38" s="9"/>
      <c r="E38" s="9"/>
      <c r="F38" s="9"/>
      <c r="G38" s="9"/>
      <c r="H38" s="9"/>
    </row>
    <row r="39" spans="3:8" x14ac:dyDescent="0.2">
      <c r="C39" s="10"/>
      <c r="D39" s="10"/>
      <c r="E39" s="10"/>
      <c r="F39" s="10"/>
      <c r="G39" s="10"/>
      <c r="H39" s="10"/>
    </row>
    <row r="40" spans="3:8" x14ac:dyDescent="0.2">
      <c r="C40" s="9"/>
      <c r="D40" s="9"/>
      <c r="E40" s="9"/>
      <c r="F40" s="9"/>
      <c r="G40" s="9"/>
      <c r="H40" s="9"/>
    </row>
    <row r="41" spans="3:8" x14ac:dyDescent="0.2">
      <c r="C41" s="10"/>
      <c r="D41" s="10"/>
      <c r="E41" s="10"/>
      <c r="F41" s="10"/>
      <c r="G41" s="10"/>
      <c r="H41" s="10"/>
    </row>
    <row r="42" spans="3:8" x14ac:dyDescent="0.2">
      <c r="C42" s="9"/>
      <c r="D42" s="9"/>
      <c r="E42" s="9"/>
      <c r="F42" s="9"/>
      <c r="G42" s="9"/>
      <c r="H42" s="9"/>
    </row>
    <row r="43" spans="3:8" x14ac:dyDescent="0.2">
      <c r="C43" s="10"/>
      <c r="D43" s="10"/>
      <c r="E43" s="10"/>
      <c r="F43" s="10"/>
      <c r="G43" s="10"/>
      <c r="H43" s="10"/>
    </row>
    <row r="44" spans="3:8" x14ac:dyDescent="0.2">
      <c r="C44" s="9"/>
      <c r="D44" s="9"/>
      <c r="E44" s="9"/>
      <c r="F44" s="9"/>
      <c r="G44" s="9"/>
      <c r="H44" s="9"/>
    </row>
    <row r="45" spans="3:8" x14ac:dyDescent="0.2">
      <c r="C45" s="10"/>
      <c r="D45" s="10"/>
      <c r="E45" s="10"/>
      <c r="F45" s="10"/>
      <c r="G45" s="10"/>
      <c r="H45" s="10"/>
    </row>
    <row r="46" spans="3:8" x14ac:dyDescent="0.2">
      <c r="C46" s="9"/>
      <c r="D46" s="9"/>
      <c r="E46" s="9"/>
      <c r="F46" s="9"/>
      <c r="G46" s="9"/>
      <c r="H46" s="9"/>
    </row>
    <row r="47" spans="3:8" x14ac:dyDescent="0.2">
      <c r="C47" s="10"/>
      <c r="D47" s="10"/>
      <c r="E47" s="10"/>
      <c r="F47" s="10"/>
      <c r="G47" s="10"/>
      <c r="H47" s="10"/>
    </row>
    <row r="48" spans="3:8" x14ac:dyDescent="0.2">
      <c r="C48" s="10"/>
      <c r="D48" s="10"/>
      <c r="E48" s="10"/>
      <c r="F48" s="10"/>
      <c r="G48" s="10"/>
      <c r="H48" s="10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4F8BFE-3680-4780-B30A-F6DA4D62CCDD}">
  <dimension ref="B1:H48"/>
  <sheetViews>
    <sheetView showWhiteSpace="0" zoomScaleNormal="100" workbookViewId="0">
      <selection activeCell="J28" sqref="J28"/>
    </sheetView>
  </sheetViews>
  <sheetFormatPr defaultColWidth="9.140625" defaultRowHeight="15" x14ac:dyDescent="0.2"/>
  <cols>
    <col min="1" max="1" width="9.140625" style="1"/>
    <col min="2" max="2" width="37.42578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36" t="s">
        <v>0</v>
      </c>
      <c r="C1" s="36"/>
      <c r="D1" s="36"/>
      <c r="E1" s="36"/>
      <c r="F1" s="36"/>
      <c r="G1" s="36"/>
      <c r="H1" s="36"/>
    </row>
    <row r="2" spans="2:8" ht="15.75" x14ac:dyDescent="0.25">
      <c r="B2" s="36" t="s">
        <v>140</v>
      </c>
      <c r="C2" s="36"/>
      <c r="D2" s="36"/>
      <c r="E2" s="36"/>
      <c r="F2" s="36"/>
      <c r="G2" s="36"/>
      <c r="H2" s="36"/>
    </row>
    <row r="4" spans="2:8" x14ac:dyDescent="0.2">
      <c r="B4" s="2" t="s">
        <v>159</v>
      </c>
      <c r="C4" s="2"/>
      <c r="D4" s="2"/>
    </row>
    <row r="5" spans="2:8" x14ac:dyDescent="0.2">
      <c r="B5" s="2" t="s">
        <v>59</v>
      </c>
      <c r="C5" s="2"/>
      <c r="D5" s="2"/>
    </row>
    <row r="6" spans="2:8" x14ac:dyDescent="0.2">
      <c r="B6" s="2" t="s">
        <v>49</v>
      </c>
      <c r="C6" s="2"/>
      <c r="D6" s="2"/>
    </row>
    <row r="7" spans="2:8" x14ac:dyDescent="0.2">
      <c r="B7" s="2" t="s">
        <v>57</v>
      </c>
      <c r="C7" s="2"/>
      <c r="D7" s="2"/>
    </row>
    <row r="8" spans="2:8" x14ac:dyDescent="0.2">
      <c r="B8" s="2" t="s">
        <v>60</v>
      </c>
      <c r="C8" s="2"/>
      <c r="D8" s="2"/>
    </row>
    <row r="10" spans="2:8" ht="15.75" x14ac:dyDescent="0.25">
      <c r="C10" s="22" t="s">
        <v>1</v>
      </c>
      <c r="D10" s="22" t="s">
        <v>1</v>
      </c>
      <c r="E10" s="22" t="s">
        <v>1</v>
      </c>
      <c r="F10" s="22" t="s">
        <v>1</v>
      </c>
      <c r="G10" s="22" t="s">
        <v>1</v>
      </c>
      <c r="H10" s="22" t="s">
        <v>1</v>
      </c>
    </row>
    <row r="11" spans="2:8" ht="15.75" x14ac:dyDescent="0.25">
      <c r="C11" s="22" t="s">
        <v>11</v>
      </c>
      <c r="D11" s="22" t="s">
        <v>12</v>
      </c>
      <c r="E11" s="22" t="s">
        <v>13</v>
      </c>
      <c r="F11" s="22" t="s">
        <v>14</v>
      </c>
      <c r="G11" s="22" t="s">
        <v>15</v>
      </c>
      <c r="H11" s="22" t="s">
        <v>142</v>
      </c>
    </row>
    <row r="12" spans="2:8" x14ac:dyDescent="0.2">
      <c r="C12" s="3" t="s">
        <v>3</v>
      </c>
      <c r="D12" s="3" t="s">
        <v>3</v>
      </c>
      <c r="E12" s="3" t="s">
        <v>3</v>
      </c>
      <c r="F12" s="3" t="s">
        <v>3</v>
      </c>
      <c r="G12" s="3" t="s">
        <v>3</v>
      </c>
      <c r="H12" s="3" t="s">
        <v>3</v>
      </c>
    </row>
    <row r="13" spans="2:8" x14ac:dyDescent="0.2">
      <c r="B13" s="4" t="s">
        <v>4</v>
      </c>
      <c r="C13" s="5">
        <v>0</v>
      </c>
      <c r="D13" s="5">
        <v>0</v>
      </c>
      <c r="E13" s="5">
        <v>0</v>
      </c>
      <c r="F13" s="5">
        <v>0</v>
      </c>
      <c r="G13" s="5">
        <v>0</v>
      </c>
      <c r="H13" s="5">
        <v>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5</v>
      </c>
      <c r="C15" s="5">
        <f>2500000+20000</f>
        <v>2520000</v>
      </c>
      <c r="D15" s="5">
        <f>4087942-C15</f>
        <v>1567942</v>
      </c>
      <c r="E15" s="5">
        <v>0</v>
      </c>
      <c r="F15" s="5">
        <v>0</v>
      </c>
      <c r="G15" s="5">
        <v>0</v>
      </c>
      <c r="H15" s="5">
        <v>0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6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7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8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9</v>
      </c>
      <c r="C23" s="7">
        <f>SUM(C13:C22)</f>
        <v>2520000</v>
      </c>
      <c r="D23" s="7">
        <f t="shared" ref="D23:H23" si="0">SUM(D13:D22)</f>
        <v>1567942</v>
      </c>
      <c r="E23" s="7">
        <f t="shared" si="0"/>
        <v>0</v>
      </c>
      <c r="F23" s="7">
        <f t="shared" si="0"/>
        <v>0</v>
      </c>
      <c r="G23" s="7">
        <f t="shared" si="0"/>
        <v>0</v>
      </c>
      <c r="H23" s="7">
        <f t="shared" si="0"/>
        <v>0</v>
      </c>
    </row>
    <row r="24" spans="2:8" ht="15.75" thickTop="1" x14ac:dyDescent="0.2"/>
    <row r="25" spans="2:8" x14ac:dyDescent="0.2">
      <c r="C25" s="10"/>
    </row>
    <row r="26" spans="2:8" ht="15.75" x14ac:dyDescent="0.25">
      <c r="B26" s="36"/>
      <c r="C26" s="36"/>
      <c r="D26" s="36"/>
      <c r="E26" s="36"/>
      <c r="F26" s="36"/>
      <c r="G26" s="36"/>
      <c r="H26" s="36"/>
    </row>
    <row r="27" spans="2:8" ht="15.75" x14ac:dyDescent="0.25">
      <c r="B27" s="36"/>
      <c r="C27" s="36"/>
      <c r="D27" s="36"/>
      <c r="E27" s="36"/>
      <c r="F27" s="36"/>
      <c r="G27" s="36"/>
      <c r="H27" s="36"/>
    </row>
    <row r="35" spans="3:8" ht="15.75" x14ac:dyDescent="0.25">
      <c r="C35" s="22"/>
      <c r="D35" s="22"/>
      <c r="E35" s="22"/>
      <c r="F35" s="22"/>
      <c r="G35" s="22"/>
      <c r="H35" s="22"/>
    </row>
    <row r="36" spans="3:8" ht="15.75" x14ac:dyDescent="0.25">
      <c r="C36" s="22"/>
      <c r="D36" s="22"/>
      <c r="E36" s="22"/>
      <c r="F36" s="22"/>
      <c r="G36" s="22"/>
      <c r="H36" s="22"/>
    </row>
    <row r="37" spans="3:8" x14ac:dyDescent="0.2">
      <c r="C37" s="3"/>
      <c r="D37" s="3"/>
      <c r="E37" s="3"/>
      <c r="F37" s="3"/>
      <c r="G37" s="3"/>
      <c r="H37" s="3"/>
    </row>
    <row r="38" spans="3:8" x14ac:dyDescent="0.2">
      <c r="C38" s="9"/>
      <c r="D38" s="9"/>
      <c r="E38" s="9"/>
      <c r="F38" s="9"/>
      <c r="G38" s="9"/>
      <c r="H38" s="9"/>
    </row>
    <row r="39" spans="3:8" x14ac:dyDescent="0.2">
      <c r="C39" s="10"/>
      <c r="D39" s="10"/>
      <c r="E39" s="10"/>
      <c r="F39" s="10"/>
      <c r="G39" s="10"/>
      <c r="H39" s="10"/>
    </row>
    <row r="40" spans="3:8" x14ac:dyDescent="0.2">
      <c r="C40" s="9"/>
      <c r="D40" s="9"/>
      <c r="E40" s="9"/>
      <c r="F40" s="9"/>
      <c r="G40" s="9"/>
      <c r="H40" s="9"/>
    </row>
    <row r="41" spans="3:8" x14ac:dyDescent="0.2">
      <c r="C41" s="10"/>
      <c r="D41" s="10"/>
      <c r="E41" s="10"/>
      <c r="F41" s="10"/>
      <c r="G41" s="10"/>
      <c r="H41" s="10"/>
    </row>
    <row r="42" spans="3:8" x14ac:dyDescent="0.2">
      <c r="C42" s="9"/>
      <c r="D42" s="9"/>
      <c r="E42" s="9"/>
      <c r="F42" s="9"/>
      <c r="G42" s="9"/>
      <c r="H42" s="9"/>
    </row>
    <row r="43" spans="3:8" x14ac:dyDescent="0.2">
      <c r="C43" s="10"/>
      <c r="D43" s="10"/>
      <c r="E43" s="10"/>
      <c r="F43" s="10"/>
      <c r="G43" s="10"/>
      <c r="H43" s="10"/>
    </row>
    <row r="44" spans="3:8" x14ac:dyDescent="0.2">
      <c r="C44" s="9"/>
      <c r="D44" s="9"/>
      <c r="E44" s="9"/>
      <c r="F44" s="9"/>
      <c r="G44" s="9"/>
      <c r="H44" s="9"/>
    </row>
    <row r="45" spans="3:8" x14ac:dyDescent="0.2">
      <c r="C45" s="10"/>
      <c r="D45" s="10"/>
      <c r="E45" s="10"/>
      <c r="F45" s="10"/>
      <c r="G45" s="10"/>
      <c r="H45" s="10"/>
    </row>
    <row r="46" spans="3:8" x14ac:dyDescent="0.2">
      <c r="C46" s="9"/>
      <c r="D46" s="9"/>
      <c r="E46" s="9"/>
      <c r="F46" s="9"/>
      <c r="G46" s="9"/>
      <c r="H46" s="9"/>
    </row>
    <row r="47" spans="3:8" x14ac:dyDescent="0.2">
      <c r="C47" s="10"/>
      <c r="D47" s="10"/>
      <c r="E47" s="10"/>
      <c r="F47" s="10"/>
      <c r="G47" s="10"/>
      <c r="H47" s="10"/>
    </row>
    <row r="48" spans="3:8" x14ac:dyDescent="0.2">
      <c r="C48" s="10"/>
      <c r="D48" s="10"/>
      <c r="E48" s="10"/>
      <c r="F48" s="10"/>
      <c r="G48" s="10"/>
      <c r="H48" s="10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F73FCC-6C0E-4BE7-9F6A-1C45397C8709}">
  <dimension ref="A1:H24"/>
  <sheetViews>
    <sheetView workbookViewId="0">
      <selection activeCell="M15" sqref="M15"/>
    </sheetView>
  </sheetViews>
  <sheetFormatPr defaultRowHeight="15" x14ac:dyDescent="0.25"/>
  <cols>
    <col min="2" max="2" width="37.5703125" bestFit="1" customWidth="1"/>
    <col min="3" max="4" width="14.140625" bestFit="1" customWidth="1"/>
    <col min="5" max="8" width="14.140625" customWidth="1"/>
  </cols>
  <sheetData>
    <row r="1" spans="1:8" ht="15.75" x14ac:dyDescent="0.25">
      <c r="A1" s="1"/>
      <c r="B1" s="36" t="s">
        <v>0</v>
      </c>
      <c r="C1" s="36"/>
      <c r="D1" s="36"/>
      <c r="E1" s="36"/>
      <c r="F1" s="36"/>
      <c r="G1" s="36"/>
      <c r="H1" s="36"/>
    </row>
    <row r="2" spans="1:8" ht="15.75" x14ac:dyDescent="0.25">
      <c r="A2" s="1"/>
      <c r="B2" s="36" t="s">
        <v>140</v>
      </c>
      <c r="C2" s="36"/>
      <c r="D2" s="36"/>
      <c r="E2" s="36"/>
      <c r="F2" s="36"/>
      <c r="G2" s="36"/>
      <c r="H2" s="36"/>
    </row>
    <row r="3" spans="1:8" ht="15.75" x14ac:dyDescent="0.25">
      <c r="A3" s="1"/>
      <c r="B3" s="1"/>
      <c r="C3" s="1"/>
      <c r="D3" s="1"/>
      <c r="E3" s="1"/>
      <c r="F3" s="1"/>
      <c r="G3" s="1"/>
      <c r="H3" s="1"/>
    </row>
    <row r="4" spans="1:8" ht="15.75" x14ac:dyDescent="0.25">
      <c r="A4" s="1"/>
      <c r="B4" s="2" t="s">
        <v>27</v>
      </c>
      <c r="C4" s="2"/>
      <c r="D4" s="2"/>
      <c r="E4" s="1"/>
      <c r="F4" s="1"/>
      <c r="G4" s="1"/>
      <c r="H4" s="1"/>
    </row>
    <row r="5" spans="1:8" ht="15.75" x14ac:dyDescent="0.25">
      <c r="A5" s="1"/>
      <c r="B5" s="2" t="s">
        <v>115</v>
      </c>
      <c r="C5" s="2"/>
      <c r="D5" s="2"/>
      <c r="E5" s="1"/>
      <c r="F5" s="1"/>
      <c r="G5" s="1"/>
      <c r="H5" s="1"/>
    </row>
    <row r="6" spans="1:8" ht="15.75" x14ac:dyDescent="0.25">
      <c r="A6" s="1"/>
      <c r="B6" s="2" t="s">
        <v>161</v>
      </c>
      <c r="C6" s="2"/>
      <c r="D6" s="2"/>
      <c r="E6" s="1"/>
      <c r="F6" s="1"/>
      <c r="G6" s="1"/>
      <c r="H6" s="1"/>
    </row>
    <row r="7" spans="1:8" ht="15.75" x14ac:dyDescent="0.25">
      <c r="A7" s="1"/>
      <c r="B7" s="2" t="s">
        <v>31</v>
      </c>
      <c r="C7" s="2"/>
      <c r="D7" s="2"/>
      <c r="E7" s="1"/>
      <c r="F7" s="1"/>
      <c r="G7" s="1"/>
      <c r="H7" s="1"/>
    </row>
    <row r="8" spans="1:8" ht="15.75" x14ac:dyDescent="0.25">
      <c r="A8" s="1"/>
      <c r="B8" s="2" t="s">
        <v>164</v>
      </c>
      <c r="C8" s="2"/>
      <c r="D8" s="2"/>
      <c r="E8" s="1"/>
      <c r="F8" s="1"/>
      <c r="G8" s="1"/>
      <c r="H8" s="1"/>
    </row>
    <row r="9" spans="1:8" ht="15.75" x14ac:dyDescent="0.25">
      <c r="A9" s="1"/>
      <c r="B9" s="1"/>
      <c r="C9" s="1"/>
      <c r="D9" s="1"/>
      <c r="E9" s="1"/>
      <c r="F9" s="1"/>
      <c r="G9" s="1"/>
      <c r="H9" s="1"/>
    </row>
    <row r="10" spans="1:8" ht="15.75" x14ac:dyDescent="0.25">
      <c r="A10" s="1"/>
      <c r="B10" s="1"/>
      <c r="C10" s="23" t="s">
        <v>1</v>
      </c>
      <c r="D10" s="23" t="s">
        <v>1</v>
      </c>
      <c r="E10" s="23" t="s">
        <v>1</v>
      </c>
      <c r="F10" s="23" t="s">
        <v>1</v>
      </c>
      <c r="G10" s="23" t="s">
        <v>1</v>
      </c>
      <c r="H10" s="23" t="s">
        <v>1</v>
      </c>
    </row>
    <row r="11" spans="1:8" ht="15.75" x14ac:dyDescent="0.25">
      <c r="A11" s="1"/>
      <c r="B11" s="1"/>
      <c r="C11" s="23" t="s">
        <v>11</v>
      </c>
      <c r="D11" s="23" t="s">
        <v>12</v>
      </c>
      <c r="E11" s="23" t="s">
        <v>13</v>
      </c>
      <c r="F11" s="23" t="s">
        <v>14</v>
      </c>
      <c r="G11" s="23" t="s">
        <v>15</v>
      </c>
      <c r="H11" s="23" t="s">
        <v>142</v>
      </c>
    </row>
    <row r="12" spans="1:8" ht="15.75" x14ac:dyDescent="0.25">
      <c r="A12" s="1"/>
      <c r="B12" s="1"/>
      <c r="C12" s="3" t="s">
        <v>3</v>
      </c>
      <c r="D12" s="3" t="s">
        <v>3</v>
      </c>
      <c r="E12" s="3" t="s">
        <v>3</v>
      </c>
      <c r="F12" s="3" t="s">
        <v>3</v>
      </c>
      <c r="G12" s="3" t="s">
        <v>3</v>
      </c>
      <c r="H12" s="3" t="s">
        <v>3</v>
      </c>
    </row>
    <row r="13" spans="1:8" ht="15.75" x14ac:dyDescent="0.25">
      <c r="A13" s="1"/>
      <c r="B13" s="4" t="s">
        <v>4</v>
      </c>
      <c r="C13" s="5">
        <v>0</v>
      </c>
      <c r="D13" s="5">
        <v>0</v>
      </c>
      <c r="E13" s="5">
        <v>0</v>
      </c>
      <c r="F13" s="5">
        <v>0</v>
      </c>
      <c r="G13" s="5">
        <v>0</v>
      </c>
      <c r="H13" s="5">
        <v>0</v>
      </c>
    </row>
    <row r="14" spans="1:8" ht="15.75" x14ac:dyDescent="0.25">
      <c r="A14" s="1"/>
      <c r="B14" s="4"/>
      <c r="C14" s="6"/>
      <c r="D14" s="6"/>
      <c r="E14" s="6"/>
      <c r="F14" s="6"/>
      <c r="G14" s="6"/>
      <c r="H14" s="6"/>
    </row>
    <row r="15" spans="1:8" ht="15.75" x14ac:dyDescent="0.25">
      <c r="A15" s="1"/>
      <c r="B15" s="4" t="s">
        <v>5</v>
      </c>
      <c r="C15" s="5">
        <v>690314</v>
      </c>
      <c r="D15" s="5">
        <v>0</v>
      </c>
      <c r="E15" s="5">
        <v>0</v>
      </c>
      <c r="F15" s="5">
        <v>0</v>
      </c>
      <c r="G15" s="5">
        <v>0</v>
      </c>
      <c r="H15" s="5">
        <v>0</v>
      </c>
    </row>
    <row r="16" spans="1:8" ht="15.75" x14ac:dyDescent="0.25">
      <c r="A16" s="1"/>
      <c r="B16" s="4"/>
      <c r="C16" s="6"/>
      <c r="D16" s="6"/>
      <c r="E16" s="6"/>
      <c r="F16" s="6"/>
      <c r="G16" s="6"/>
      <c r="H16" s="6"/>
    </row>
    <row r="17" spans="1:8" ht="15.75" x14ac:dyDescent="0.25">
      <c r="A17" s="1"/>
      <c r="B17" s="4" t="s">
        <v>6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1:8" ht="15.75" x14ac:dyDescent="0.25">
      <c r="A18" s="1"/>
      <c r="B18" s="4"/>
      <c r="C18" s="6"/>
      <c r="D18" s="6"/>
      <c r="E18" s="6"/>
      <c r="F18" s="6"/>
      <c r="G18" s="6"/>
      <c r="H18" s="6"/>
    </row>
    <row r="19" spans="1:8" ht="15.75" x14ac:dyDescent="0.25">
      <c r="A19" s="1"/>
      <c r="B19" s="4" t="s">
        <v>7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1:8" ht="15.75" x14ac:dyDescent="0.25">
      <c r="A20" s="1"/>
      <c r="B20" s="4"/>
      <c r="C20" s="6" t="s">
        <v>163</v>
      </c>
      <c r="D20" s="6"/>
      <c r="E20" s="6"/>
      <c r="F20" s="6"/>
      <c r="G20" s="6"/>
      <c r="H20" s="6"/>
    </row>
    <row r="21" spans="1:8" ht="15.75" x14ac:dyDescent="0.25">
      <c r="A21" s="1"/>
      <c r="B21" s="4" t="s">
        <v>8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1:8" ht="15.75" x14ac:dyDescent="0.25">
      <c r="A22" s="1"/>
      <c r="B22" s="4"/>
      <c r="C22" s="6"/>
      <c r="D22" s="6"/>
      <c r="E22" s="6"/>
      <c r="F22" s="6"/>
      <c r="G22" s="6"/>
      <c r="H22" s="6"/>
    </row>
    <row r="23" spans="1:8" ht="16.5" thickBot="1" x14ac:dyDescent="0.3">
      <c r="A23" s="1"/>
      <c r="B23" s="4" t="s">
        <v>9</v>
      </c>
      <c r="C23" s="7">
        <f t="shared" ref="C23:H23" si="0">SUM(C13:C22)</f>
        <v>690314</v>
      </c>
      <c r="D23" s="7">
        <f t="shared" si="0"/>
        <v>0</v>
      </c>
      <c r="E23" s="7">
        <f t="shared" si="0"/>
        <v>0</v>
      </c>
      <c r="F23" s="7">
        <f t="shared" si="0"/>
        <v>0</v>
      </c>
      <c r="G23" s="7">
        <f t="shared" si="0"/>
        <v>0</v>
      </c>
      <c r="H23" s="7">
        <f t="shared" si="0"/>
        <v>0</v>
      </c>
    </row>
    <row r="24" spans="1:8" ht="15.75" thickTop="1" x14ac:dyDescent="0.25"/>
  </sheetData>
  <mergeCells count="2">
    <mergeCell ref="B1:H1"/>
    <mergeCell ref="B2:H2"/>
  </mergeCells>
  <pageMargins left="0.7" right="0.7" top="0.75" bottom="0.75" header="0.3" footer="0.3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D139AAB-E08F-4F48-ADD1-41FA3DFD2189}">
  <dimension ref="B1:H48"/>
  <sheetViews>
    <sheetView showWhiteSpace="0" zoomScaleNormal="100" workbookViewId="0"/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36" t="s">
        <v>0</v>
      </c>
      <c r="C1" s="36"/>
      <c r="D1" s="36"/>
      <c r="E1" s="36"/>
      <c r="F1" s="36"/>
      <c r="G1" s="36"/>
      <c r="H1" s="36"/>
    </row>
    <row r="2" spans="2:8" ht="15.75" x14ac:dyDescent="0.25">
      <c r="B2" s="36" t="s">
        <v>140</v>
      </c>
      <c r="C2" s="36"/>
      <c r="D2" s="36"/>
      <c r="E2" s="36"/>
      <c r="F2" s="36"/>
      <c r="G2" s="36"/>
      <c r="H2" s="36"/>
    </row>
    <row r="4" spans="2:8" x14ac:dyDescent="0.2">
      <c r="B4" s="2" t="s">
        <v>123</v>
      </c>
      <c r="C4" s="2"/>
      <c r="D4" s="2"/>
    </row>
    <row r="5" spans="2:8" x14ac:dyDescent="0.2">
      <c r="B5" s="2" t="s">
        <v>146</v>
      </c>
      <c r="C5" s="2"/>
      <c r="D5" s="2"/>
    </row>
    <row r="6" spans="2:8" x14ac:dyDescent="0.2">
      <c r="B6" s="2" t="s">
        <v>141</v>
      </c>
      <c r="C6" s="2"/>
      <c r="D6" s="2"/>
    </row>
    <row r="7" spans="2:8" x14ac:dyDescent="0.2">
      <c r="B7" s="2" t="s">
        <v>16</v>
      </c>
      <c r="C7" s="2"/>
      <c r="D7" s="2"/>
    </row>
    <row r="8" spans="2:8" x14ac:dyDescent="0.2">
      <c r="B8" s="2" t="s">
        <v>145</v>
      </c>
      <c r="C8" s="2"/>
      <c r="D8" s="2"/>
    </row>
    <row r="10" spans="2:8" ht="15.75" x14ac:dyDescent="0.25">
      <c r="C10" s="17" t="s">
        <v>1</v>
      </c>
      <c r="D10" s="17" t="s">
        <v>1</v>
      </c>
      <c r="E10" s="17" t="s">
        <v>1</v>
      </c>
      <c r="F10" s="17" t="s">
        <v>1</v>
      </c>
      <c r="G10" s="17" t="s">
        <v>1</v>
      </c>
      <c r="H10" s="17" t="s">
        <v>1</v>
      </c>
    </row>
    <row r="11" spans="2:8" ht="15.75" x14ac:dyDescent="0.25">
      <c r="C11" s="17" t="s">
        <v>11</v>
      </c>
      <c r="D11" s="17" t="s">
        <v>12</v>
      </c>
      <c r="E11" s="17" t="s">
        <v>13</v>
      </c>
      <c r="F11" s="17" t="s">
        <v>14</v>
      </c>
      <c r="G11" s="17" t="s">
        <v>15</v>
      </c>
      <c r="H11" s="17" t="s">
        <v>142</v>
      </c>
    </row>
    <row r="12" spans="2:8" x14ac:dyDescent="0.2">
      <c r="C12" s="3" t="s">
        <v>3</v>
      </c>
      <c r="D12" s="3" t="s">
        <v>3</v>
      </c>
      <c r="E12" s="3" t="s">
        <v>3</v>
      </c>
      <c r="F12" s="3" t="s">
        <v>3</v>
      </c>
      <c r="G12" s="3" t="s">
        <v>3</v>
      </c>
      <c r="H12" s="3" t="s">
        <v>3</v>
      </c>
    </row>
    <row r="13" spans="2:8" x14ac:dyDescent="0.2">
      <c r="B13" s="4" t="s">
        <v>4</v>
      </c>
      <c r="C13" s="5">
        <v>199512</v>
      </c>
      <c r="D13" s="5">
        <v>199512</v>
      </c>
      <c r="E13" s="5">
        <v>0</v>
      </c>
      <c r="F13" s="5">
        <v>0</v>
      </c>
      <c r="G13" s="5">
        <v>0</v>
      </c>
      <c r="H13" s="5">
        <v>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5</v>
      </c>
      <c r="C15" s="5">
        <v>58140</v>
      </c>
      <c r="D15" s="5">
        <v>58140</v>
      </c>
      <c r="E15" s="5">
        <v>0</v>
      </c>
      <c r="F15" s="5">
        <v>0</v>
      </c>
      <c r="G15" s="5">
        <v>0</v>
      </c>
      <c r="H15" s="5">
        <v>0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6</v>
      </c>
      <c r="C17" s="5"/>
      <c r="D17" s="5"/>
      <c r="E17" s="5"/>
      <c r="F17" s="5"/>
      <c r="G17" s="5"/>
      <c r="H17" s="5"/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7</v>
      </c>
      <c r="C19" s="5"/>
      <c r="D19" s="5"/>
      <c r="E19" s="5"/>
      <c r="F19" s="5"/>
      <c r="G19" s="5"/>
      <c r="H19" s="5"/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8</v>
      </c>
      <c r="C21" s="5"/>
      <c r="D21" s="5"/>
      <c r="E21" s="5"/>
      <c r="F21" s="5"/>
      <c r="G21" s="5"/>
      <c r="H21" s="5"/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9</v>
      </c>
      <c r="C23" s="7"/>
      <c r="D23" s="7"/>
      <c r="E23" s="7"/>
      <c r="F23" s="7"/>
      <c r="G23" s="7"/>
      <c r="H23" s="7"/>
    </row>
    <row r="24" spans="2:8" ht="15.75" thickTop="1" x14ac:dyDescent="0.2"/>
    <row r="26" spans="2:8" x14ac:dyDescent="0.2">
      <c r="B26" s="38" t="s">
        <v>144</v>
      </c>
      <c r="C26" s="38"/>
      <c r="D26" s="38"/>
      <c r="E26" s="38"/>
      <c r="F26" s="38"/>
      <c r="G26" s="38"/>
      <c r="H26" s="38"/>
    </row>
    <row r="27" spans="2:8" ht="15.75" x14ac:dyDescent="0.25">
      <c r="B27" s="36"/>
      <c r="C27" s="36"/>
      <c r="D27" s="36"/>
      <c r="E27" s="36"/>
      <c r="F27" s="36"/>
      <c r="G27" s="36"/>
      <c r="H27" s="36"/>
    </row>
    <row r="35" spans="3:8" ht="15.75" x14ac:dyDescent="0.25">
      <c r="C35" s="17"/>
      <c r="D35" s="17"/>
      <c r="E35" s="17"/>
      <c r="F35" s="17"/>
      <c r="G35" s="17"/>
      <c r="H35" s="17"/>
    </row>
    <row r="36" spans="3:8" ht="15.75" x14ac:dyDescent="0.25">
      <c r="C36" s="17"/>
      <c r="D36" s="17"/>
      <c r="E36" s="17"/>
      <c r="F36" s="17"/>
      <c r="G36" s="17"/>
      <c r="H36" s="17"/>
    </row>
    <row r="37" spans="3:8" x14ac:dyDescent="0.2">
      <c r="C37" s="3"/>
      <c r="D37" s="3"/>
      <c r="E37" s="3"/>
      <c r="F37" s="3"/>
      <c r="G37" s="3"/>
      <c r="H37" s="3"/>
    </row>
    <row r="38" spans="3:8" x14ac:dyDescent="0.2">
      <c r="C38" s="9"/>
      <c r="D38" s="9"/>
      <c r="E38" s="9"/>
      <c r="F38" s="9"/>
      <c r="G38" s="9"/>
      <c r="H38" s="9"/>
    </row>
    <row r="39" spans="3:8" x14ac:dyDescent="0.2">
      <c r="C39" s="10"/>
      <c r="D39" s="10"/>
      <c r="E39" s="10"/>
      <c r="F39" s="10"/>
      <c r="G39" s="10"/>
      <c r="H39" s="10"/>
    </row>
    <row r="40" spans="3:8" x14ac:dyDescent="0.2">
      <c r="C40" s="9"/>
      <c r="D40" s="9"/>
      <c r="E40" s="9"/>
      <c r="F40" s="9"/>
      <c r="G40" s="9"/>
      <c r="H40" s="9"/>
    </row>
    <row r="41" spans="3:8" x14ac:dyDescent="0.2">
      <c r="C41" s="10"/>
      <c r="D41" s="10"/>
      <c r="E41" s="10"/>
      <c r="F41" s="10"/>
      <c r="G41" s="10"/>
      <c r="H41" s="10"/>
    </row>
    <row r="42" spans="3:8" x14ac:dyDescent="0.2">
      <c r="C42" s="9"/>
      <c r="D42" s="9"/>
      <c r="E42" s="9"/>
      <c r="F42" s="9"/>
      <c r="G42" s="9"/>
      <c r="H42" s="9"/>
    </row>
    <row r="43" spans="3:8" x14ac:dyDescent="0.2">
      <c r="C43" s="10"/>
      <c r="D43" s="10"/>
      <c r="E43" s="10"/>
      <c r="F43" s="10"/>
      <c r="G43" s="10"/>
      <c r="H43" s="10"/>
    </row>
    <row r="44" spans="3:8" x14ac:dyDescent="0.2">
      <c r="C44" s="9"/>
      <c r="D44" s="9"/>
      <c r="E44" s="9"/>
      <c r="F44" s="9"/>
      <c r="G44" s="9"/>
      <c r="H44" s="9"/>
    </row>
    <row r="45" spans="3:8" x14ac:dyDescent="0.2">
      <c r="C45" s="10"/>
      <c r="D45" s="10"/>
      <c r="E45" s="10"/>
      <c r="F45" s="10"/>
      <c r="G45" s="10"/>
      <c r="H45" s="10"/>
    </row>
    <row r="46" spans="3:8" x14ac:dyDescent="0.2">
      <c r="C46" s="9"/>
      <c r="D46" s="9"/>
      <c r="E46" s="9"/>
      <c r="F46" s="9"/>
      <c r="G46" s="9"/>
      <c r="H46" s="9"/>
    </row>
    <row r="47" spans="3:8" x14ac:dyDescent="0.2">
      <c r="C47" s="10"/>
      <c r="D47" s="10"/>
      <c r="E47" s="10"/>
      <c r="F47" s="10"/>
      <c r="G47" s="10"/>
      <c r="H47" s="10"/>
    </row>
    <row r="48" spans="3:8" x14ac:dyDescent="0.2">
      <c r="C48" s="10"/>
      <c r="D48" s="10"/>
      <c r="E48" s="10"/>
      <c r="F48" s="10"/>
      <c r="G48" s="10"/>
      <c r="H48" s="10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C60E35-FC5E-4A4E-ABFB-16ECA312DB50}">
  <dimension ref="B1:H48"/>
  <sheetViews>
    <sheetView showWhiteSpace="0" zoomScaleNormal="100" workbookViewId="0">
      <selection activeCell="F5" sqref="F5"/>
    </sheetView>
  </sheetViews>
  <sheetFormatPr defaultColWidth="9.140625" defaultRowHeight="15" x14ac:dyDescent="0.2"/>
  <cols>
    <col min="1" max="1" width="9.140625" style="1"/>
    <col min="2" max="2" width="37.42578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36" t="s">
        <v>0</v>
      </c>
      <c r="C1" s="36"/>
      <c r="D1" s="36"/>
      <c r="E1" s="36"/>
      <c r="F1" s="36"/>
      <c r="G1" s="36"/>
      <c r="H1" s="36"/>
    </row>
    <row r="2" spans="2:8" ht="15.75" x14ac:dyDescent="0.25">
      <c r="B2" s="36" t="s">
        <v>140</v>
      </c>
      <c r="C2" s="36"/>
      <c r="D2" s="36"/>
      <c r="E2" s="36"/>
      <c r="F2" s="36"/>
      <c r="G2" s="36"/>
      <c r="H2" s="36"/>
    </row>
    <row r="4" spans="2:8" x14ac:dyDescent="0.2">
      <c r="B4" s="2" t="s">
        <v>159</v>
      </c>
      <c r="C4" s="2"/>
      <c r="D4" s="2"/>
    </row>
    <row r="5" spans="2:8" x14ac:dyDescent="0.2">
      <c r="B5" s="2" t="s">
        <v>61</v>
      </c>
      <c r="C5" s="2"/>
      <c r="D5" s="2"/>
    </row>
    <row r="6" spans="2:8" x14ac:dyDescent="0.2">
      <c r="B6" s="2" t="s">
        <v>49</v>
      </c>
      <c r="C6" s="2"/>
      <c r="D6" s="2"/>
    </row>
    <row r="7" spans="2:8" x14ac:dyDescent="0.2">
      <c r="B7" s="2" t="s">
        <v>50</v>
      </c>
      <c r="C7" s="2"/>
      <c r="D7" s="2"/>
    </row>
    <row r="8" spans="2:8" x14ac:dyDescent="0.2">
      <c r="B8" s="2" t="s">
        <v>62</v>
      </c>
      <c r="C8" s="2"/>
      <c r="D8" s="2"/>
    </row>
    <row r="10" spans="2:8" ht="15.75" x14ac:dyDescent="0.25">
      <c r="C10" s="22" t="s">
        <v>1</v>
      </c>
      <c r="D10" s="22" t="s">
        <v>1</v>
      </c>
      <c r="E10" s="22" t="s">
        <v>1</v>
      </c>
      <c r="F10" s="22" t="s">
        <v>1</v>
      </c>
      <c r="G10" s="22" t="s">
        <v>1</v>
      </c>
      <c r="H10" s="22" t="s">
        <v>1</v>
      </c>
    </row>
    <row r="11" spans="2:8" ht="15.75" x14ac:dyDescent="0.25">
      <c r="C11" s="22" t="s">
        <v>11</v>
      </c>
      <c r="D11" s="22" t="s">
        <v>12</v>
      </c>
      <c r="E11" s="22" t="s">
        <v>13</v>
      </c>
      <c r="F11" s="22" t="s">
        <v>14</v>
      </c>
      <c r="G11" s="22" t="s">
        <v>15</v>
      </c>
      <c r="H11" s="22" t="s">
        <v>142</v>
      </c>
    </row>
    <row r="12" spans="2:8" x14ac:dyDescent="0.2">
      <c r="C12" s="3" t="s">
        <v>3</v>
      </c>
      <c r="D12" s="3" t="s">
        <v>3</v>
      </c>
      <c r="E12" s="3" t="s">
        <v>3</v>
      </c>
      <c r="F12" s="3" t="s">
        <v>3</v>
      </c>
      <c r="G12" s="3" t="s">
        <v>3</v>
      </c>
      <c r="H12" s="3" t="s">
        <v>3</v>
      </c>
    </row>
    <row r="13" spans="2:8" x14ac:dyDescent="0.2">
      <c r="B13" s="4" t="s">
        <v>4</v>
      </c>
      <c r="C13" s="5">
        <v>0</v>
      </c>
      <c r="D13" s="5">
        <v>0</v>
      </c>
      <c r="E13" s="5">
        <v>0</v>
      </c>
      <c r="F13" s="5">
        <v>0</v>
      </c>
      <c r="G13" s="5">
        <v>0</v>
      </c>
      <c r="H13" s="5">
        <v>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5</v>
      </c>
      <c r="C15" s="5">
        <v>237318</v>
      </c>
      <c r="D15" s="5">
        <v>0</v>
      </c>
      <c r="E15" s="5">
        <v>0</v>
      </c>
      <c r="F15" s="5">
        <v>0</v>
      </c>
      <c r="G15" s="5">
        <v>0</v>
      </c>
      <c r="H15" s="5">
        <v>0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6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7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8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9</v>
      </c>
      <c r="C23" s="7">
        <f>SUM(C13:C22)</f>
        <v>237318</v>
      </c>
      <c r="D23" s="7">
        <f t="shared" ref="D23:H23" si="0">SUM(D13:D22)</f>
        <v>0</v>
      </c>
      <c r="E23" s="7">
        <f t="shared" si="0"/>
        <v>0</v>
      </c>
      <c r="F23" s="7">
        <f t="shared" si="0"/>
        <v>0</v>
      </c>
      <c r="G23" s="7">
        <f t="shared" si="0"/>
        <v>0</v>
      </c>
      <c r="H23" s="7">
        <f t="shared" si="0"/>
        <v>0</v>
      </c>
    </row>
    <row r="24" spans="2:8" ht="15.75" thickTop="1" x14ac:dyDescent="0.2"/>
    <row r="26" spans="2:8" ht="15.75" x14ac:dyDescent="0.25">
      <c r="B26" s="36"/>
      <c r="C26" s="36"/>
      <c r="D26" s="36"/>
      <c r="E26" s="36"/>
      <c r="F26" s="36"/>
      <c r="G26" s="36"/>
      <c r="H26" s="36"/>
    </row>
    <row r="27" spans="2:8" ht="15.75" x14ac:dyDescent="0.25">
      <c r="B27" s="36"/>
      <c r="C27" s="36"/>
      <c r="D27" s="36"/>
      <c r="E27" s="36"/>
      <c r="F27" s="36"/>
      <c r="G27" s="36"/>
      <c r="H27" s="36"/>
    </row>
    <row r="35" spans="3:8" ht="15.75" x14ac:dyDescent="0.25">
      <c r="C35" s="22"/>
      <c r="D35" s="22"/>
      <c r="E35" s="22"/>
      <c r="F35" s="22"/>
      <c r="G35" s="22"/>
      <c r="H35" s="22"/>
    </row>
    <row r="36" spans="3:8" ht="15.75" x14ac:dyDescent="0.25">
      <c r="C36" s="22"/>
      <c r="D36" s="22"/>
      <c r="E36" s="22"/>
      <c r="F36" s="22"/>
      <c r="G36" s="22"/>
      <c r="H36" s="22"/>
    </row>
    <row r="37" spans="3:8" x14ac:dyDescent="0.2">
      <c r="C37" s="3"/>
      <c r="D37" s="3"/>
      <c r="E37" s="3"/>
      <c r="F37" s="3"/>
      <c r="G37" s="3"/>
      <c r="H37" s="3"/>
    </row>
    <row r="38" spans="3:8" x14ac:dyDescent="0.2">
      <c r="C38" s="9"/>
      <c r="D38" s="9"/>
      <c r="E38" s="9"/>
      <c r="F38" s="9"/>
      <c r="G38" s="9"/>
      <c r="H38" s="9"/>
    </row>
    <row r="39" spans="3:8" x14ac:dyDescent="0.2">
      <c r="C39" s="10"/>
      <c r="D39" s="10"/>
      <c r="E39" s="10"/>
      <c r="F39" s="10"/>
      <c r="G39" s="10"/>
      <c r="H39" s="10"/>
    </row>
    <row r="40" spans="3:8" x14ac:dyDescent="0.2">
      <c r="C40" s="9"/>
      <c r="D40" s="9"/>
      <c r="E40" s="9"/>
      <c r="F40" s="9"/>
      <c r="G40" s="9"/>
      <c r="H40" s="9"/>
    </row>
    <row r="41" spans="3:8" x14ac:dyDescent="0.2">
      <c r="C41" s="10"/>
      <c r="D41" s="10"/>
      <c r="E41" s="10"/>
      <c r="F41" s="10"/>
      <c r="G41" s="10"/>
      <c r="H41" s="10"/>
    </row>
    <row r="42" spans="3:8" x14ac:dyDescent="0.2">
      <c r="C42" s="9"/>
      <c r="D42" s="9"/>
      <c r="E42" s="9"/>
      <c r="F42" s="9"/>
      <c r="G42" s="9"/>
      <c r="H42" s="9"/>
    </row>
    <row r="43" spans="3:8" x14ac:dyDescent="0.2">
      <c r="C43" s="10"/>
      <c r="D43" s="10"/>
      <c r="E43" s="10"/>
      <c r="F43" s="10"/>
      <c r="G43" s="10"/>
      <c r="H43" s="10"/>
    </row>
    <row r="44" spans="3:8" x14ac:dyDescent="0.2">
      <c r="C44" s="9"/>
      <c r="D44" s="9"/>
      <c r="E44" s="9"/>
      <c r="F44" s="9"/>
      <c r="G44" s="9"/>
      <c r="H44" s="9"/>
    </row>
    <row r="45" spans="3:8" x14ac:dyDescent="0.2">
      <c r="C45" s="10"/>
      <c r="D45" s="10"/>
      <c r="E45" s="10"/>
      <c r="F45" s="10"/>
      <c r="G45" s="10"/>
      <c r="H45" s="10"/>
    </row>
    <row r="46" spans="3:8" x14ac:dyDescent="0.2">
      <c r="C46" s="9"/>
      <c r="D46" s="9"/>
      <c r="E46" s="9"/>
      <c r="F46" s="9"/>
      <c r="G46" s="9"/>
      <c r="H46" s="9"/>
    </row>
    <row r="47" spans="3:8" x14ac:dyDescent="0.2">
      <c r="C47" s="10"/>
      <c r="D47" s="10"/>
      <c r="E47" s="10"/>
      <c r="F47" s="10"/>
      <c r="G47" s="10"/>
      <c r="H47" s="10"/>
    </row>
    <row r="48" spans="3:8" x14ac:dyDescent="0.2">
      <c r="C48" s="10"/>
      <c r="D48" s="10"/>
      <c r="E48" s="10"/>
      <c r="F48" s="10"/>
      <c r="G48" s="10"/>
      <c r="H48" s="10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F5847D-8C80-43FC-9341-C78E86E90982}">
  <dimension ref="B1:H48"/>
  <sheetViews>
    <sheetView showWhiteSpace="0" zoomScaleNormal="100" workbookViewId="0">
      <selection activeCell="N18" sqref="N18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36" t="s">
        <v>0</v>
      </c>
      <c r="C1" s="36"/>
      <c r="D1" s="36"/>
      <c r="E1" s="36"/>
      <c r="F1" s="36"/>
      <c r="G1" s="36"/>
      <c r="H1" s="36"/>
    </row>
    <row r="2" spans="2:8" ht="15.75" x14ac:dyDescent="0.25">
      <c r="B2" s="36" t="s">
        <v>140</v>
      </c>
      <c r="C2" s="36"/>
      <c r="D2" s="36"/>
      <c r="E2" s="36"/>
      <c r="F2" s="36"/>
      <c r="G2" s="36"/>
      <c r="H2" s="36"/>
    </row>
    <row r="4" spans="2:8" x14ac:dyDescent="0.2">
      <c r="B4" s="2" t="s">
        <v>63</v>
      </c>
      <c r="C4" s="2"/>
      <c r="D4" s="2"/>
    </row>
    <row r="5" spans="2:8" x14ac:dyDescent="0.2">
      <c r="B5" s="2" t="s">
        <v>81</v>
      </c>
      <c r="C5" s="2"/>
      <c r="D5" s="2"/>
    </row>
    <row r="6" spans="2:8" x14ac:dyDescent="0.2">
      <c r="B6" s="2" t="s">
        <v>82</v>
      </c>
      <c r="C6" s="2"/>
      <c r="D6" s="2"/>
    </row>
    <row r="7" spans="2:8" x14ac:dyDescent="0.2">
      <c r="B7" s="2" t="s">
        <v>66</v>
      </c>
      <c r="C7" s="2"/>
      <c r="D7" s="2"/>
    </row>
    <row r="8" spans="2:8" x14ac:dyDescent="0.2">
      <c r="B8" s="2" t="s">
        <v>83</v>
      </c>
      <c r="C8" s="2"/>
      <c r="D8" s="2"/>
    </row>
    <row r="10" spans="2:8" ht="15.75" x14ac:dyDescent="0.25">
      <c r="C10" s="18" t="s">
        <v>1</v>
      </c>
      <c r="D10" s="18" t="s">
        <v>1</v>
      </c>
      <c r="E10" s="18" t="s">
        <v>1</v>
      </c>
      <c r="F10" s="18" t="s">
        <v>1</v>
      </c>
      <c r="G10" s="18" t="s">
        <v>1</v>
      </c>
      <c r="H10" s="18" t="s">
        <v>1</v>
      </c>
    </row>
    <row r="11" spans="2:8" ht="15.75" x14ac:dyDescent="0.25">
      <c r="C11" s="18" t="s">
        <v>2</v>
      </c>
      <c r="D11" s="18" t="s">
        <v>11</v>
      </c>
      <c r="E11" s="18" t="s">
        <v>12</v>
      </c>
      <c r="F11" s="18" t="s">
        <v>13</v>
      </c>
      <c r="G11" s="18" t="s">
        <v>14</v>
      </c>
      <c r="H11" s="18" t="s">
        <v>15</v>
      </c>
    </row>
    <row r="12" spans="2:8" x14ac:dyDescent="0.2">
      <c r="C12" s="3" t="s">
        <v>3</v>
      </c>
      <c r="D12" s="3" t="s">
        <v>3</v>
      </c>
      <c r="E12" s="3" t="s">
        <v>3</v>
      </c>
      <c r="F12" s="3" t="s">
        <v>3</v>
      </c>
      <c r="G12" s="3" t="s">
        <v>3</v>
      </c>
      <c r="H12" s="3" t="s">
        <v>3</v>
      </c>
    </row>
    <row r="13" spans="2:8" x14ac:dyDescent="0.2">
      <c r="B13" s="4" t="s">
        <v>4</v>
      </c>
      <c r="C13" s="5">
        <v>0</v>
      </c>
      <c r="D13" s="5">
        <v>232094</v>
      </c>
      <c r="E13" s="5">
        <f>472471-D13</f>
        <v>240377</v>
      </c>
      <c r="F13" s="5">
        <v>472471</v>
      </c>
      <c r="G13" s="5">
        <v>472471</v>
      </c>
      <c r="H13" s="5">
        <v>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5</v>
      </c>
      <c r="C15" s="5">
        <v>0</v>
      </c>
      <c r="D15" s="5">
        <f>134634+4459+292+792+12822</f>
        <v>152999</v>
      </c>
      <c r="E15" s="5">
        <v>472918</v>
      </c>
      <c r="F15" s="5">
        <f>1098388-F13</f>
        <v>625917</v>
      </c>
      <c r="G15" s="5">
        <f>1098388-G13</f>
        <v>625917</v>
      </c>
      <c r="H15" s="5">
        <v>0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6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7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8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9</v>
      </c>
      <c r="C23" s="7">
        <v>0</v>
      </c>
      <c r="D23" s="7">
        <f>SUM(D13:D22)</f>
        <v>385093</v>
      </c>
      <c r="E23" s="7">
        <f>SUM(E13:E22)</f>
        <v>713295</v>
      </c>
      <c r="F23" s="7">
        <f t="shared" ref="F23:H23" si="0">SUM(F13:F22)</f>
        <v>1098388</v>
      </c>
      <c r="G23" s="7">
        <f t="shared" si="0"/>
        <v>1098388</v>
      </c>
      <c r="H23" s="7">
        <f t="shared" si="0"/>
        <v>0</v>
      </c>
    </row>
    <row r="24" spans="2:8" ht="15.75" thickTop="1" x14ac:dyDescent="0.2">
      <c r="E24" s="10"/>
    </row>
    <row r="25" spans="2:8" x14ac:dyDescent="0.2">
      <c r="F25" s="10"/>
    </row>
    <row r="26" spans="2:8" ht="15.75" x14ac:dyDescent="0.25">
      <c r="B26" s="36"/>
      <c r="C26" s="36"/>
      <c r="D26" s="36"/>
      <c r="E26" s="36"/>
      <c r="F26" s="36"/>
      <c r="G26" s="36"/>
      <c r="H26" s="36"/>
    </row>
    <row r="27" spans="2:8" ht="15.75" x14ac:dyDescent="0.25">
      <c r="B27" s="36"/>
      <c r="C27" s="36"/>
      <c r="D27" s="36"/>
      <c r="E27" s="36"/>
      <c r="F27" s="36"/>
      <c r="G27" s="36"/>
      <c r="H27" s="36"/>
    </row>
    <row r="28" spans="2:8" ht="15.75" x14ac:dyDescent="0.25">
      <c r="B28"/>
      <c r="C28"/>
    </row>
    <row r="29" spans="2:8" ht="15.75" x14ac:dyDescent="0.25">
      <c r="B29"/>
      <c r="C29"/>
    </row>
    <row r="30" spans="2:8" ht="15.75" x14ac:dyDescent="0.25">
      <c r="B30"/>
      <c r="C30"/>
    </row>
    <row r="31" spans="2:8" ht="15.75" x14ac:dyDescent="0.25">
      <c r="B31"/>
      <c r="C31"/>
    </row>
    <row r="35" spans="3:8" ht="15.75" x14ac:dyDescent="0.25">
      <c r="C35" s="18"/>
      <c r="D35" s="18"/>
      <c r="E35" s="18"/>
      <c r="F35" s="18"/>
      <c r="G35" s="18"/>
      <c r="H35" s="18"/>
    </row>
    <row r="36" spans="3:8" ht="15.75" x14ac:dyDescent="0.25">
      <c r="C36" s="18"/>
      <c r="D36" s="18"/>
      <c r="E36" s="18"/>
      <c r="F36" s="18"/>
      <c r="G36" s="18"/>
      <c r="H36" s="18"/>
    </row>
    <row r="37" spans="3:8" ht="15.75" x14ac:dyDescent="0.25">
      <c r="C37" s="18"/>
      <c r="D37" s="18"/>
      <c r="E37" s="18"/>
      <c r="F37" s="18"/>
      <c r="G37" s="18"/>
      <c r="H37" s="18"/>
    </row>
    <row r="38" spans="3:8" ht="15.75" x14ac:dyDescent="0.25">
      <c r="C38" s="18"/>
      <c r="D38" s="18"/>
      <c r="E38" s="18"/>
      <c r="F38" s="18"/>
      <c r="G38" s="18"/>
      <c r="H38" s="18"/>
    </row>
    <row r="39" spans="3:8" ht="15.75" x14ac:dyDescent="0.25">
      <c r="C39" s="18"/>
      <c r="D39" s="18"/>
      <c r="E39" s="18"/>
      <c r="F39" s="18"/>
      <c r="G39" s="18"/>
      <c r="H39" s="18"/>
    </row>
    <row r="40" spans="3:8" ht="15.75" x14ac:dyDescent="0.25">
      <c r="C40" s="18"/>
      <c r="D40" s="18"/>
      <c r="E40" s="18"/>
      <c r="F40" s="18"/>
      <c r="G40" s="18"/>
      <c r="H40" s="18"/>
    </row>
    <row r="41" spans="3:8" ht="15.75" x14ac:dyDescent="0.25">
      <c r="C41" s="18"/>
      <c r="D41" s="18"/>
      <c r="E41" s="18"/>
      <c r="F41" s="18"/>
      <c r="G41" s="18"/>
      <c r="H41" s="18"/>
    </row>
    <row r="42" spans="3:8" ht="15.75" x14ac:dyDescent="0.25">
      <c r="C42" s="18"/>
      <c r="D42" s="18"/>
      <c r="E42" s="18"/>
      <c r="F42" s="18"/>
      <c r="G42" s="18"/>
      <c r="H42" s="18"/>
    </row>
    <row r="43" spans="3:8" ht="15.75" x14ac:dyDescent="0.25">
      <c r="C43" s="18"/>
      <c r="D43" s="18"/>
      <c r="E43" s="18"/>
      <c r="F43" s="18"/>
      <c r="G43" s="18"/>
      <c r="H43" s="18"/>
    </row>
    <row r="44" spans="3:8" ht="15.75" x14ac:dyDescent="0.25">
      <c r="C44" s="18"/>
      <c r="D44" s="18"/>
      <c r="E44" s="18"/>
      <c r="F44" s="18"/>
      <c r="G44" s="18"/>
      <c r="H44" s="18"/>
    </row>
    <row r="45" spans="3:8" ht="15.75" x14ac:dyDescent="0.25">
      <c r="C45" s="18"/>
      <c r="D45" s="18"/>
      <c r="E45" s="18"/>
      <c r="F45" s="18"/>
      <c r="G45" s="18"/>
      <c r="H45" s="18"/>
    </row>
    <row r="46" spans="3:8" ht="15.75" x14ac:dyDescent="0.25">
      <c r="C46" s="18"/>
      <c r="D46" s="18"/>
      <c r="E46" s="18"/>
      <c r="F46" s="18"/>
      <c r="G46" s="18"/>
      <c r="H46" s="18"/>
    </row>
    <row r="47" spans="3:8" ht="15.75" x14ac:dyDescent="0.25">
      <c r="C47" s="18"/>
      <c r="D47" s="18"/>
      <c r="E47" s="18"/>
      <c r="F47" s="18"/>
      <c r="G47" s="18"/>
      <c r="H47" s="18"/>
    </row>
    <row r="48" spans="3:8" x14ac:dyDescent="0.2">
      <c r="C48" s="10"/>
      <c r="D48" s="10"/>
      <c r="E48" s="10"/>
      <c r="F48" s="10"/>
      <c r="G48" s="10"/>
      <c r="H48" s="10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473B1E6-1DCB-48DD-987D-1DC91F9AAA35}">
  <dimension ref="B1:N48"/>
  <sheetViews>
    <sheetView showWhiteSpace="0" zoomScaleNormal="100" workbookViewId="0">
      <selection activeCell="M15" sqref="M15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14" ht="15.75" x14ac:dyDescent="0.25">
      <c r="B1" s="36" t="s">
        <v>0</v>
      </c>
      <c r="C1" s="36"/>
      <c r="D1" s="36"/>
      <c r="E1" s="36"/>
      <c r="F1" s="36"/>
      <c r="G1" s="36"/>
      <c r="H1" s="36"/>
    </row>
    <row r="2" spans="2:14" ht="15.75" x14ac:dyDescent="0.25">
      <c r="B2" s="36" t="s">
        <v>140</v>
      </c>
      <c r="C2" s="36"/>
      <c r="D2" s="36"/>
      <c r="E2" s="36"/>
      <c r="F2" s="36"/>
      <c r="G2" s="36"/>
      <c r="H2" s="36"/>
    </row>
    <row r="3" spans="2:14" ht="15.75" x14ac:dyDescent="0.2">
      <c r="B3" s="39"/>
      <c r="C3" s="39"/>
      <c r="D3" s="39"/>
      <c r="E3" s="39"/>
      <c r="F3" s="39"/>
      <c r="G3" s="39"/>
      <c r="H3" s="39"/>
      <c r="I3" s="39"/>
      <c r="J3" s="39"/>
      <c r="K3" s="39"/>
      <c r="L3" s="39"/>
      <c r="M3" s="39"/>
      <c r="N3" s="39"/>
    </row>
    <row r="4" spans="2:14" ht="15.75" x14ac:dyDescent="0.2">
      <c r="B4" s="14" t="s">
        <v>94</v>
      </c>
      <c r="C4" s="2"/>
      <c r="D4" s="2"/>
      <c r="E4" s="25"/>
      <c r="F4" s="25"/>
      <c r="G4" s="25"/>
      <c r="H4" s="25"/>
      <c r="I4" s="25"/>
      <c r="J4" s="25"/>
      <c r="K4" s="25"/>
      <c r="L4" s="25"/>
      <c r="M4" s="25"/>
      <c r="N4" s="25"/>
    </row>
    <row r="5" spans="2:14" ht="15.75" x14ac:dyDescent="0.25">
      <c r="B5" s="26" t="s">
        <v>165</v>
      </c>
      <c r="C5" s="27"/>
      <c r="D5" s="27"/>
      <c r="E5" s="27"/>
      <c r="F5" s="27"/>
      <c r="G5" s="27"/>
      <c r="H5" s="27"/>
      <c r="I5" s="27"/>
      <c r="J5" s="27"/>
      <c r="K5" s="27"/>
      <c r="L5" s="27"/>
      <c r="M5" s="23"/>
      <c r="N5" s="23"/>
    </row>
    <row r="6" spans="2:14" ht="15.75" x14ac:dyDescent="0.25">
      <c r="B6" s="26" t="s">
        <v>166</v>
      </c>
      <c r="C6" s="28"/>
      <c r="D6" s="28"/>
      <c r="E6" s="28"/>
      <c r="F6" s="28"/>
      <c r="G6" s="28"/>
      <c r="H6" s="28"/>
      <c r="I6" s="28"/>
      <c r="J6" s="28"/>
      <c r="K6" s="28"/>
      <c r="L6" s="28"/>
      <c r="M6" s="23"/>
      <c r="N6" s="23"/>
    </row>
    <row r="7" spans="2:14" ht="15.75" x14ac:dyDescent="0.25">
      <c r="B7" s="29" t="s">
        <v>31</v>
      </c>
      <c r="C7" s="27"/>
      <c r="D7" s="27"/>
      <c r="E7" s="27"/>
      <c r="F7" s="27"/>
      <c r="G7" s="27"/>
      <c r="H7" s="27"/>
      <c r="I7" s="27"/>
      <c r="J7" s="27"/>
      <c r="K7" s="27"/>
      <c r="L7" s="27"/>
      <c r="M7" s="23"/>
      <c r="N7" s="23"/>
    </row>
    <row r="8" spans="2:14" ht="15.75" x14ac:dyDescent="0.25">
      <c r="B8" s="29" t="s">
        <v>167</v>
      </c>
      <c r="C8" s="27"/>
      <c r="D8" s="27"/>
      <c r="E8" s="27"/>
      <c r="F8" s="27"/>
      <c r="G8" s="27"/>
      <c r="H8" s="27"/>
      <c r="I8" s="27"/>
      <c r="J8" s="27"/>
      <c r="K8" s="27"/>
      <c r="L8" s="27"/>
      <c r="M8" s="23"/>
      <c r="N8" s="23"/>
    </row>
    <row r="10" spans="2:14" ht="15.75" x14ac:dyDescent="0.25">
      <c r="C10" s="23" t="s">
        <v>1</v>
      </c>
      <c r="D10" s="23" t="s">
        <v>1</v>
      </c>
      <c r="E10" s="23" t="s">
        <v>1</v>
      </c>
      <c r="F10" s="23" t="s">
        <v>1</v>
      </c>
      <c r="G10" s="23" t="s">
        <v>1</v>
      </c>
      <c r="H10" s="23" t="s">
        <v>1</v>
      </c>
    </row>
    <row r="11" spans="2:14" ht="15.75" x14ac:dyDescent="0.25">
      <c r="C11" s="23" t="s">
        <v>11</v>
      </c>
      <c r="D11" s="23" t="s">
        <v>12</v>
      </c>
      <c r="E11" s="23" t="s">
        <v>13</v>
      </c>
      <c r="F11" s="23" t="s">
        <v>14</v>
      </c>
      <c r="G11" s="23" t="s">
        <v>15</v>
      </c>
      <c r="H11" s="23" t="s">
        <v>142</v>
      </c>
    </row>
    <row r="12" spans="2:14" x14ac:dyDescent="0.2">
      <c r="C12" s="3" t="s">
        <v>3</v>
      </c>
      <c r="D12" s="3" t="s">
        <v>3</v>
      </c>
      <c r="E12" s="3" t="s">
        <v>3</v>
      </c>
      <c r="F12" s="3" t="s">
        <v>3</v>
      </c>
      <c r="G12" s="3" t="s">
        <v>3</v>
      </c>
      <c r="H12" s="3" t="s">
        <v>3</v>
      </c>
    </row>
    <row r="13" spans="2:14" x14ac:dyDescent="0.2">
      <c r="B13" s="4" t="s">
        <v>4</v>
      </c>
      <c r="C13" s="5">
        <f>48828+25688</f>
        <v>74516</v>
      </c>
      <c r="D13" s="5">
        <v>154992</v>
      </c>
      <c r="E13" s="5">
        <v>161191</v>
      </c>
      <c r="F13" s="5">
        <v>167639</v>
      </c>
      <c r="G13" s="5">
        <v>174345</v>
      </c>
      <c r="H13" s="5">
        <v>0</v>
      </c>
    </row>
    <row r="14" spans="2:14" x14ac:dyDescent="0.2">
      <c r="B14" s="4"/>
      <c r="C14" s="6"/>
      <c r="D14" s="6"/>
      <c r="E14" s="6"/>
      <c r="F14" s="6"/>
      <c r="G14" s="6"/>
      <c r="H14" s="6"/>
    </row>
    <row r="15" spans="2:14" x14ac:dyDescent="0.2">
      <c r="B15" s="4" t="s">
        <v>5</v>
      </c>
      <c r="C15" s="5">
        <f>783606+16394-C13</f>
        <v>725484</v>
      </c>
      <c r="D15" s="5">
        <f>765902+34098-154992</f>
        <v>645008</v>
      </c>
      <c r="E15" s="5">
        <v>638809</v>
      </c>
      <c r="F15" s="5">
        <f>763119+36881-167639</f>
        <v>632361</v>
      </c>
      <c r="G15" s="5">
        <f>761644+38356-174345</f>
        <v>625655</v>
      </c>
      <c r="H15" s="5">
        <v>0</v>
      </c>
    </row>
    <row r="16" spans="2:14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6</v>
      </c>
      <c r="C17" s="5"/>
      <c r="D17" s="5"/>
      <c r="E17" s="5"/>
      <c r="F17" s="5"/>
      <c r="G17" s="5"/>
      <c r="H17" s="5">
        <v>0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7</v>
      </c>
      <c r="C19" s="5"/>
      <c r="D19" s="5"/>
      <c r="E19" s="5"/>
      <c r="F19" s="5"/>
      <c r="G19" s="5"/>
      <c r="H19" s="5">
        <v>0</v>
      </c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8</v>
      </c>
      <c r="C21" s="5"/>
      <c r="D21" s="5"/>
      <c r="E21" s="5"/>
      <c r="F21" s="5"/>
      <c r="G21" s="5"/>
      <c r="H21" s="5">
        <v>0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9</v>
      </c>
      <c r="C23" s="7">
        <f>SUM(C13:C22)</f>
        <v>800000</v>
      </c>
      <c r="D23" s="7">
        <f t="shared" ref="D23:H23" si="0">SUM(D13:D22)</f>
        <v>800000</v>
      </c>
      <c r="E23" s="7">
        <f t="shared" si="0"/>
        <v>800000</v>
      </c>
      <c r="F23" s="7">
        <f t="shared" si="0"/>
        <v>800000</v>
      </c>
      <c r="G23" s="7">
        <f t="shared" si="0"/>
        <v>800000</v>
      </c>
      <c r="H23" s="7">
        <f t="shared" si="0"/>
        <v>0</v>
      </c>
    </row>
    <row r="24" spans="2:8" ht="15.75" thickTop="1" x14ac:dyDescent="0.2"/>
    <row r="26" spans="2:8" ht="15.75" x14ac:dyDescent="0.25">
      <c r="B26" s="36"/>
      <c r="C26" s="36"/>
      <c r="D26" s="36"/>
      <c r="E26" s="36"/>
      <c r="F26" s="36"/>
      <c r="G26" s="36"/>
      <c r="H26" s="36"/>
    </row>
    <row r="27" spans="2:8" ht="15.75" x14ac:dyDescent="0.25">
      <c r="B27" s="36"/>
      <c r="C27" s="36"/>
      <c r="D27" s="36"/>
      <c r="E27" s="36"/>
      <c r="F27" s="36"/>
      <c r="G27" s="36"/>
      <c r="H27" s="36"/>
    </row>
    <row r="35" spans="3:8" ht="15.75" x14ac:dyDescent="0.25">
      <c r="C35" s="23"/>
      <c r="D35" s="23"/>
      <c r="E35" s="23"/>
      <c r="F35" s="23"/>
      <c r="G35" s="23"/>
      <c r="H35" s="23"/>
    </row>
    <row r="36" spans="3:8" ht="15.75" x14ac:dyDescent="0.25">
      <c r="C36" s="23"/>
      <c r="D36" s="23"/>
      <c r="E36" s="23"/>
      <c r="F36" s="23"/>
      <c r="G36" s="23"/>
      <c r="H36" s="23"/>
    </row>
    <row r="37" spans="3:8" x14ac:dyDescent="0.2">
      <c r="C37" s="3"/>
      <c r="D37" s="3"/>
      <c r="E37" s="3"/>
      <c r="F37" s="3"/>
      <c r="G37" s="3"/>
      <c r="H37" s="3"/>
    </row>
    <row r="38" spans="3:8" x14ac:dyDescent="0.2">
      <c r="C38" s="9"/>
      <c r="D38" s="9"/>
      <c r="E38" s="9"/>
      <c r="F38" s="9"/>
      <c r="G38" s="9"/>
      <c r="H38" s="9"/>
    </row>
    <row r="39" spans="3:8" x14ac:dyDescent="0.2">
      <c r="C39" s="10"/>
      <c r="D39" s="10"/>
      <c r="E39" s="10"/>
      <c r="F39" s="10"/>
      <c r="G39" s="10"/>
      <c r="H39" s="10"/>
    </row>
    <row r="40" spans="3:8" x14ac:dyDescent="0.2">
      <c r="C40" s="9"/>
      <c r="D40" s="9"/>
      <c r="E40" s="9"/>
      <c r="F40" s="9"/>
      <c r="G40" s="9"/>
      <c r="H40" s="9"/>
    </row>
    <row r="41" spans="3:8" x14ac:dyDescent="0.2">
      <c r="C41" s="10"/>
      <c r="D41" s="10"/>
      <c r="E41" s="10"/>
      <c r="F41" s="10"/>
      <c r="G41" s="10"/>
      <c r="H41" s="10"/>
    </row>
    <row r="42" spans="3:8" x14ac:dyDescent="0.2">
      <c r="C42" s="9"/>
      <c r="D42" s="9"/>
      <c r="E42" s="9"/>
      <c r="F42" s="9"/>
      <c r="G42" s="9"/>
      <c r="H42" s="9"/>
    </row>
    <row r="43" spans="3:8" x14ac:dyDescent="0.2">
      <c r="C43" s="10"/>
      <c r="D43" s="10"/>
      <c r="E43" s="10"/>
      <c r="F43" s="10"/>
      <c r="G43" s="10"/>
      <c r="H43" s="10"/>
    </row>
    <row r="44" spans="3:8" x14ac:dyDescent="0.2">
      <c r="C44" s="9"/>
      <c r="D44" s="9"/>
      <c r="E44" s="9"/>
      <c r="F44" s="9"/>
      <c r="G44" s="9"/>
      <c r="H44" s="9"/>
    </row>
    <row r="45" spans="3:8" x14ac:dyDescent="0.2">
      <c r="C45" s="10"/>
      <c r="D45" s="10"/>
      <c r="E45" s="10"/>
      <c r="F45" s="10"/>
      <c r="G45" s="10"/>
      <c r="H45" s="10"/>
    </row>
    <row r="46" spans="3:8" x14ac:dyDescent="0.2">
      <c r="C46" s="9"/>
      <c r="D46" s="9"/>
      <c r="E46" s="9"/>
      <c r="F46" s="9"/>
      <c r="G46" s="9"/>
      <c r="H46" s="9"/>
    </row>
    <row r="47" spans="3:8" x14ac:dyDescent="0.2">
      <c r="C47" s="10"/>
      <c r="D47" s="10"/>
      <c r="E47" s="10"/>
      <c r="F47" s="10"/>
      <c r="G47" s="10"/>
      <c r="H47" s="10"/>
    </row>
    <row r="48" spans="3:8" x14ac:dyDescent="0.2">
      <c r="C48" s="10"/>
      <c r="D48" s="10"/>
      <c r="E48" s="10"/>
      <c r="F48" s="10"/>
      <c r="G48" s="10"/>
      <c r="H48" s="10"/>
    </row>
  </sheetData>
  <mergeCells count="5">
    <mergeCell ref="B1:H1"/>
    <mergeCell ref="B2:H2"/>
    <mergeCell ref="B3:N3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D83ED6-45EA-4348-8AD5-E12304C9C38A}">
  <dimension ref="B1:H48"/>
  <sheetViews>
    <sheetView showWhiteSpace="0" zoomScaleNormal="100" workbookViewId="0">
      <selection activeCell="M9" sqref="M9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36" t="s">
        <v>0</v>
      </c>
      <c r="C1" s="36"/>
      <c r="D1" s="36"/>
      <c r="E1" s="36"/>
      <c r="F1" s="36"/>
      <c r="G1" s="36"/>
      <c r="H1" s="36"/>
    </row>
    <row r="2" spans="2:8" ht="15.75" x14ac:dyDescent="0.25">
      <c r="B2" s="36" t="s">
        <v>140</v>
      </c>
      <c r="C2" s="36"/>
      <c r="D2" s="36"/>
      <c r="E2" s="36"/>
      <c r="F2" s="36"/>
      <c r="G2" s="36"/>
      <c r="H2" s="36"/>
    </row>
    <row r="4" spans="2:8" x14ac:dyDescent="0.2">
      <c r="B4" s="2" t="s">
        <v>63</v>
      </c>
      <c r="C4" s="2"/>
      <c r="D4" s="2"/>
    </row>
    <row r="5" spans="2:8" x14ac:dyDescent="0.2">
      <c r="B5" s="2" t="s">
        <v>152</v>
      </c>
      <c r="C5" s="2"/>
      <c r="D5" s="2"/>
    </row>
    <row r="6" spans="2:8" x14ac:dyDescent="0.2">
      <c r="B6" s="2" t="s">
        <v>153</v>
      </c>
      <c r="C6" s="2"/>
      <c r="D6" s="2"/>
    </row>
    <row r="7" spans="2:8" x14ac:dyDescent="0.2">
      <c r="B7" s="2" t="s">
        <v>66</v>
      </c>
      <c r="C7" s="2"/>
      <c r="D7" s="2"/>
    </row>
    <row r="8" spans="2:8" x14ac:dyDescent="0.2">
      <c r="B8" s="2" t="s">
        <v>154</v>
      </c>
      <c r="C8" s="2"/>
      <c r="D8" s="2"/>
    </row>
    <row r="10" spans="2:8" ht="15.75" x14ac:dyDescent="0.25">
      <c r="C10" s="18" t="s">
        <v>1</v>
      </c>
      <c r="D10" s="18" t="s">
        <v>1</v>
      </c>
      <c r="E10" s="18" t="s">
        <v>1</v>
      </c>
      <c r="F10" s="18" t="s">
        <v>1</v>
      </c>
      <c r="G10" s="18" t="s">
        <v>1</v>
      </c>
      <c r="H10" s="18" t="s">
        <v>1</v>
      </c>
    </row>
    <row r="11" spans="2:8" ht="15.75" x14ac:dyDescent="0.25">
      <c r="C11" s="18" t="s">
        <v>2</v>
      </c>
      <c r="D11" s="18" t="s">
        <v>11</v>
      </c>
      <c r="E11" s="18" t="s">
        <v>12</v>
      </c>
      <c r="F11" s="18" t="s">
        <v>13</v>
      </c>
      <c r="G11" s="18" t="s">
        <v>14</v>
      </c>
      <c r="H11" s="18" t="s">
        <v>15</v>
      </c>
    </row>
    <row r="12" spans="2:8" x14ac:dyDescent="0.2">
      <c r="C12" s="3" t="s">
        <v>3</v>
      </c>
      <c r="D12" s="3" t="s">
        <v>3</v>
      </c>
      <c r="E12" s="3" t="s">
        <v>3</v>
      </c>
      <c r="F12" s="3" t="s">
        <v>3</v>
      </c>
      <c r="G12" s="3" t="s">
        <v>3</v>
      </c>
      <c r="H12" s="3" t="s">
        <v>3</v>
      </c>
    </row>
    <row r="13" spans="2:8" x14ac:dyDescent="0.2">
      <c r="B13" s="4" t="s">
        <v>4</v>
      </c>
      <c r="C13" s="5">
        <v>0</v>
      </c>
      <c r="D13" s="5">
        <v>0</v>
      </c>
      <c r="E13" s="5">
        <v>300921</v>
      </c>
      <c r="F13" s="5">
        <v>300921</v>
      </c>
      <c r="G13" s="5">
        <v>300921</v>
      </c>
      <c r="H13" s="5">
        <v>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5</v>
      </c>
      <c r="C15" s="5">
        <v>0</v>
      </c>
      <c r="D15" s="5">
        <v>0</v>
      </c>
      <c r="E15" s="5">
        <f>850000-E13</f>
        <v>549079</v>
      </c>
      <c r="F15" s="5">
        <f>850000-F13</f>
        <v>549079</v>
      </c>
      <c r="G15" s="5">
        <f>850000-G13</f>
        <v>549079</v>
      </c>
      <c r="H15" s="5">
        <v>0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6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7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8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9</v>
      </c>
      <c r="C23" s="7">
        <v>0</v>
      </c>
      <c r="D23" s="7">
        <f>SUM(D13:D22)</f>
        <v>0</v>
      </c>
      <c r="E23" s="7">
        <f>SUM(E13:E22)</f>
        <v>850000</v>
      </c>
      <c r="F23" s="7">
        <f t="shared" ref="F23:H23" si="0">SUM(F13:F22)</f>
        <v>850000</v>
      </c>
      <c r="G23" s="7">
        <f t="shared" si="0"/>
        <v>850000</v>
      </c>
      <c r="H23" s="7">
        <f t="shared" si="0"/>
        <v>0</v>
      </c>
    </row>
    <row r="24" spans="2:8" ht="15.75" thickTop="1" x14ac:dyDescent="0.2">
      <c r="E24" s="10"/>
    </row>
    <row r="25" spans="2:8" x14ac:dyDescent="0.2">
      <c r="F25" s="10"/>
    </row>
    <row r="26" spans="2:8" ht="15.75" x14ac:dyDescent="0.25">
      <c r="B26" s="36"/>
      <c r="C26" s="36"/>
      <c r="D26" s="36"/>
      <c r="E26" s="36"/>
      <c r="F26" s="36"/>
      <c r="G26" s="36"/>
      <c r="H26" s="36"/>
    </row>
    <row r="27" spans="2:8" ht="15.75" x14ac:dyDescent="0.25">
      <c r="B27" s="36"/>
      <c r="C27" s="36"/>
      <c r="D27" s="36"/>
      <c r="E27" s="36"/>
      <c r="F27" s="36"/>
      <c r="G27" s="36"/>
      <c r="H27" s="36"/>
    </row>
    <row r="28" spans="2:8" ht="15.75" x14ac:dyDescent="0.25">
      <c r="B28"/>
      <c r="C28"/>
    </row>
    <row r="29" spans="2:8" ht="15.75" x14ac:dyDescent="0.25">
      <c r="B29"/>
      <c r="C29"/>
    </row>
    <row r="30" spans="2:8" ht="15.75" x14ac:dyDescent="0.25">
      <c r="B30"/>
      <c r="C30"/>
    </row>
    <row r="31" spans="2:8" ht="15.75" x14ac:dyDescent="0.25">
      <c r="B31"/>
      <c r="C31"/>
    </row>
    <row r="35" spans="3:8" ht="15.75" x14ac:dyDescent="0.25">
      <c r="C35" s="18"/>
      <c r="D35" s="18"/>
      <c r="E35" s="18"/>
      <c r="F35" s="18"/>
      <c r="G35" s="18"/>
      <c r="H35" s="18"/>
    </row>
    <row r="36" spans="3:8" ht="15.75" x14ac:dyDescent="0.25">
      <c r="C36" s="18"/>
      <c r="D36" s="18"/>
      <c r="E36" s="18"/>
      <c r="F36" s="18"/>
      <c r="G36" s="18"/>
      <c r="H36" s="18"/>
    </row>
    <row r="37" spans="3:8" ht="15.75" x14ac:dyDescent="0.25">
      <c r="C37" s="18"/>
      <c r="D37" s="18"/>
      <c r="E37" s="18"/>
      <c r="F37" s="18"/>
      <c r="G37" s="18"/>
      <c r="H37" s="18"/>
    </row>
    <row r="38" spans="3:8" ht="15.75" x14ac:dyDescent="0.25">
      <c r="C38" s="18"/>
      <c r="D38" s="18"/>
      <c r="E38" s="18"/>
      <c r="F38" s="18"/>
      <c r="G38" s="18"/>
      <c r="H38" s="18"/>
    </row>
    <row r="39" spans="3:8" ht="15.75" x14ac:dyDescent="0.25">
      <c r="C39" s="18"/>
      <c r="D39" s="18"/>
      <c r="E39" s="18"/>
      <c r="F39" s="18"/>
      <c r="G39" s="18"/>
      <c r="H39" s="18"/>
    </row>
    <row r="40" spans="3:8" ht="15.75" x14ac:dyDescent="0.25">
      <c r="C40" s="18"/>
      <c r="D40" s="18"/>
      <c r="E40" s="18"/>
      <c r="F40" s="18"/>
      <c r="G40" s="18"/>
      <c r="H40" s="18"/>
    </row>
    <row r="41" spans="3:8" ht="15.75" x14ac:dyDescent="0.25">
      <c r="C41" s="18"/>
      <c r="D41" s="18"/>
      <c r="E41" s="18"/>
      <c r="F41" s="18"/>
      <c r="G41" s="18"/>
      <c r="H41" s="18"/>
    </row>
    <row r="42" spans="3:8" ht="15.75" x14ac:dyDescent="0.25">
      <c r="C42" s="18"/>
      <c r="D42" s="18"/>
      <c r="E42" s="18"/>
      <c r="F42" s="18"/>
      <c r="G42" s="18"/>
      <c r="H42" s="18"/>
    </row>
    <row r="43" spans="3:8" ht="15.75" x14ac:dyDescent="0.25">
      <c r="C43" s="18"/>
      <c r="D43" s="18"/>
      <c r="E43" s="18"/>
      <c r="F43" s="18"/>
      <c r="G43" s="18"/>
      <c r="H43" s="18"/>
    </row>
    <row r="44" spans="3:8" ht="15.75" x14ac:dyDescent="0.25">
      <c r="C44" s="18"/>
      <c r="D44" s="18"/>
      <c r="E44" s="18"/>
      <c r="F44" s="18"/>
      <c r="G44" s="18"/>
      <c r="H44" s="18"/>
    </row>
    <row r="45" spans="3:8" ht="15.75" x14ac:dyDescent="0.25">
      <c r="C45" s="18"/>
      <c r="D45" s="18"/>
      <c r="E45" s="18"/>
      <c r="F45" s="18"/>
      <c r="G45" s="18"/>
      <c r="H45" s="18"/>
    </row>
    <row r="46" spans="3:8" ht="15.75" x14ac:dyDescent="0.25">
      <c r="C46" s="18"/>
      <c r="D46" s="18"/>
      <c r="E46" s="18"/>
      <c r="F46" s="18"/>
      <c r="G46" s="18"/>
      <c r="H46" s="18"/>
    </row>
    <row r="47" spans="3:8" ht="15.75" x14ac:dyDescent="0.25">
      <c r="C47" s="18"/>
      <c r="D47" s="18"/>
      <c r="E47" s="18"/>
      <c r="F47" s="18"/>
      <c r="G47" s="18"/>
      <c r="H47" s="18"/>
    </row>
    <row r="48" spans="3:8" x14ac:dyDescent="0.2">
      <c r="C48" s="10"/>
      <c r="D48" s="10"/>
      <c r="E48" s="10"/>
      <c r="F48" s="10"/>
      <c r="G48" s="10"/>
      <c r="H48" s="10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F922E8-0142-4877-B6D3-C6B7670A8F2C}">
  <dimension ref="B1:H48"/>
  <sheetViews>
    <sheetView showWhiteSpace="0" zoomScaleNormal="100" workbookViewId="0"/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36" t="s">
        <v>0</v>
      </c>
      <c r="C1" s="36"/>
      <c r="D1" s="36"/>
      <c r="E1" s="36"/>
      <c r="F1" s="36"/>
      <c r="G1" s="36"/>
      <c r="H1" s="36"/>
    </row>
    <row r="2" spans="2:8" ht="15.75" x14ac:dyDescent="0.25">
      <c r="B2" s="36" t="s">
        <v>140</v>
      </c>
      <c r="C2" s="36"/>
      <c r="D2" s="36"/>
      <c r="E2" s="36"/>
      <c r="F2" s="36"/>
      <c r="G2" s="36"/>
      <c r="H2" s="36"/>
    </row>
    <row r="4" spans="2:8" x14ac:dyDescent="0.2">
      <c r="B4" s="2" t="s">
        <v>63</v>
      </c>
      <c r="C4" s="2"/>
      <c r="D4" s="2"/>
    </row>
    <row r="5" spans="2:8" x14ac:dyDescent="0.2">
      <c r="B5" s="2" t="s">
        <v>152</v>
      </c>
      <c r="C5" s="2"/>
      <c r="D5" s="2"/>
    </row>
    <row r="6" spans="2:8" x14ac:dyDescent="0.2">
      <c r="B6" s="2" t="s">
        <v>153</v>
      </c>
      <c r="C6" s="2"/>
      <c r="D6" s="2"/>
    </row>
    <row r="7" spans="2:8" x14ac:dyDescent="0.2">
      <c r="B7" s="2" t="s">
        <v>66</v>
      </c>
      <c r="C7" s="2"/>
      <c r="D7" s="2"/>
    </row>
    <row r="8" spans="2:8" x14ac:dyDescent="0.2">
      <c r="B8" s="2" t="s">
        <v>155</v>
      </c>
      <c r="C8" s="2"/>
      <c r="D8" s="2"/>
    </row>
    <row r="10" spans="2:8" ht="15.75" x14ac:dyDescent="0.25">
      <c r="C10" s="18" t="s">
        <v>1</v>
      </c>
      <c r="D10" s="18" t="s">
        <v>1</v>
      </c>
      <c r="E10" s="18" t="s">
        <v>1</v>
      </c>
      <c r="F10" s="18" t="s">
        <v>1</v>
      </c>
      <c r="G10" s="18" t="s">
        <v>1</v>
      </c>
      <c r="H10" s="18" t="s">
        <v>1</v>
      </c>
    </row>
    <row r="11" spans="2:8" ht="15.75" x14ac:dyDescent="0.25">
      <c r="C11" s="18" t="s">
        <v>2</v>
      </c>
      <c r="D11" s="18" t="s">
        <v>11</v>
      </c>
      <c r="E11" s="18" t="s">
        <v>12</v>
      </c>
      <c r="F11" s="18" t="s">
        <v>13</v>
      </c>
      <c r="G11" s="18" t="s">
        <v>14</v>
      </c>
      <c r="H11" s="18" t="s">
        <v>15</v>
      </c>
    </row>
    <row r="12" spans="2:8" x14ac:dyDescent="0.2">
      <c r="C12" s="3" t="s">
        <v>3</v>
      </c>
      <c r="D12" s="3" t="s">
        <v>3</v>
      </c>
      <c r="E12" s="3" t="s">
        <v>3</v>
      </c>
      <c r="F12" s="3" t="s">
        <v>3</v>
      </c>
      <c r="G12" s="3" t="s">
        <v>3</v>
      </c>
      <c r="H12" s="3" t="s">
        <v>3</v>
      </c>
    </row>
    <row r="13" spans="2:8" x14ac:dyDescent="0.2">
      <c r="B13" s="4" t="s">
        <v>4</v>
      </c>
      <c r="C13" s="5">
        <v>0</v>
      </c>
      <c r="D13" s="5">
        <v>0</v>
      </c>
      <c r="E13" s="5">
        <v>303348</v>
      </c>
      <c r="F13" s="5">
        <v>303348</v>
      </c>
      <c r="G13" s="5">
        <v>303348</v>
      </c>
      <c r="H13" s="5">
        <v>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5</v>
      </c>
      <c r="C15" s="5">
        <v>0</v>
      </c>
      <c r="D15" s="5">
        <v>0</v>
      </c>
      <c r="E15" s="5">
        <v>576446</v>
      </c>
      <c r="F15" s="5">
        <v>576446</v>
      </c>
      <c r="G15" s="5">
        <v>576446</v>
      </c>
      <c r="H15" s="5">
        <v>0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6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7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8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9</v>
      </c>
      <c r="C23" s="7">
        <v>0</v>
      </c>
      <c r="D23" s="7">
        <f>SUM(D13:D22)</f>
        <v>0</v>
      </c>
      <c r="E23" s="7">
        <f>SUM(E13:E22)</f>
        <v>879794</v>
      </c>
      <c r="F23" s="7">
        <f t="shared" ref="F23:H23" si="0">SUM(F13:F22)</f>
        <v>879794</v>
      </c>
      <c r="G23" s="7">
        <f t="shared" si="0"/>
        <v>879794</v>
      </c>
      <c r="H23" s="7">
        <f t="shared" si="0"/>
        <v>0</v>
      </c>
    </row>
    <row r="24" spans="2:8" ht="15.75" thickTop="1" x14ac:dyDescent="0.2">
      <c r="E24" s="10"/>
    </row>
    <row r="25" spans="2:8" x14ac:dyDescent="0.2">
      <c r="F25" s="10"/>
    </row>
    <row r="26" spans="2:8" ht="15.75" x14ac:dyDescent="0.25">
      <c r="B26" s="36"/>
      <c r="C26" s="36"/>
      <c r="D26" s="36"/>
      <c r="E26" s="36"/>
      <c r="F26" s="36"/>
      <c r="G26" s="36"/>
      <c r="H26" s="36"/>
    </row>
    <row r="27" spans="2:8" ht="15.75" x14ac:dyDescent="0.25">
      <c r="B27" s="36"/>
      <c r="C27" s="36"/>
      <c r="D27" s="36"/>
      <c r="E27" s="36"/>
      <c r="F27" s="36"/>
      <c r="G27" s="36"/>
      <c r="H27" s="36"/>
    </row>
    <row r="28" spans="2:8" ht="15.75" x14ac:dyDescent="0.25">
      <c r="B28"/>
      <c r="C28"/>
    </row>
    <row r="29" spans="2:8" ht="15.75" x14ac:dyDescent="0.25">
      <c r="B29"/>
      <c r="C29"/>
    </row>
    <row r="30" spans="2:8" ht="15.75" x14ac:dyDescent="0.25">
      <c r="B30"/>
      <c r="C30"/>
    </row>
    <row r="31" spans="2:8" ht="15.75" x14ac:dyDescent="0.25">
      <c r="B31"/>
      <c r="C31"/>
    </row>
    <row r="35" spans="3:8" ht="15.75" x14ac:dyDescent="0.25">
      <c r="C35" s="18"/>
      <c r="D35" s="18"/>
      <c r="E35" s="18"/>
      <c r="F35" s="18"/>
      <c r="G35" s="18"/>
      <c r="H35" s="18"/>
    </row>
    <row r="36" spans="3:8" ht="15.75" x14ac:dyDescent="0.25">
      <c r="C36" s="18"/>
      <c r="D36" s="18"/>
      <c r="E36" s="18"/>
      <c r="F36" s="18"/>
      <c r="G36" s="18"/>
      <c r="H36" s="18"/>
    </row>
    <row r="37" spans="3:8" ht="15.75" x14ac:dyDescent="0.25">
      <c r="C37" s="18"/>
      <c r="D37" s="18"/>
      <c r="E37" s="18"/>
      <c r="F37" s="18"/>
      <c r="G37" s="18"/>
      <c r="H37" s="18"/>
    </row>
    <row r="38" spans="3:8" ht="15.75" x14ac:dyDescent="0.25">
      <c r="C38" s="18"/>
      <c r="D38" s="18"/>
      <c r="E38" s="18"/>
      <c r="F38" s="18"/>
      <c r="G38" s="18"/>
      <c r="H38" s="18"/>
    </row>
    <row r="39" spans="3:8" ht="15.75" x14ac:dyDescent="0.25">
      <c r="C39" s="18"/>
      <c r="D39" s="18"/>
      <c r="E39" s="18"/>
      <c r="F39" s="18"/>
      <c r="G39" s="18"/>
      <c r="H39" s="18"/>
    </row>
    <row r="40" spans="3:8" ht="15.75" x14ac:dyDescent="0.25">
      <c r="C40" s="18"/>
      <c r="D40" s="18"/>
      <c r="E40" s="18"/>
      <c r="F40" s="18"/>
      <c r="G40" s="18"/>
      <c r="H40" s="18"/>
    </row>
    <row r="41" spans="3:8" ht="15.75" x14ac:dyDescent="0.25">
      <c r="C41" s="18"/>
      <c r="D41" s="18"/>
      <c r="E41" s="18"/>
      <c r="F41" s="18"/>
      <c r="G41" s="18"/>
      <c r="H41" s="18"/>
    </row>
    <row r="42" spans="3:8" ht="15.75" x14ac:dyDescent="0.25">
      <c r="C42" s="18"/>
      <c r="D42" s="18"/>
      <c r="E42" s="18"/>
      <c r="F42" s="18"/>
      <c r="G42" s="18"/>
      <c r="H42" s="18"/>
    </row>
    <row r="43" spans="3:8" ht="15.75" x14ac:dyDescent="0.25">
      <c r="C43" s="18"/>
      <c r="D43" s="18"/>
      <c r="E43" s="18"/>
      <c r="F43" s="18"/>
      <c r="G43" s="18"/>
      <c r="H43" s="18"/>
    </row>
    <row r="44" spans="3:8" ht="15.75" x14ac:dyDescent="0.25">
      <c r="C44" s="18"/>
      <c r="D44" s="18"/>
      <c r="E44" s="18"/>
      <c r="F44" s="18"/>
      <c r="G44" s="18"/>
      <c r="H44" s="18"/>
    </row>
    <row r="45" spans="3:8" ht="15.75" x14ac:dyDescent="0.25">
      <c r="C45" s="18"/>
      <c r="D45" s="18"/>
      <c r="E45" s="18"/>
      <c r="F45" s="18"/>
      <c r="G45" s="18"/>
      <c r="H45" s="18"/>
    </row>
    <row r="46" spans="3:8" ht="15.75" x14ac:dyDescent="0.25">
      <c r="C46" s="18"/>
      <c r="D46" s="18"/>
      <c r="E46" s="18"/>
      <c r="F46" s="18"/>
      <c r="G46" s="18"/>
      <c r="H46" s="18"/>
    </row>
    <row r="47" spans="3:8" ht="15.75" x14ac:dyDescent="0.25">
      <c r="C47" s="18"/>
      <c r="D47" s="18"/>
      <c r="E47" s="18"/>
      <c r="F47" s="18"/>
      <c r="G47" s="18"/>
      <c r="H47" s="18"/>
    </row>
    <row r="48" spans="3:8" x14ac:dyDescent="0.2">
      <c r="C48" s="10"/>
      <c r="D48" s="10"/>
      <c r="E48" s="10"/>
      <c r="F48" s="10"/>
      <c r="G48" s="10"/>
      <c r="H48" s="10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49</vt:i4>
      </vt:variant>
      <vt:variant>
        <vt:lpstr>Named Ranges</vt:lpstr>
      </vt:variant>
      <vt:variant>
        <vt:i4>43</vt:i4>
      </vt:variant>
    </vt:vector>
  </HeadingPairs>
  <TitlesOfParts>
    <vt:vector size="92" baseType="lpstr">
      <vt:lpstr>S 600</vt:lpstr>
      <vt:lpstr>S 603</vt:lpstr>
      <vt:lpstr>S 604</vt:lpstr>
      <vt:lpstr>S 605</vt:lpstr>
      <vt:lpstr>S 613</vt:lpstr>
      <vt:lpstr>S 615</vt:lpstr>
      <vt:lpstr>S 619</vt:lpstr>
      <vt:lpstr>S 625</vt:lpstr>
      <vt:lpstr>S 626</vt:lpstr>
      <vt:lpstr>S 628 </vt:lpstr>
      <vt:lpstr>S 629</vt:lpstr>
      <vt:lpstr>S 630</vt:lpstr>
      <vt:lpstr>S 635</vt:lpstr>
      <vt:lpstr>S 637</vt:lpstr>
      <vt:lpstr>S 640</vt:lpstr>
      <vt:lpstr>S 641</vt:lpstr>
      <vt:lpstr>S 642</vt:lpstr>
      <vt:lpstr>S 644</vt:lpstr>
      <vt:lpstr>S 645</vt:lpstr>
      <vt:lpstr>S 646</vt:lpstr>
      <vt:lpstr>S 647</vt:lpstr>
      <vt:lpstr>S 648</vt:lpstr>
      <vt:lpstr>S 649</vt:lpstr>
      <vt:lpstr>S 650</vt:lpstr>
      <vt:lpstr>S 651</vt:lpstr>
      <vt:lpstr>S 652</vt:lpstr>
      <vt:lpstr>S 653</vt:lpstr>
      <vt:lpstr>S 654 </vt:lpstr>
      <vt:lpstr>S 655</vt:lpstr>
      <vt:lpstr>S 656</vt:lpstr>
      <vt:lpstr>S 658</vt:lpstr>
      <vt:lpstr>S 659</vt:lpstr>
      <vt:lpstr>S 660</vt:lpstr>
      <vt:lpstr>S 661</vt:lpstr>
      <vt:lpstr>S 662</vt:lpstr>
      <vt:lpstr>S 663</vt:lpstr>
      <vt:lpstr>S 664</vt:lpstr>
      <vt:lpstr>S-666</vt:lpstr>
      <vt:lpstr>S 667 </vt:lpstr>
      <vt:lpstr>S 668</vt:lpstr>
      <vt:lpstr>S 669</vt:lpstr>
      <vt:lpstr>S 670</vt:lpstr>
      <vt:lpstr>S 671</vt:lpstr>
      <vt:lpstr>S 673</vt:lpstr>
      <vt:lpstr>S 674</vt:lpstr>
      <vt:lpstr>S 675</vt:lpstr>
      <vt:lpstr>S 678</vt:lpstr>
      <vt:lpstr>S 679</vt:lpstr>
      <vt:lpstr>S 680 </vt:lpstr>
      <vt:lpstr>'S 600'!Print_Area</vt:lpstr>
      <vt:lpstr>'S 603'!Print_Area</vt:lpstr>
      <vt:lpstr>'S 604'!Print_Area</vt:lpstr>
      <vt:lpstr>'S 605'!Print_Area</vt:lpstr>
      <vt:lpstr>'S 615'!Print_Area</vt:lpstr>
      <vt:lpstr>'S 619'!Print_Area</vt:lpstr>
      <vt:lpstr>'S 625'!Print_Area</vt:lpstr>
      <vt:lpstr>'S 628 '!Print_Area</vt:lpstr>
      <vt:lpstr>'S 629'!Print_Area</vt:lpstr>
      <vt:lpstr>'S 630'!Print_Area</vt:lpstr>
      <vt:lpstr>'S 635'!Print_Area</vt:lpstr>
      <vt:lpstr>'S 637'!Print_Area</vt:lpstr>
      <vt:lpstr>'S 640'!Print_Area</vt:lpstr>
      <vt:lpstr>'S 641'!Print_Area</vt:lpstr>
      <vt:lpstr>'S 642'!Print_Area</vt:lpstr>
      <vt:lpstr>'S 645'!Print_Area</vt:lpstr>
      <vt:lpstr>'S 646'!Print_Area</vt:lpstr>
      <vt:lpstr>'S 647'!Print_Area</vt:lpstr>
      <vt:lpstr>'S 648'!Print_Area</vt:lpstr>
      <vt:lpstr>'S 649'!Print_Area</vt:lpstr>
      <vt:lpstr>'S 650'!Print_Area</vt:lpstr>
      <vt:lpstr>'S 651'!Print_Area</vt:lpstr>
      <vt:lpstr>'S 652'!Print_Area</vt:lpstr>
      <vt:lpstr>'S 653'!Print_Area</vt:lpstr>
      <vt:lpstr>'S 655'!Print_Area</vt:lpstr>
      <vt:lpstr>'S 656'!Print_Area</vt:lpstr>
      <vt:lpstr>'S 658'!Print_Area</vt:lpstr>
      <vt:lpstr>'S 659'!Print_Area</vt:lpstr>
      <vt:lpstr>'S 661'!Print_Area</vt:lpstr>
      <vt:lpstr>'S 662'!Print_Area</vt:lpstr>
      <vt:lpstr>'S 663'!Print_Area</vt:lpstr>
      <vt:lpstr>'S 664'!Print_Area</vt:lpstr>
      <vt:lpstr>'S 667 '!Print_Area</vt:lpstr>
      <vt:lpstr>'S 668'!Print_Area</vt:lpstr>
      <vt:lpstr>'S 669'!Print_Area</vt:lpstr>
      <vt:lpstr>'S 670'!Print_Area</vt:lpstr>
      <vt:lpstr>'S 673'!Print_Area</vt:lpstr>
      <vt:lpstr>'S 674'!Print_Area</vt:lpstr>
      <vt:lpstr>'S 675'!Print_Area</vt:lpstr>
      <vt:lpstr>'S 678'!Print_Area</vt:lpstr>
      <vt:lpstr>'S 679'!Print_Area</vt:lpstr>
      <vt:lpstr>'S 680 '!Print_Area</vt:lpstr>
      <vt:lpstr>'S-666'!Print_Area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Terri Ohta</dc:creator>
  <cp:lastModifiedBy>Vu, Khoi Anh</cp:lastModifiedBy>
  <cp:lastPrinted>2022-08-15T23:26:11Z</cp:lastPrinted>
  <dcterms:created xsi:type="dcterms:W3CDTF">2021-09-02T21:25:50Z</dcterms:created>
  <dcterms:modified xsi:type="dcterms:W3CDTF">2023-10-06T01:01:37Z</dcterms:modified>
</cp:coreProperties>
</file>