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4 NON GENERAL FUND RPT\Master Form 37-49_to Leg,B&amp;F\"/>
    </mc:Choice>
  </mc:AlternateContent>
  <xr:revisionPtr revIDLastSave="0" documentId="13_ncr:1_{294E4434-F979-4F76-82FE-A8334AFF3F5A}" xr6:coauthVersionLast="47" xr6:coauthVersionMax="47" xr10:uidLastSave="{00000000-0000-0000-0000-000000000000}"/>
  <bookViews>
    <workbookView xWindow="28680" yWindow="-120" windowWidth="29040" windowHeight="15840" tabRatio="718" firstSheet="8" activeTab="22" xr2:uid="{7013CA5F-40E5-451F-AED0-BB95E88B2793}"/>
  </bookViews>
  <sheets>
    <sheet name="S 301" sheetId="55" r:id="rId1"/>
    <sheet name="S 302" sheetId="47" r:id="rId2"/>
    <sheet name="S 304" sheetId="48" r:id="rId3"/>
    <sheet name="S 305" sheetId="49" r:id="rId4"/>
    <sheet name=" S 306" sheetId="53" r:id="rId5"/>
    <sheet name="S 307" sheetId="5" r:id="rId6"/>
    <sheet name="S 309" sheetId="3" r:id="rId7"/>
    <sheet name="S 310" sheetId="9" r:id="rId8"/>
    <sheet name="S 311" sheetId="56" r:id="rId9"/>
    <sheet name="S 313" sheetId="57" r:id="rId10"/>
    <sheet name="S 314" sheetId="8" r:id="rId11"/>
    <sheet name="S 315" sheetId="58" r:id="rId12"/>
    <sheet name="S 316" sheetId="40" r:id="rId13"/>
    <sheet name="S 317" sheetId="46" r:id="rId14"/>
    <sheet name="S 319" sheetId="59" r:id="rId15"/>
    <sheet name="S 321" sheetId="50" r:id="rId16"/>
    <sheet name="S 322" sheetId="60" r:id="rId17"/>
    <sheet name="S 323 " sheetId="61" r:id="rId18"/>
    <sheet name="S 324" sheetId="2" r:id="rId19"/>
    <sheet name="S 325" sheetId="51" r:id="rId20"/>
    <sheet name="S 327" sheetId="62" r:id="rId21"/>
    <sheet name="S 328" sheetId="54" r:id="rId22"/>
    <sheet name="S 329" sheetId="72" r:id="rId23"/>
    <sheet name="S 330" sheetId="63" r:id="rId24"/>
    <sheet name="S 334" sheetId="1" r:id="rId25"/>
    <sheet name="S 331" sheetId="52" r:id="rId26"/>
    <sheet name="S 396 NEW" sheetId="45" r:id="rId27"/>
    <sheet name="S 335" sheetId="41" r:id="rId28"/>
    <sheet name="S 336" sheetId="64" r:id="rId29"/>
    <sheet name="S 337" sheetId="42" r:id="rId30"/>
    <sheet name="S 338" sheetId="43" r:id="rId31"/>
    <sheet name="S 339" sheetId="65" r:id="rId32"/>
    <sheet name="S 340" sheetId="66" r:id="rId33"/>
    <sheet name="S 341" sheetId="67" r:id="rId34"/>
    <sheet name="S 342" sheetId="68" r:id="rId35"/>
    <sheet name="S 344" sheetId="69" r:id="rId36"/>
    <sheet name="S 346" sheetId="44" r:id="rId37"/>
    <sheet name="S 347" sheetId="7" r:id="rId38"/>
    <sheet name="S 348" sheetId="70" r:id="rId39"/>
    <sheet name="S 349" sheetId="71" r:id="rId40"/>
  </sheets>
  <definedNames>
    <definedName name="_xlnm.Print_Area" localSheetId="4">' S 306'!$A$1:$H$24</definedName>
    <definedName name="_xlnm.Print_Area" localSheetId="1">'S 302'!$A$1:$H$24</definedName>
    <definedName name="_xlnm.Print_Area" localSheetId="2">'S 304'!$A$1:$H$24</definedName>
    <definedName name="_xlnm.Print_Area" localSheetId="3">'S 305'!$A$1:$H$24</definedName>
    <definedName name="_xlnm.Print_Area" localSheetId="5">'S 307'!$A$1:$H$25</definedName>
    <definedName name="_xlnm.Print_Area" localSheetId="7">'S 310'!$A$1:$H$24</definedName>
    <definedName name="_xlnm.Print_Area" localSheetId="10">'S 314'!$A$1:$H$24</definedName>
    <definedName name="_xlnm.Print_Area" localSheetId="12">'S 316'!$A$1:$H$24</definedName>
    <definedName name="_xlnm.Print_Area" localSheetId="13">'S 317'!$A$1:$H$24</definedName>
    <definedName name="_xlnm.Print_Area" localSheetId="18">'S 324'!$A$1:$H$24</definedName>
    <definedName name="_xlnm.Print_Area" localSheetId="21">'S 328'!$A$1:$H$24</definedName>
    <definedName name="_xlnm.Print_Area" localSheetId="22">'S 329'!$A$1:$E$25</definedName>
    <definedName name="_xlnm.Print_Area" localSheetId="25">'S 331'!$A$1:$H$24</definedName>
    <definedName name="_xlnm.Print_Area" localSheetId="24">'S 334'!$A$1:$H$24</definedName>
    <definedName name="_xlnm.Print_Area" localSheetId="27">'S 335'!$A$1:$H$24</definedName>
    <definedName name="_xlnm.Print_Area" localSheetId="29">'S 337'!$A$1:$H$24</definedName>
    <definedName name="_xlnm.Print_Area" localSheetId="30">'S 338'!$A$1:$H$24</definedName>
    <definedName name="_xlnm.Print_Area" localSheetId="36">'S 346'!$A$1:$H$24</definedName>
    <definedName name="_xlnm.Print_Area" localSheetId="37">'S 347'!$A$1:$H$24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3" i="72" l="1"/>
  <c r="G23" i="72"/>
  <c r="F23" i="72"/>
  <c r="E23" i="72"/>
  <c r="D23" i="72"/>
  <c r="C23" i="72"/>
  <c r="H23" i="71"/>
  <c r="G23" i="71"/>
  <c r="F23" i="71"/>
  <c r="E23" i="71"/>
  <c r="D23" i="71"/>
  <c r="C23" i="71"/>
  <c r="H23" i="70"/>
  <c r="G23" i="70"/>
  <c r="F23" i="70"/>
  <c r="E23" i="70"/>
  <c r="D23" i="70"/>
  <c r="C23" i="70"/>
  <c r="H23" i="69"/>
  <c r="G23" i="69"/>
  <c r="F23" i="69"/>
  <c r="E23" i="69"/>
  <c r="D23" i="69"/>
  <c r="C23" i="69"/>
  <c r="H23" i="68"/>
  <c r="G23" i="68"/>
  <c r="F23" i="68"/>
  <c r="E23" i="68"/>
  <c r="D23" i="68"/>
  <c r="C23" i="68"/>
  <c r="H23" i="67"/>
  <c r="G23" i="67"/>
  <c r="F23" i="67"/>
  <c r="E23" i="67"/>
  <c r="D23" i="67"/>
  <c r="C23" i="67"/>
  <c r="H23" i="66"/>
  <c r="G23" i="66"/>
  <c r="F23" i="66"/>
  <c r="E23" i="66"/>
  <c r="D23" i="66"/>
  <c r="C23" i="66"/>
  <c r="H23" i="65"/>
  <c r="G23" i="65"/>
  <c r="F23" i="65"/>
  <c r="E23" i="65"/>
  <c r="D23" i="65"/>
  <c r="C23" i="65"/>
  <c r="H23" i="64"/>
  <c r="G23" i="64"/>
  <c r="F23" i="64"/>
  <c r="E23" i="64"/>
  <c r="D23" i="64"/>
  <c r="C23" i="64"/>
  <c r="H23" i="63"/>
  <c r="G23" i="63"/>
  <c r="F23" i="63"/>
  <c r="E23" i="63"/>
  <c r="D23" i="63"/>
  <c r="C23" i="63"/>
  <c r="H23" i="62"/>
  <c r="G23" i="62"/>
  <c r="F23" i="62"/>
  <c r="E23" i="62"/>
  <c r="D23" i="62"/>
  <c r="C23" i="62"/>
  <c r="H23" i="61"/>
  <c r="G23" i="61"/>
  <c r="F23" i="61"/>
  <c r="E23" i="61"/>
  <c r="D23" i="61"/>
  <c r="C23" i="61"/>
  <c r="H23" i="60"/>
  <c r="G23" i="60"/>
  <c r="F23" i="60"/>
  <c r="E23" i="60"/>
  <c r="D23" i="60"/>
  <c r="C23" i="60"/>
  <c r="H23" i="59"/>
  <c r="G23" i="59"/>
  <c r="F23" i="59"/>
  <c r="E23" i="59"/>
  <c r="D23" i="59"/>
  <c r="C23" i="59"/>
  <c r="H23" i="58"/>
  <c r="G23" i="58"/>
  <c r="F23" i="58"/>
  <c r="E23" i="58"/>
  <c r="D23" i="58"/>
  <c r="C23" i="58"/>
  <c r="H23" i="57"/>
  <c r="G23" i="57"/>
  <c r="F23" i="57"/>
  <c r="E23" i="57"/>
  <c r="D23" i="57"/>
  <c r="C23" i="57"/>
  <c r="E23" i="56" l="1"/>
  <c r="D23" i="56"/>
  <c r="C23" i="56"/>
  <c r="F15" i="56"/>
  <c r="G15" i="56" s="1"/>
  <c r="H15" i="56" s="1"/>
  <c r="F13" i="56"/>
  <c r="F23" i="56" s="1"/>
  <c r="E23" i="55"/>
  <c r="D23" i="55"/>
  <c r="C23" i="55"/>
  <c r="F15" i="55"/>
  <c r="F23" i="55" s="1"/>
  <c r="G13" i="55"/>
  <c r="H13" i="55" s="1"/>
  <c r="H23" i="54"/>
  <c r="G23" i="54"/>
  <c r="F23" i="54"/>
  <c r="E23" i="54"/>
  <c r="D23" i="54"/>
  <c r="C23" i="54"/>
  <c r="H23" i="53"/>
  <c r="G23" i="53"/>
  <c r="F23" i="53"/>
  <c r="E23" i="53"/>
  <c r="D23" i="53"/>
  <c r="C23" i="53"/>
  <c r="H23" i="55" l="1"/>
  <c r="G15" i="55"/>
  <c r="H15" i="55" s="1"/>
  <c r="G13" i="56"/>
  <c r="H23" i="52"/>
  <c r="G23" i="52"/>
  <c r="F23" i="52"/>
  <c r="E23" i="52"/>
  <c r="D23" i="52"/>
  <c r="C23" i="52"/>
  <c r="H23" i="51"/>
  <c r="G23" i="51"/>
  <c r="F23" i="51"/>
  <c r="E23" i="51"/>
  <c r="D23" i="51"/>
  <c r="C23" i="51"/>
  <c r="H23" i="50"/>
  <c r="G23" i="50"/>
  <c r="F23" i="50"/>
  <c r="E23" i="50"/>
  <c r="D23" i="50"/>
  <c r="C23" i="50"/>
  <c r="H23" i="49"/>
  <c r="G23" i="49"/>
  <c r="F23" i="49"/>
  <c r="E23" i="49"/>
  <c r="D23" i="49"/>
  <c r="C23" i="49"/>
  <c r="H23" i="48"/>
  <c r="G23" i="48"/>
  <c r="F23" i="48"/>
  <c r="E23" i="48"/>
  <c r="D23" i="48"/>
  <c r="C23" i="48"/>
  <c r="C23" i="47"/>
  <c r="F15" i="47"/>
  <c r="G15" i="47" s="1"/>
  <c r="H15" i="47" s="1"/>
  <c r="D13" i="47"/>
  <c r="D23" i="47" s="1"/>
  <c r="H24" i="5"/>
  <c r="G24" i="5"/>
  <c r="F24" i="5"/>
  <c r="E24" i="5"/>
  <c r="D24" i="5"/>
  <c r="C24" i="5"/>
  <c r="G23" i="55" l="1"/>
  <c r="G23" i="56"/>
  <c r="H13" i="56"/>
  <c r="H23" i="56" s="1"/>
  <c r="E13" i="47"/>
  <c r="E23" i="47" s="1"/>
  <c r="H23" i="46"/>
  <c r="G23" i="46"/>
  <c r="F23" i="46"/>
  <c r="E23" i="46"/>
  <c r="D23" i="46"/>
  <c r="C23" i="46"/>
  <c r="D23" i="1"/>
  <c r="E23" i="1"/>
  <c r="F23" i="1"/>
  <c r="G23" i="1"/>
  <c r="H23" i="1"/>
  <c r="C23" i="1"/>
  <c r="D23" i="2"/>
  <c r="E23" i="2"/>
  <c r="F23" i="2"/>
  <c r="G23" i="2"/>
  <c r="H23" i="2"/>
  <c r="C23" i="2"/>
  <c r="H23" i="44"/>
  <c r="G23" i="44"/>
  <c r="F23" i="44"/>
  <c r="E23" i="44"/>
  <c r="D23" i="44"/>
  <c r="C23" i="44"/>
  <c r="H23" i="43"/>
  <c r="G23" i="43"/>
  <c r="F23" i="43"/>
  <c r="E23" i="43"/>
  <c r="D23" i="43"/>
  <c r="C23" i="43"/>
  <c r="F13" i="47" l="1"/>
  <c r="F23" i="47"/>
  <c r="G13" i="47"/>
  <c r="H15" i="42"/>
  <c r="G15" i="42"/>
  <c r="F15" i="42"/>
  <c r="E15" i="42"/>
  <c r="D15" i="42"/>
  <c r="C15" i="42"/>
  <c r="H15" i="41"/>
  <c r="G15" i="41"/>
  <c r="F15" i="41"/>
  <c r="E15" i="41"/>
  <c r="H23" i="40"/>
  <c r="G23" i="40"/>
  <c r="F23" i="40"/>
  <c r="E23" i="40"/>
  <c r="D23" i="40"/>
  <c r="C23" i="40"/>
  <c r="H13" i="47" l="1"/>
  <c r="H23" i="47" s="1"/>
  <c r="G23" i="47"/>
  <c r="H23" i="7"/>
  <c r="G23" i="7"/>
  <c r="F23" i="7"/>
  <c r="E23" i="7"/>
  <c r="D23" i="7"/>
  <c r="C23" i="7"/>
  <c r="H23" i="8" l="1"/>
  <c r="G23" i="8"/>
  <c r="F23" i="8"/>
  <c r="E23" i="8"/>
  <c r="D23" i="8"/>
  <c r="C23" i="8"/>
  <c r="E23" i="9" l="1"/>
  <c r="D23" i="9"/>
  <c r="C23" i="9"/>
  <c r="F15" i="9"/>
  <c r="G15" i="9" s="1"/>
  <c r="H15" i="9" s="1"/>
  <c r="F13" i="9"/>
  <c r="F23" i="9" s="1"/>
  <c r="G13" i="9" l="1"/>
  <c r="G23" i="9" l="1"/>
  <c r="H13" i="9"/>
  <c r="H23" i="9" s="1"/>
</calcChain>
</file>

<file path=xl/sharedStrings.xml><?xml version="1.0" encoding="utf-8"?>
<sst xmlns="http://schemas.openxmlformats.org/spreadsheetml/2006/main" count="1243" uniqueCount="165">
  <si>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</si>
  <si>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</si>
  <si>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</si>
  <si>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</si>
  <si>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</si>
  <si>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</si>
  <si>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</si>
  <si>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</si>
  <si>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</si>
  <si>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</si>
  <si>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</si>
  <si>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</si>
  <si>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</si>
  <si>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</si>
  <si>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</si>
  <si>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</si>
  <si>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r>
      <t xml:space="preserve">Department: 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</si>
  <si>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DCAB Special Fund</t>
    </r>
  </si>
  <si>
    <r>
      <t xml:space="preserve">Legal Authority: </t>
    </r>
    <r>
      <rPr>
        <u/>
        <sz val="12"/>
        <color theme="1"/>
        <rFont val="Arial"/>
        <family val="2"/>
      </rPr>
      <t xml:space="preserve">Section 348F-7, HRS </t>
    </r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</si>
  <si>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</si>
  <si>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r>
      <t xml:space="preserve">Appropriation Account Number: </t>
    </r>
    <r>
      <rPr>
        <u/>
        <sz val="12"/>
        <color theme="1"/>
        <rFont val="Arial"/>
        <family val="2"/>
      </rPr>
      <t>S 334 H</t>
    </r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</si>
  <si>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</si>
  <si>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DCAB - Special Parent Information Network</t>
    </r>
  </si>
  <si>
    <r>
      <t xml:space="preserve">Legal Authority: </t>
    </r>
    <r>
      <rPr>
        <u/>
        <sz val="12"/>
        <color theme="1"/>
        <rFont val="Arial"/>
        <family val="2"/>
      </rPr>
      <t>Section 348F-7, HRS</t>
    </r>
  </si>
  <si>
    <r>
      <t xml:space="preserve">Fund Type (MOF): </t>
    </r>
    <r>
      <rPr>
        <u/>
        <sz val="12"/>
        <color theme="1"/>
        <rFont val="Arial"/>
        <family val="2"/>
      </rPr>
      <t>U</t>
    </r>
  </si>
  <si>
    <r>
      <t xml:space="preserve">Appropriation Account Number:  </t>
    </r>
    <r>
      <rPr>
        <u/>
        <sz val="12"/>
        <color theme="1"/>
        <rFont val="Arial"/>
        <family val="2"/>
      </rPr>
      <t>S-324-H</t>
    </r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</si>
  <si>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</si>
  <si>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 xml:space="preserve">Name ofFund: </t>
    </r>
    <r>
      <rPr>
        <u/>
        <sz val="12"/>
        <color theme="1"/>
        <rFont val="Arial"/>
        <family val="2"/>
      </rPr>
      <t>State Health Planning and Development Special Fund</t>
    </r>
  </si>
  <si>
    <r>
      <t>Legal Authority:</t>
    </r>
    <r>
      <rPr>
        <u/>
        <sz val="12"/>
        <color theme="1"/>
        <rFont val="Arial"/>
        <family val="2"/>
      </rPr>
      <t xml:space="preserve"> HRS 323D</t>
    </r>
  </si>
  <si>
    <r>
      <t xml:space="preserve">Fund Type (MOF): </t>
    </r>
    <r>
      <rPr>
        <u/>
        <sz val="12"/>
        <color theme="1"/>
        <rFont val="Arial"/>
        <family val="2"/>
      </rPr>
      <t>Special Fund</t>
    </r>
  </si>
  <si>
    <r>
      <t xml:space="preserve">Appropriation Account Number:  </t>
    </r>
    <r>
      <rPr>
        <u/>
        <sz val="12"/>
        <color theme="1"/>
        <rFont val="Arial"/>
        <family val="2"/>
      </rPr>
      <t>HTH 906 AC-S-309</t>
    </r>
  </si>
  <si>
    <t>Appropriation Account Number:  307</t>
  </si>
  <si>
    <t>Fund Type (MOF): B</t>
  </si>
  <si>
    <t>Legal Authority: Section 706-650(3), HRS</t>
  </si>
  <si>
    <t>Name of Fund: DDRA</t>
  </si>
  <si>
    <t>Prog ID(s):  HTH 440</t>
  </si>
  <si>
    <t>Department: Health</t>
  </si>
  <si>
    <r>
      <t xml:space="preserve">Name of Fund: </t>
    </r>
    <r>
      <rPr>
        <u/>
        <sz val="12"/>
        <color theme="1"/>
        <rFont val="Arial"/>
        <family val="2"/>
      </rPr>
      <t>Mental Health and Substance Abuse Special Fund</t>
    </r>
  </si>
  <si>
    <r>
      <t>Legal Authority:</t>
    </r>
    <r>
      <rPr>
        <u/>
        <sz val="12"/>
        <color theme="1"/>
        <rFont val="Arial"/>
        <family val="2"/>
      </rPr>
      <t xml:space="preserve"> Section 334-15, HRS</t>
    </r>
  </si>
  <si>
    <r>
      <t>Fund Type (MOF):</t>
    </r>
    <r>
      <rPr>
        <u/>
        <sz val="12"/>
        <color theme="1"/>
        <rFont val="Arial"/>
        <family val="2"/>
      </rPr>
      <t xml:space="preserve">  B  </t>
    </r>
  </si>
  <si>
    <r>
      <t xml:space="preserve">Appropriation Account Number:  </t>
    </r>
    <r>
      <rPr>
        <u/>
        <sz val="12"/>
        <color theme="1"/>
        <rFont val="Arial"/>
        <family val="2"/>
      </rPr>
      <t>S-346-H</t>
    </r>
  </si>
  <si>
    <r>
      <t xml:space="preserve">Appropriation Account Number: </t>
    </r>
    <r>
      <rPr>
        <u/>
        <sz val="12"/>
        <color theme="1"/>
        <rFont val="Arial"/>
        <family val="2"/>
      </rPr>
      <t>S 347 H</t>
    </r>
  </si>
  <si>
    <r>
      <t xml:space="preserve">Legal Authority: </t>
    </r>
    <r>
      <rPr>
        <u/>
        <sz val="12"/>
        <color theme="1"/>
        <rFont val="Arial"/>
        <family val="2"/>
      </rPr>
      <t>Act 165, SLH 2019</t>
    </r>
  </si>
  <si>
    <r>
      <t xml:space="preserve">Appropriation Account Number: </t>
    </r>
    <r>
      <rPr>
        <u/>
        <sz val="12"/>
        <color theme="1"/>
        <rFont val="Arial"/>
        <family val="2"/>
      </rPr>
      <t>S 314 H</t>
    </r>
  </si>
  <si>
    <r>
      <t xml:space="preserve">Legal Authority: </t>
    </r>
    <r>
      <rPr>
        <u/>
        <sz val="12"/>
        <color theme="1"/>
        <rFont val="Arial"/>
        <family val="2"/>
      </rPr>
      <t>Section 321H-4, HRS</t>
    </r>
  </si>
  <si>
    <r>
      <t xml:space="preserve">Name of Fund: </t>
    </r>
    <r>
      <rPr>
        <u/>
        <sz val="12"/>
        <color theme="1"/>
        <rFont val="Arial"/>
        <family val="2"/>
      </rPr>
      <t>Neurotrauma Special Fund</t>
    </r>
  </si>
  <si>
    <r>
      <t xml:space="preserve">Name of fund: </t>
    </r>
    <r>
      <rPr>
        <u/>
        <sz val="12"/>
        <color theme="1"/>
        <rFont val="Arial"/>
        <family val="2"/>
      </rPr>
      <t>Office of Health Care Assurance Special Fund</t>
    </r>
  </si>
  <si>
    <r>
      <t xml:space="preserve">Legal Authority: </t>
    </r>
    <r>
      <rPr>
        <u/>
        <sz val="12"/>
        <color theme="1"/>
        <rFont val="Arial"/>
        <family val="2"/>
      </rPr>
      <t>Section 321-1.4, HRS</t>
    </r>
  </si>
  <si>
    <r>
      <t xml:space="preserve">Fund Type (MOF): </t>
    </r>
    <r>
      <rPr>
        <u/>
        <sz val="12"/>
        <color theme="1"/>
        <rFont val="Arial"/>
        <family val="2"/>
      </rPr>
      <t>B, Special Funds</t>
    </r>
  </si>
  <si>
    <r>
      <t xml:space="preserve">Apprn. Account. No.:  </t>
    </r>
    <r>
      <rPr>
        <u/>
        <sz val="12"/>
        <color theme="1"/>
        <rFont val="Arial"/>
        <family val="2"/>
      </rPr>
      <t>S-**-310-H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</si>
  <si>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</si>
  <si>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SNAP-Ed</t>
    </r>
  </si>
  <si>
    <r>
      <t xml:space="preserve">Legal Authority: </t>
    </r>
    <r>
      <rPr>
        <u/>
        <sz val="12"/>
        <color theme="1"/>
        <rFont val="Arial"/>
        <family val="2"/>
      </rPr>
      <t>Act 162, 2009 SLH, as amended by Act 180, 2010 SLH</t>
    </r>
  </si>
  <si>
    <r>
      <t>Fund Type (MOF):__</t>
    </r>
    <r>
      <rPr>
        <u/>
        <sz val="12"/>
        <color theme="1"/>
        <rFont val="Arial"/>
        <family val="2"/>
      </rPr>
      <t>U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</si>
  <si>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S-316-H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</si>
  <si>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Tobacco Settlement Special Fund</t>
    </r>
    <r>
      <rPr>
        <sz val="12"/>
        <color theme="1"/>
        <rFont val="Arial"/>
        <family val="2"/>
      </rPr>
      <t>_______</t>
    </r>
  </si>
  <si>
    <r>
      <t>Legal Authority: _</t>
    </r>
    <r>
      <rPr>
        <u/>
        <sz val="12"/>
        <color theme="1"/>
        <rFont val="Arial"/>
        <family val="2"/>
      </rPr>
      <t>Section 328L-2, HRS</t>
    </r>
    <r>
      <rPr>
        <sz val="12"/>
        <color theme="1"/>
        <rFont val="Arial"/>
        <family val="2"/>
      </rPr>
      <t>_______________</t>
    </r>
  </si>
  <si>
    <r>
      <t>Fund Type (MOF):__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</si>
  <si>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S-335-H</t>
    </r>
    <r>
      <rPr>
        <sz val="12"/>
        <color theme="1"/>
        <rFont val="Arial"/>
        <family val="2"/>
      </rPr>
      <t>____________________</t>
    </r>
  </si>
  <si>
    <r>
      <t>Name ofFund: _</t>
    </r>
    <r>
      <rPr>
        <u/>
        <sz val="12"/>
        <color theme="1"/>
        <rFont val="Arial"/>
        <family val="2"/>
      </rPr>
      <t>Organ and Tissue Education Special Fund</t>
    </r>
  </si>
  <si>
    <r>
      <t xml:space="preserve">Legal Authority: </t>
    </r>
    <r>
      <rPr>
        <u/>
        <sz val="12"/>
        <color theme="1"/>
        <rFont val="Arial"/>
        <family val="2"/>
      </rPr>
      <t>Section 324-5.6, HRS</t>
    </r>
  </si>
  <si>
    <r>
      <t xml:space="preserve">Fund Type (MOF): 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</si>
  <si>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>S 337 H</t>
    </r>
  </si>
  <si>
    <r>
      <t>Department: 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__________________________________</t>
    </r>
  </si>
  <si>
    <r>
      <t>Name of fund: _</t>
    </r>
    <r>
      <rPr>
        <u/>
        <sz val="12"/>
        <color theme="1"/>
        <rFont val="Arial"/>
        <family val="2"/>
      </rPr>
      <t>MENTAL HEALTH SUBSTANCE ABUSE SPECIAL FUND</t>
    </r>
  </si>
  <si>
    <r>
      <t>Legal Authority: _</t>
    </r>
    <r>
      <rPr>
        <u/>
        <sz val="12"/>
        <color theme="1"/>
        <rFont val="Arial"/>
        <family val="2"/>
      </rPr>
      <t>HRS 334-15</t>
    </r>
    <r>
      <rPr>
        <sz val="12"/>
        <color theme="1"/>
        <rFont val="Arial"/>
        <family val="2"/>
      </rPr>
      <t>_______________________</t>
    </r>
  </si>
  <si>
    <r>
      <t>Fund Type (MOF):_</t>
    </r>
    <r>
      <rPr>
        <u/>
        <sz val="12"/>
        <color theme="1"/>
        <rFont val="Arial"/>
        <family val="2"/>
      </rPr>
      <t>_B</t>
    </r>
    <r>
      <rPr>
        <sz val="12"/>
        <color theme="1"/>
        <rFont val="Arial"/>
        <family val="2"/>
      </rPr>
      <t>__________________________</t>
    </r>
  </si>
  <si>
    <r>
      <t>Apprn. Account. No.:  _</t>
    </r>
    <r>
      <rPr>
        <u/>
        <sz val="12"/>
        <color theme="1"/>
        <rFont val="Arial"/>
        <family val="2"/>
      </rPr>
      <t>S306</t>
    </r>
    <r>
      <rPr>
        <sz val="12"/>
        <color theme="1"/>
        <rFont val="Arial"/>
        <family val="2"/>
      </rPr>
      <t>_______________________</t>
    </r>
  </si>
  <si>
    <t>Name of fund: TITLE IV-E Reimbursement (Interdepartmental transfer from DHS)</t>
  </si>
  <si>
    <t>Legal Authority: Act 259/01, as amended by Act 177/02; Act 200/03</t>
  </si>
  <si>
    <t>Fund Type (MOF): U</t>
  </si>
  <si>
    <r>
      <t>Apprn. Account. No.:  _</t>
    </r>
    <r>
      <rPr>
        <u/>
        <sz val="12"/>
        <color theme="1"/>
        <rFont val="Arial"/>
        <family val="2"/>
      </rPr>
      <t>S328</t>
    </r>
    <r>
      <rPr>
        <sz val="12"/>
        <color theme="1"/>
        <rFont val="Arial"/>
        <family val="2"/>
      </rPr>
      <t>_______________________</t>
    </r>
  </si>
  <si>
    <t>Fund Type (MOF):  B</t>
  </si>
  <si>
    <t>Department: HEALTH</t>
  </si>
  <si>
    <t>Name of fund: PHN, Farrington High School (DOE) U-Account</t>
  </si>
  <si>
    <t>Legal Authority: Act 162/2009, as amended by Act 180/2010</t>
  </si>
  <si>
    <t>Apprn. Account. No.:  S 329 H</t>
  </si>
  <si>
    <t>Department: HTH</t>
  </si>
  <si>
    <t>Name of Fund:  Deposit Beverage Container Special Fund</t>
  </si>
  <si>
    <t>Apprn. Acct. Number:  S 313 H</t>
  </si>
  <si>
    <t>Legal Authority:  Section 342G-104 HRS</t>
  </si>
  <si>
    <t>Name of Fund:  Sanitation and Environmental Health Special Fund</t>
  </si>
  <si>
    <t>Apprn. Acct. Number:  S 315 H</t>
  </si>
  <si>
    <t>Legal Authority:  Section 321-27, HRS</t>
  </si>
  <si>
    <t>Name of Fund:  Electronic Device Recycling Fund</t>
  </si>
  <si>
    <t>Apprn. Acct. Number:  S 319 H</t>
  </si>
  <si>
    <t>Legal Authority:  Section 339D-10, HRS (Act 13/2008)</t>
  </si>
  <si>
    <t>Name of Fund:  Noise, Radiation and Indoor Air Quality Special Fund</t>
  </si>
  <si>
    <t>Apprn. Acct. Number:  S 322 H</t>
  </si>
  <si>
    <t>Legal Authority:  Section 342P-7, HRS</t>
  </si>
  <si>
    <t>Name of Fund:  Asbestos and Lead Abatement Special Fund</t>
  </si>
  <si>
    <t>Apprn. Acct. Number:  S 323 H</t>
  </si>
  <si>
    <t>Legal Authority:  Act 242/1998 and 342P, HRS</t>
  </si>
  <si>
    <t>Name of Fund:  Vector Control, U-account</t>
  </si>
  <si>
    <t>Apprn. Acct. Number:  S 327 H</t>
  </si>
  <si>
    <t>Legal Authority:  Act 259/2001 as amended by Act 177/2002; Act 213/2007</t>
  </si>
  <si>
    <t>Name of Fund:  Leaking Underground Storage Tank Fund</t>
  </si>
  <si>
    <t>Apprn. Acct. Number:  S 330 H</t>
  </si>
  <si>
    <t>Fund Type (MOF): W</t>
  </si>
  <si>
    <t>Legal Authority:  Section 342L-51 HRS</t>
  </si>
  <si>
    <t>Name of Fund:  Wastewater Treatment Certification Board Special Fund</t>
  </si>
  <si>
    <t>Apprn. Acct. Number:  S 336 H</t>
  </si>
  <si>
    <t>Legal Authority:  Section 340B-3.5, HRS (Act 238/SLH 1999)</t>
  </si>
  <si>
    <t>Name of Fund:  Environmental Response Revolving Fund</t>
  </si>
  <si>
    <t>Apprn. Acct. Number:  S 339 H</t>
  </si>
  <si>
    <t>Legal Authority:  Section 128D-2, HRS; also see Section 342, HRS</t>
  </si>
  <si>
    <t>Apprn. Acct. Number:  S 340 H</t>
  </si>
  <si>
    <t>Name of Fund:  Water Pollution Control Revolving Fund</t>
  </si>
  <si>
    <t>Apprn. Acct. Number:  S 341 H</t>
  </si>
  <si>
    <t>Legal Authority:  Clean Water Act and Section 342D-83 HRS</t>
  </si>
  <si>
    <t>Apprn. Acct. Number:  S 342 H</t>
  </si>
  <si>
    <t>Name of Fund:  Drinking Water Treatment Revolving Loan Fund</t>
  </si>
  <si>
    <t>Apprn. Acct. Number:  S 344 H</t>
  </si>
  <si>
    <t>Legal Authority:  Section 340E-35 HRS</t>
  </si>
  <si>
    <t>Name of Fund:  Environmental Management Special Fund</t>
  </si>
  <si>
    <t>Apprn. Acct. Number:  S 348 H</t>
  </si>
  <si>
    <t>Legal Authority:  Sec 342G-63 HRS</t>
  </si>
  <si>
    <t>Name of Fund:  Clean Air Special Fund</t>
  </si>
  <si>
    <t>Apprn. Acct. Number:  S 349 H</t>
  </si>
  <si>
    <t>Legal Authority:  Sec 342B-32, HRS</t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</si>
  <si>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</si>
  <si>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Newborn Metabolic Screening Special Fund</t>
    </r>
  </si>
  <si>
    <r>
      <t xml:space="preserve">Legal Authority:    </t>
    </r>
    <r>
      <rPr>
        <u/>
        <sz val="12"/>
        <color theme="1"/>
        <rFont val="Arial"/>
        <family val="2"/>
      </rPr>
      <t xml:space="preserve"> Section 321-291, HRS</t>
    </r>
  </si>
  <si>
    <t>Fund Type (MOF): B____________________________</t>
  </si>
  <si>
    <r>
      <t xml:space="preserve">Apprn. Account. No.: </t>
    </r>
    <r>
      <rPr>
        <u/>
        <sz val="12"/>
        <color theme="1"/>
        <rFont val="Arial"/>
        <family val="2"/>
      </rPr>
      <t>S 302 H_____________________</t>
    </r>
  </si>
  <si>
    <t>Name of Fund: _Birth Defects Special Fund</t>
  </si>
  <si>
    <r>
      <t xml:space="preserve">Legal Authority: </t>
    </r>
    <r>
      <rPr>
        <u/>
        <sz val="12"/>
        <color theme="1"/>
        <rFont val="Arial"/>
        <family val="2"/>
      </rPr>
      <t>HRS §321.421-426 and HRS §324.41-44</t>
    </r>
  </si>
  <si>
    <r>
      <t xml:space="preserve">Apprn. Account. No.: </t>
    </r>
    <r>
      <rPr>
        <u/>
        <sz val="12"/>
        <color theme="1"/>
        <rFont val="Arial"/>
        <family val="2"/>
      </rPr>
      <t>S 304 H_____________________</t>
    </r>
  </si>
  <si>
    <t>Name of Fund: Domestic Violence and Sexual Assault Special Fund</t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</si>
  <si>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</si>
  <si>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Early Intervention Special Fund                </t>
    </r>
    <r>
      <rPr>
        <sz val="12"/>
        <color theme="1"/>
        <rFont val="Arial"/>
        <family val="2"/>
      </rPr>
      <t xml:space="preserve">   </t>
    </r>
  </si>
  <si>
    <r>
      <t xml:space="preserve">Legal Authority: </t>
    </r>
    <r>
      <rPr>
        <u/>
        <sz val="12"/>
        <color theme="1"/>
        <rFont val="Arial"/>
        <family val="2"/>
      </rPr>
      <t>§ 321-355, HRS</t>
    </r>
    <r>
      <rPr>
        <sz val="12"/>
        <color theme="1"/>
        <rFont val="Arial"/>
        <family val="2"/>
      </rPr>
      <t>___________________</t>
    </r>
  </si>
  <si>
    <r>
      <t xml:space="preserve">Fund Type (MOF): </t>
    </r>
    <r>
      <rPr>
        <u/>
        <sz val="12"/>
        <color theme="1"/>
        <rFont val="Arial"/>
        <family val="2"/>
      </rPr>
      <t>B_</t>
    </r>
    <r>
      <rPr>
        <sz val="12"/>
        <color theme="1"/>
        <rFont val="Arial"/>
        <family val="2"/>
      </rPr>
      <t>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</si>
  <si>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331 H_</t>
    </r>
    <r>
      <rPr>
        <sz val="12"/>
        <color theme="1"/>
        <rFont val="Arial"/>
        <family val="2"/>
      </rPr>
      <t>________________________</t>
    </r>
  </si>
  <si>
    <t>for submittal to the 2024 Legislature</t>
  </si>
  <si>
    <t>2028-29</t>
  </si>
  <si>
    <r>
      <t xml:space="preserve">Name of Fund: </t>
    </r>
    <r>
      <rPr>
        <u/>
        <sz val="12"/>
        <color theme="1"/>
        <rFont val="Arial"/>
        <family val="2"/>
      </rPr>
      <t>Intellectual and Developmental Disabilities Medicaid Waiver Administrative Claiming Special Funds</t>
    </r>
  </si>
  <si>
    <t>Name ofFund: VITAL STATISTICS IMPROVEMENT FUND</t>
  </si>
  <si>
    <t>Legal Authority: ACT 164, SLH</t>
  </si>
  <si>
    <t>Fund Type (MOF):B</t>
  </si>
  <si>
    <t>Appropriation Account Number: S-338-H</t>
  </si>
  <si>
    <r>
      <t xml:space="preserve">Department:  </t>
    </r>
    <r>
      <rPr>
        <u/>
        <sz val="12"/>
        <color theme="1"/>
        <rFont val="Arial"/>
        <family val="2"/>
      </rPr>
      <t>HTH 420</t>
    </r>
  </si>
  <si>
    <r>
      <t xml:space="preserve">Name of Fund: </t>
    </r>
    <r>
      <rPr>
        <u/>
        <sz val="12"/>
        <color theme="1"/>
        <rFont val="Arial"/>
        <family val="2"/>
      </rPr>
      <t>Accessible Parking Special Fund</t>
    </r>
  </si>
  <si>
    <r>
      <t xml:space="preserve">Legal Authority: Section </t>
    </r>
    <r>
      <rPr>
        <u/>
        <sz val="12"/>
        <color theme="1"/>
        <rFont val="Arial"/>
        <family val="2"/>
      </rPr>
      <t>348F-7.5, HRS</t>
    </r>
  </si>
  <si>
    <r>
      <t xml:space="preserve">Appropriation Account Number:  </t>
    </r>
    <r>
      <rPr>
        <u/>
        <sz val="12"/>
        <color theme="1"/>
        <rFont val="Arial"/>
        <family val="2"/>
      </rPr>
      <t>S 396 H</t>
    </r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</si>
  <si>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</si>
  <si>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 xml:space="preserve">Name of Fund: </t>
    </r>
    <r>
      <rPr>
        <u/>
        <sz val="12"/>
        <color theme="1"/>
        <rFont val="Arial"/>
        <family val="2"/>
      </rPr>
      <t>Hawaii Hemp Processing Special Fund</t>
    </r>
  </si>
  <si>
    <r>
      <t xml:space="preserve">Legal Authority: </t>
    </r>
    <r>
      <rPr>
        <u/>
        <sz val="12"/>
        <color theme="1"/>
        <rFont val="Arial"/>
        <family val="2"/>
      </rPr>
      <t>Chapter 328G-7, HRS (Act 14, SLH 2020), as amended by Act 263, SLH 2023</t>
    </r>
  </si>
  <si>
    <r>
      <t xml:space="preserve">Appropriation Account Number: </t>
    </r>
    <r>
      <rPr>
        <u/>
        <sz val="12"/>
        <color theme="1"/>
        <rFont val="Arial"/>
        <family val="2"/>
      </rPr>
      <t>S 317</t>
    </r>
  </si>
  <si>
    <t>Name of Fund: Community Health Centers Special Fund</t>
  </si>
  <si>
    <t>Legal Authority: Section 321-1.65. HRS</t>
  </si>
  <si>
    <r>
      <t xml:space="preserve">Apprn. Account. No.: </t>
    </r>
    <r>
      <rPr>
        <u/>
        <sz val="12"/>
        <color theme="1"/>
        <rFont val="Arial"/>
        <family val="2"/>
      </rPr>
      <t>S 305 H_____________________</t>
    </r>
  </si>
  <si>
    <t>Legal Authority: Section 321-1.3, HRS</t>
  </si>
  <si>
    <t>Appropriation Account Number: S 23 321 H</t>
  </si>
  <si>
    <t xml:space="preserve"> </t>
  </si>
  <si>
    <t>Name of Fund: Violence Prevention Program-Child Death Review</t>
  </si>
  <si>
    <t xml:space="preserve">Legal Authority:  </t>
  </si>
  <si>
    <t>Fund Type (MOF): N</t>
  </si>
  <si>
    <t>Appropriation Account Number: S 23 325 H</t>
  </si>
  <si>
    <t>Name of fund: Emergency Medical Services Special Fund</t>
  </si>
  <si>
    <r>
      <t xml:space="preserve">Legal Authority: </t>
    </r>
    <r>
      <rPr>
        <u/>
        <sz val="12"/>
        <color theme="1"/>
        <rFont val="Arial"/>
        <family val="2"/>
      </rPr>
      <t>Act 164,  SLH 2023</t>
    </r>
  </si>
  <si>
    <r>
      <t xml:space="preserve">Apprn. Account. No.:  </t>
    </r>
    <r>
      <rPr>
        <u/>
        <sz val="12"/>
        <color theme="1"/>
        <rFont val="Arial"/>
        <family val="2"/>
      </rPr>
      <t>S-**-301-H</t>
    </r>
  </si>
  <si>
    <t>Name of fund: Trauma System Special Fund</t>
  </si>
  <si>
    <r>
      <t xml:space="preserve">Legal Authority: </t>
    </r>
    <r>
      <rPr>
        <u/>
        <sz val="12"/>
        <color theme="1"/>
        <rFont val="Arial"/>
        <family val="2"/>
      </rPr>
      <t>Section 321-22.5, 245-15, 245-3, 291-, HRS.</t>
    </r>
  </si>
  <si>
    <r>
      <t xml:space="preserve">Apprn. Account. No.:  </t>
    </r>
    <r>
      <rPr>
        <u/>
        <sz val="12"/>
        <color theme="1"/>
        <rFont val="Arial"/>
        <family val="2"/>
      </rPr>
      <t>S-**-311-H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</si>
</sst>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5" fillId="0" borderId="0"/>
  </cellStyleXfs>
  <cellXfs count="38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1" fillId="0" borderId="0" xfId="0" applyFont="1" applyBorder="1" applyAlignment="1">
      <alignment horizontal="center"/>
    </xf>
  </cellXfs>
  <cellStyles count="2">
    <cellStyle name="Normal" xfId="0" builtinId="0"/>
    <cellStyle name="Normal 2" xfId="1" xr:uid="{EC0FD645-56A7-4670-9E12-3B302A46A7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18473-E271-4B35-B782-32D32F90F978}">
  <dimension ref="B1:H48"/>
  <sheetViews>
    <sheetView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159</v>
      </c>
      <c r="C5" s="2"/>
      <c r="D5" s="2"/>
    </row>
    <row r="6" spans="2:8" x14ac:dyDescent="0.2">
      <c r="B6" s="2" t="s">
        <v>160</v>
      </c>
      <c r="C6" s="2"/>
      <c r="D6" s="2"/>
    </row>
    <row r="7" spans="2:8" x14ac:dyDescent="0.2">
      <c r="B7" s="2" t="s">
        <v>48</v>
      </c>
      <c r="C7" s="2"/>
      <c r="D7" s="2"/>
    </row>
    <row r="8" spans="2:8" x14ac:dyDescent="0.2">
      <c r="B8" s="2" t="s">
        <v>161</v>
      </c>
      <c r="C8" s="2"/>
      <c r="D8" s="2"/>
    </row>
    <row r="10" spans="2:8" ht="15.75" x14ac:dyDescent="0.25">
      <c r="C10" s="32" t="s">
        <v>1</v>
      </c>
      <c r="D10" s="32" t="s">
        <v>1</v>
      </c>
      <c r="E10" s="32" t="s">
        <v>1</v>
      </c>
      <c r="F10" s="32" t="s">
        <v>1</v>
      </c>
      <c r="G10" s="32" t="s">
        <v>1</v>
      </c>
      <c r="H10" s="32" t="s">
        <v>1</v>
      </c>
    </row>
    <row r="11" spans="2:8" ht="15.75" x14ac:dyDescent="0.25">
      <c r="C11" s="32" t="s">
        <v>2</v>
      </c>
      <c r="D11" s="32" t="s">
        <v>11</v>
      </c>
      <c r="E11" s="32" t="s">
        <v>12</v>
      </c>
      <c r="F11" s="32" t="s">
        <v>13</v>
      </c>
      <c r="G11" s="32" t="s">
        <v>14</v>
      </c>
      <c r="H11" s="32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f>F13</f>
        <v>0</v>
      </c>
      <c r="H13" s="6">
        <f>G13</f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14796497</v>
      </c>
      <c r="D15" s="6">
        <v>14796497</v>
      </c>
      <c r="E15" s="6">
        <v>14796497</v>
      </c>
      <c r="F15" s="6">
        <f>E15</f>
        <v>14796497</v>
      </c>
      <c r="G15" s="6">
        <f>F15</f>
        <v>14796497</v>
      </c>
      <c r="H15" s="6">
        <f>G15</f>
        <v>14796497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SUM(C13,C15,C17,C19,C21)</f>
        <v>14796497</v>
      </c>
      <c r="D23" s="8">
        <f t="shared" ref="D23:H23" si="0">SUM(D13,D15,D17,D19,D21)</f>
        <v>14796497</v>
      </c>
      <c r="E23" s="8">
        <f t="shared" si="0"/>
        <v>14796497</v>
      </c>
      <c r="F23" s="8">
        <f t="shared" si="0"/>
        <v>14796497</v>
      </c>
      <c r="G23" s="8">
        <f t="shared" si="0"/>
        <v>14796497</v>
      </c>
      <c r="H23" s="8">
        <f t="shared" si="0"/>
        <v>14796497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2"/>
      <c r="D35" s="32"/>
      <c r="E35" s="32"/>
      <c r="F35" s="32"/>
      <c r="G35" s="32"/>
      <c r="H35" s="32"/>
    </row>
    <row r="36" spans="3:8" ht="15.75" x14ac:dyDescent="0.25">
      <c r="C36" s="32"/>
      <c r="D36" s="32"/>
      <c r="E36" s="32"/>
      <c r="F36" s="32"/>
      <c r="G36" s="32"/>
      <c r="H36" s="32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10E48-1A37-4ABD-AE03-2789FEA4CE58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120</v>
      </c>
      <c r="C4" s="2"/>
      <c r="D4" s="2"/>
    </row>
    <row r="5" spans="2:8" x14ac:dyDescent="0.2">
      <c r="B5" s="2" t="s">
        <v>121</v>
      </c>
      <c r="C5" s="2"/>
      <c r="D5" s="2"/>
    </row>
    <row r="6" spans="2:8" x14ac:dyDescent="0.2">
      <c r="B6" s="2" t="s">
        <v>122</v>
      </c>
      <c r="C6" s="2"/>
      <c r="D6" s="2"/>
    </row>
    <row r="7" spans="2:8" x14ac:dyDescent="0.2">
      <c r="B7" s="2" t="s">
        <v>123</v>
      </c>
      <c r="C7" s="2"/>
      <c r="D7" s="2"/>
    </row>
    <row r="8" spans="2:8" x14ac:dyDescent="0.2">
      <c r="B8" s="2" t="s">
        <v>124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11</v>
      </c>
      <c r="D11" s="30" t="s">
        <v>12</v>
      </c>
      <c r="E11" s="30" t="s">
        <v>13</v>
      </c>
      <c r="F11" s="30" t="s">
        <v>14</v>
      </c>
      <c r="G11" s="30" t="s">
        <v>15</v>
      </c>
      <c r="H11" s="30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727162</v>
      </c>
      <c r="D13" s="6">
        <f>+C13+25000</f>
        <v>752162</v>
      </c>
      <c r="E13" s="6">
        <f>+D13+25000</f>
        <v>777162</v>
      </c>
      <c r="F13" s="6">
        <f>+E13+25000</f>
        <v>802162</v>
      </c>
      <c r="G13" s="6">
        <f>+F13+25000</f>
        <v>827162</v>
      </c>
      <c r="H13" s="6">
        <f>+G13+25000</f>
        <v>852162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1367993</v>
      </c>
      <c r="D15" s="6">
        <v>1367993</v>
      </c>
      <c r="E15" s="6">
        <v>1367993</v>
      </c>
      <c r="F15" s="6">
        <f>+E15+165000</f>
        <v>1532993</v>
      </c>
      <c r="G15" s="6">
        <f>+F15+167000</f>
        <v>1699993</v>
      </c>
      <c r="H15" s="6">
        <f>+G15+167000</f>
        <v>1866993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2095155</v>
      </c>
      <c r="D23" s="8">
        <f t="shared" ref="D23:H23" si="0">SUM(D13:D22)</f>
        <v>2120155</v>
      </c>
      <c r="E23" s="8">
        <f t="shared" si="0"/>
        <v>2145155</v>
      </c>
      <c r="F23" s="8">
        <f t="shared" si="0"/>
        <v>2335155</v>
      </c>
      <c r="G23" s="8">
        <f t="shared" si="0"/>
        <v>2527155</v>
      </c>
      <c r="H23" s="8">
        <f t="shared" si="0"/>
        <v>2719155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0"/>
      <c r="D35" s="30"/>
      <c r="E35" s="30"/>
      <c r="F35" s="30"/>
      <c r="G35" s="30"/>
      <c r="H35" s="30"/>
    </row>
    <row r="36" spans="3:8" ht="15.75" x14ac:dyDescent="0.25">
      <c r="C36" s="30"/>
      <c r="D36" s="30"/>
      <c r="E36" s="30"/>
      <c r="F36" s="30"/>
      <c r="G36" s="30"/>
      <c r="H36" s="30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A0F4E-687C-4702-8A16-088B8B6493EE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120</v>
      </c>
      <c r="C4" s="2"/>
      <c r="D4" s="2"/>
    </row>
    <row r="5" spans="2:8" x14ac:dyDescent="0.2">
      <c r="B5" s="20" t="s">
        <v>125</v>
      </c>
      <c r="C5" s="2"/>
      <c r="D5" s="2"/>
    </row>
    <row r="6" spans="2:8" x14ac:dyDescent="0.2">
      <c r="B6" s="20" t="s">
        <v>126</v>
      </c>
      <c r="C6" s="2"/>
      <c r="D6" s="2"/>
    </row>
    <row r="7" spans="2:8" x14ac:dyDescent="0.2">
      <c r="B7" s="2" t="s">
        <v>123</v>
      </c>
      <c r="C7" s="2"/>
      <c r="D7" s="2"/>
    </row>
    <row r="8" spans="2:8" x14ac:dyDescent="0.2">
      <c r="B8" s="2" t="s">
        <v>127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11</v>
      </c>
      <c r="D11" s="30" t="s">
        <v>12</v>
      </c>
      <c r="E11" s="30" t="s">
        <v>13</v>
      </c>
      <c r="F11" s="30" t="s">
        <v>14</v>
      </c>
      <c r="G11" s="30" t="s">
        <v>15</v>
      </c>
      <c r="H11" s="30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205000</v>
      </c>
      <c r="D13" s="6">
        <v>205000</v>
      </c>
      <c r="E13" s="6">
        <v>205000</v>
      </c>
      <c r="F13" s="6">
        <v>205000</v>
      </c>
      <c r="G13" s="6">
        <v>205000</v>
      </c>
      <c r="H13" s="6">
        <v>205000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25000</v>
      </c>
      <c r="D15" s="6">
        <v>25000</v>
      </c>
      <c r="E15" s="6">
        <v>25000</v>
      </c>
      <c r="F15" s="6">
        <v>25000</v>
      </c>
      <c r="G15" s="6">
        <v>25000</v>
      </c>
      <c r="H15" s="6">
        <v>25000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230000</v>
      </c>
      <c r="D23" s="8">
        <f t="shared" ref="D23:H23" si="0">SUM(D13:D22)</f>
        <v>230000</v>
      </c>
      <c r="E23" s="8">
        <f t="shared" si="0"/>
        <v>230000</v>
      </c>
      <c r="F23" s="8">
        <f t="shared" si="0"/>
        <v>230000</v>
      </c>
      <c r="G23" s="8">
        <f t="shared" si="0"/>
        <v>230000</v>
      </c>
      <c r="H23" s="8">
        <f t="shared" si="0"/>
        <v>230000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0"/>
      <c r="D35" s="30"/>
      <c r="E35" s="30"/>
      <c r="F35" s="30"/>
      <c r="G35" s="30"/>
      <c r="H35" s="30"/>
    </row>
    <row r="36" spans="3:8" ht="15.75" x14ac:dyDescent="0.25">
      <c r="C36" s="30"/>
      <c r="D36" s="30"/>
      <c r="E36" s="30"/>
      <c r="F36" s="30"/>
      <c r="G36" s="30"/>
      <c r="H36" s="30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F46D6-8B8D-46BF-BEBB-E06B5455AA02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120</v>
      </c>
      <c r="C4" s="2"/>
      <c r="D4" s="2"/>
    </row>
    <row r="5" spans="2:8" x14ac:dyDescent="0.2">
      <c r="B5" s="20" t="s">
        <v>149</v>
      </c>
      <c r="C5" s="2"/>
      <c r="D5" s="2"/>
    </row>
    <row r="6" spans="2:8" x14ac:dyDescent="0.2">
      <c r="B6" s="20" t="s">
        <v>150</v>
      </c>
      <c r="C6" s="2"/>
      <c r="D6" s="2"/>
    </row>
    <row r="7" spans="2:8" x14ac:dyDescent="0.2">
      <c r="B7" s="2" t="s">
        <v>123</v>
      </c>
      <c r="C7" s="2"/>
      <c r="D7" s="2"/>
    </row>
    <row r="8" spans="2:8" x14ac:dyDescent="0.2">
      <c r="B8" s="2" t="s">
        <v>151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11</v>
      </c>
      <c r="D11" s="30" t="s">
        <v>12</v>
      </c>
      <c r="E11" s="30" t="s">
        <v>13</v>
      </c>
      <c r="F11" s="30" t="s">
        <v>14</v>
      </c>
      <c r="G11" s="30" t="s">
        <v>15</v>
      </c>
      <c r="H11" s="30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188726</v>
      </c>
      <c r="D13" s="6">
        <v>206529</v>
      </c>
      <c r="E13" s="6">
        <v>206529</v>
      </c>
      <c r="F13" s="6">
        <v>206529</v>
      </c>
      <c r="G13" s="6">
        <v>206529</v>
      </c>
      <c r="H13" s="6">
        <v>206529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12330763</v>
      </c>
      <c r="D15" s="6">
        <v>12330763</v>
      </c>
      <c r="E15" s="6">
        <v>12330763</v>
      </c>
      <c r="F15" s="6">
        <v>12330763</v>
      </c>
      <c r="G15" s="6">
        <v>12330763</v>
      </c>
      <c r="H15" s="6">
        <v>12330763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12519489</v>
      </c>
      <c r="D23" s="8">
        <f t="shared" ref="D23:H23" si="0">SUM(D13:D22)</f>
        <v>12537292</v>
      </c>
      <c r="E23" s="8">
        <f t="shared" si="0"/>
        <v>12537292</v>
      </c>
      <c r="F23" s="8">
        <f t="shared" si="0"/>
        <v>12537292</v>
      </c>
      <c r="G23" s="8">
        <f t="shared" si="0"/>
        <v>12537292</v>
      </c>
      <c r="H23" s="8">
        <f t="shared" si="0"/>
        <v>12537292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0"/>
      <c r="D35" s="30"/>
      <c r="E35" s="30"/>
      <c r="F35" s="30"/>
      <c r="G35" s="30"/>
      <c r="H35" s="30"/>
    </row>
    <row r="36" spans="3:8" ht="15.75" x14ac:dyDescent="0.25">
      <c r="C36" s="30"/>
      <c r="D36" s="30"/>
      <c r="E36" s="30"/>
      <c r="F36" s="30"/>
      <c r="G36" s="30"/>
      <c r="H36" s="30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E0248-168A-4A47-BF35-8CBBE756598A}">
  <dimension ref="B1:H48"/>
  <sheetViews>
    <sheetView showWhiteSpace="0" zoomScaleNormal="100" workbookViewId="0">
      <selection activeCell="C16" sqref="C1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63</v>
      </c>
      <c r="C4" s="2"/>
      <c r="D4" s="2"/>
    </row>
    <row r="5" spans="2:8" x14ac:dyDescent="0.2">
      <c r="B5" s="2" t="s">
        <v>64</v>
      </c>
      <c r="C5" s="2"/>
      <c r="D5" s="2"/>
    </row>
    <row r="6" spans="2:8" x14ac:dyDescent="0.2">
      <c r="B6" s="2" t="s">
        <v>65</v>
      </c>
      <c r="C6" s="2"/>
      <c r="D6" s="2"/>
    </row>
    <row r="7" spans="2:8" x14ac:dyDescent="0.2">
      <c r="B7" s="2" t="s">
        <v>66</v>
      </c>
      <c r="C7" s="2"/>
      <c r="D7" s="2"/>
    </row>
    <row r="8" spans="2:8" x14ac:dyDescent="0.2">
      <c r="B8" s="2" t="s">
        <v>67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1500000</v>
      </c>
      <c r="D13" s="6">
        <v>1505000</v>
      </c>
      <c r="E13" s="6">
        <v>1510000</v>
      </c>
      <c r="F13" s="6">
        <v>1515000</v>
      </c>
      <c r="G13" s="6">
        <v>1520000</v>
      </c>
      <c r="H13" s="6">
        <v>1525000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3000000</v>
      </c>
      <c r="D15" s="6">
        <v>3500000</v>
      </c>
      <c r="E15" s="6">
        <v>4000000</v>
      </c>
      <c r="F15" s="6">
        <v>4500000</v>
      </c>
      <c r="G15" s="6">
        <v>5000000</v>
      </c>
      <c r="H15" s="6">
        <v>5500000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4500000</v>
      </c>
      <c r="D23" s="8">
        <f t="shared" si="0"/>
        <v>5005000</v>
      </c>
      <c r="E23" s="8">
        <f t="shared" si="0"/>
        <v>5510000</v>
      </c>
      <c r="F23" s="8">
        <f t="shared" si="0"/>
        <v>6015000</v>
      </c>
      <c r="G23" s="8">
        <f t="shared" si="0"/>
        <v>6520000</v>
      </c>
      <c r="H23" s="8">
        <f t="shared" si="0"/>
        <v>7025000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0485D-3D49-4046-9062-5E0F2F2636DA}">
  <dimension ref="B1:H49"/>
  <sheetViews>
    <sheetView showWhiteSpace="0" zoomScale="80" zoomScaleNormal="80" zoomScalePageLayoutView="8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36</v>
      </c>
      <c r="C4" s="2"/>
      <c r="D4" s="2"/>
    </row>
    <row r="5" spans="2:8" x14ac:dyDescent="0.2">
      <c r="B5" s="2" t="s">
        <v>35</v>
      </c>
      <c r="C5" s="2"/>
      <c r="D5" s="2"/>
    </row>
    <row r="6" spans="2:8" ht="36" customHeight="1" x14ac:dyDescent="0.2">
      <c r="B6" s="36" t="s">
        <v>34</v>
      </c>
      <c r="C6" s="36"/>
      <c r="D6" s="36"/>
    </row>
    <row r="7" spans="2:8" ht="45.75" customHeight="1" x14ac:dyDescent="0.2">
      <c r="B7" s="36" t="s">
        <v>33</v>
      </c>
      <c r="C7" s="36"/>
      <c r="D7" s="36"/>
      <c r="E7" s="36"/>
      <c r="F7" s="36"/>
      <c r="G7" s="36"/>
      <c r="H7" s="36"/>
    </row>
    <row r="8" spans="2:8" x14ac:dyDescent="0.2">
      <c r="B8" s="2" t="s">
        <v>32</v>
      </c>
      <c r="C8" s="2"/>
      <c r="D8" s="2"/>
    </row>
    <row r="9" spans="2:8" x14ac:dyDescent="0.2">
      <c r="B9" s="2" t="s">
        <v>31</v>
      </c>
      <c r="C9" s="2"/>
      <c r="D9" s="2"/>
    </row>
    <row r="11" spans="2:8" ht="15.75" x14ac:dyDescent="0.25">
      <c r="C11" s="29" t="s">
        <v>1</v>
      </c>
      <c r="D11" s="29" t="s">
        <v>1</v>
      </c>
      <c r="E11" s="29" t="s">
        <v>1</v>
      </c>
      <c r="F11" s="29" t="s">
        <v>1</v>
      </c>
      <c r="G11" s="29" t="s">
        <v>1</v>
      </c>
      <c r="H11" s="29" t="s">
        <v>1</v>
      </c>
    </row>
    <row r="12" spans="2:8" ht="15.75" x14ac:dyDescent="0.25">
      <c r="C12" s="29" t="s">
        <v>2</v>
      </c>
      <c r="D12" s="29" t="s">
        <v>11</v>
      </c>
      <c r="E12" s="29" t="s">
        <v>12</v>
      </c>
      <c r="F12" s="29" t="s">
        <v>13</v>
      </c>
      <c r="G12" s="29" t="s">
        <v>14</v>
      </c>
      <c r="H12" s="29" t="s">
        <v>15</v>
      </c>
    </row>
    <row r="13" spans="2:8" x14ac:dyDescent="0.2">
      <c r="C13" s="4" t="s">
        <v>3</v>
      </c>
      <c r="D13" s="4" t="s">
        <v>3</v>
      </c>
      <c r="E13" s="4" t="s">
        <v>3</v>
      </c>
      <c r="F13" s="4" t="s">
        <v>3</v>
      </c>
      <c r="G13" s="4" t="s">
        <v>3</v>
      </c>
      <c r="H13" s="4" t="s">
        <v>3</v>
      </c>
    </row>
    <row r="14" spans="2:8" x14ac:dyDescent="0.2">
      <c r="B14" s="5" t="s">
        <v>4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2:8" x14ac:dyDescent="0.2">
      <c r="B15" s="5"/>
      <c r="C15" s="7"/>
      <c r="D15" s="7"/>
      <c r="E15" s="7"/>
      <c r="F15" s="7"/>
      <c r="G15" s="7"/>
      <c r="H15" s="7"/>
    </row>
    <row r="16" spans="2:8" x14ac:dyDescent="0.2">
      <c r="B16" s="5" t="s">
        <v>5</v>
      </c>
      <c r="C16" s="6">
        <v>34285</v>
      </c>
      <c r="D16" s="6">
        <v>700000</v>
      </c>
      <c r="E16" s="6">
        <v>600000</v>
      </c>
      <c r="F16" s="6">
        <v>594272</v>
      </c>
      <c r="G16" s="6">
        <v>750000</v>
      </c>
      <c r="H16" s="6">
        <v>750000</v>
      </c>
    </row>
    <row r="17" spans="2:8" x14ac:dyDescent="0.2">
      <c r="B17" s="5"/>
      <c r="C17" s="7"/>
      <c r="D17" s="7"/>
      <c r="E17" s="7"/>
      <c r="F17" s="7"/>
      <c r="G17" s="7"/>
      <c r="H17" s="7"/>
    </row>
    <row r="18" spans="2:8" x14ac:dyDescent="0.2">
      <c r="B18" s="5" t="s">
        <v>6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2:8" x14ac:dyDescent="0.2">
      <c r="B19" s="5"/>
      <c r="C19" s="7"/>
      <c r="D19" s="7"/>
      <c r="E19" s="7"/>
      <c r="F19" s="7"/>
      <c r="G19" s="7"/>
      <c r="H19" s="7"/>
    </row>
    <row r="20" spans="2:8" x14ac:dyDescent="0.2">
      <c r="B20" s="5" t="s">
        <v>7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2:8" x14ac:dyDescent="0.2">
      <c r="B21" s="5"/>
      <c r="C21" s="7"/>
      <c r="D21" s="7"/>
      <c r="E21" s="7"/>
      <c r="F21" s="7"/>
      <c r="G21" s="7"/>
      <c r="H21" s="7"/>
    </row>
    <row r="22" spans="2:8" x14ac:dyDescent="0.2">
      <c r="B22" s="5" t="s">
        <v>8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2:8" x14ac:dyDescent="0.2">
      <c r="B23" s="5"/>
      <c r="C23" s="7"/>
      <c r="D23" s="7"/>
      <c r="E23" s="7"/>
      <c r="F23" s="7"/>
      <c r="G23" s="7"/>
      <c r="H23" s="7"/>
    </row>
    <row r="24" spans="2:8" ht="15.75" thickBot="1" x14ac:dyDescent="0.25">
      <c r="B24" s="5" t="s">
        <v>9</v>
      </c>
      <c r="C24" s="8">
        <f>C16</f>
        <v>34285</v>
      </c>
      <c r="D24" s="8">
        <f t="shared" ref="D24:H24" si="0">D16</f>
        <v>700000</v>
      </c>
      <c r="E24" s="8">
        <f t="shared" si="0"/>
        <v>600000</v>
      </c>
      <c r="F24" s="8">
        <f t="shared" si="0"/>
        <v>594272</v>
      </c>
      <c r="G24" s="8">
        <f t="shared" si="0"/>
        <v>750000</v>
      </c>
      <c r="H24" s="8">
        <f t="shared" si="0"/>
        <v>750000</v>
      </c>
    </row>
    <row r="25" spans="2:8" ht="15.75" thickTop="1" x14ac:dyDescent="0.2"/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 s="35"/>
      <c r="C28" s="35"/>
      <c r="D28" s="35"/>
      <c r="E28" s="35"/>
      <c r="F28" s="35"/>
      <c r="G28" s="35"/>
      <c r="H28" s="35"/>
    </row>
    <row r="36" spans="3:8" ht="15.75" x14ac:dyDescent="0.25">
      <c r="C36" s="29"/>
      <c r="D36" s="29"/>
      <c r="E36" s="29"/>
      <c r="F36" s="29"/>
      <c r="G36" s="29"/>
      <c r="H36" s="29"/>
    </row>
    <row r="37" spans="3:8" ht="15.75" x14ac:dyDescent="0.25">
      <c r="C37" s="29"/>
      <c r="D37" s="29"/>
      <c r="E37" s="29"/>
      <c r="F37" s="29"/>
      <c r="G37" s="29"/>
      <c r="H37" s="29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8"/>
      <c r="D49" s="18"/>
      <c r="E49" s="18"/>
      <c r="F49" s="18"/>
      <c r="G49" s="18"/>
      <c r="H49" s="18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F8395-08D4-4B61-9F69-7E9FE6089C2F}">
  <dimension ref="B1:H48"/>
  <sheetViews>
    <sheetView workbookViewId="0">
      <selection activeCell="C24" sqref="C2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26</v>
      </c>
      <c r="C4" s="2"/>
      <c r="D4" s="2"/>
    </row>
    <row r="5" spans="2:8" x14ac:dyDescent="0.2">
      <c r="B5" s="2" t="s">
        <v>27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29</v>
      </c>
      <c r="C7" s="2"/>
      <c r="D7" s="2"/>
    </row>
    <row r="8" spans="2:8" x14ac:dyDescent="0.2">
      <c r="B8" s="2" t="s">
        <v>30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27" t="s">
        <v>11</v>
      </c>
      <c r="D11" s="27" t="s">
        <v>12</v>
      </c>
      <c r="E11" s="27" t="s">
        <v>13</v>
      </c>
      <c r="F11" s="27" t="s">
        <v>14</v>
      </c>
      <c r="G11" s="27" t="s">
        <v>15</v>
      </c>
      <c r="H11" s="27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114000</v>
      </c>
      <c r="D15" s="6">
        <v>114000</v>
      </c>
      <c r="E15" s="6">
        <v>114000</v>
      </c>
      <c r="F15" s="6">
        <v>114000</v>
      </c>
      <c r="G15" s="6">
        <v>114000</v>
      </c>
      <c r="H15" s="6">
        <v>114000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26000</v>
      </c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140000</v>
      </c>
      <c r="D23" s="8">
        <v>114000</v>
      </c>
      <c r="E23" s="8">
        <v>114000</v>
      </c>
      <c r="F23" s="8">
        <v>114000</v>
      </c>
      <c r="G23" s="8">
        <v>114000</v>
      </c>
      <c r="H23" s="8">
        <v>114000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FC5CC-C295-455D-89EC-5C27966E525D}">
  <dimension ref="B1:H48"/>
  <sheetViews>
    <sheetView showWhiteSpace="0" zoomScaleNormal="100" workbookViewId="0">
      <selection activeCell="C13" sqref="C13:C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46</v>
      </c>
      <c r="C5" s="2"/>
      <c r="D5" s="2"/>
    </row>
    <row r="6" spans="2:8" x14ac:dyDescent="0.2">
      <c r="B6" s="2" t="s">
        <v>47</v>
      </c>
      <c r="C6" s="2"/>
      <c r="D6" s="2"/>
    </row>
    <row r="7" spans="2:8" x14ac:dyDescent="0.2">
      <c r="B7" s="2" t="s">
        <v>48</v>
      </c>
      <c r="C7" s="2"/>
      <c r="D7" s="2"/>
    </row>
    <row r="8" spans="2:8" x14ac:dyDescent="0.2">
      <c r="B8" s="2" t="s">
        <v>49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248000</v>
      </c>
      <c r="D13" s="6">
        <v>260000</v>
      </c>
      <c r="E13" s="6">
        <v>270000</v>
      </c>
      <c r="F13" s="6">
        <f>E13</f>
        <v>270000</v>
      </c>
      <c r="G13" s="6">
        <f>F13</f>
        <v>270000</v>
      </c>
      <c r="H13" s="6">
        <f>G13</f>
        <v>270000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1129000</v>
      </c>
      <c r="D15" s="6">
        <v>461000</v>
      </c>
      <c r="E15" s="6">
        <v>430000</v>
      </c>
      <c r="F15" s="6">
        <f>E15</f>
        <v>430000</v>
      </c>
      <c r="G15" s="6">
        <f>F15</f>
        <v>430000</v>
      </c>
      <c r="H15" s="6">
        <f>G15</f>
        <v>430000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SUM(C13,C15,C17,C19,C21)</f>
        <v>1377000</v>
      </c>
      <c r="D23" s="8">
        <f t="shared" ref="D23:H23" si="0">SUM(D13,D15,D17,D19,D21)</f>
        <v>721000</v>
      </c>
      <c r="E23" s="8">
        <f t="shared" si="0"/>
        <v>700000</v>
      </c>
      <c r="F23" s="8">
        <f t="shared" si="0"/>
        <v>700000</v>
      </c>
      <c r="G23" s="8">
        <f t="shared" si="0"/>
        <v>700000</v>
      </c>
      <c r="H23" s="8">
        <f t="shared" si="0"/>
        <v>700000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61ADF-7E9E-461A-9E69-EF10BDF6BB01}">
  <dimension ref="B1:H48"/>
  <sheetViews>
    <sheetView workbookViewId="0">
      <selection activeCell="G32" sqref="G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162</v>
      </c>
      <c r="C5" s="2"/>
      <c r="D5" s="2"/>
    </row>
    <row r="6" spans="2:8" x14ac:dyDescent="0.2">
      <c r="B6" s="2" t="s">
        <v>163</v>
      </c>
      <c r="C6" s="2"/>
      <c r="D6" s="2"/>
    </row>
    <row r="7" spans="2:8" x14ac:dyDescent="0.2">
      <c r="B7" s="2" t="s">
        <v>48</v>
      </c>
      <c r="C7" s="2"/>
      <c r="D7" s="2"/>
    </row>
    <row r="8" spans="2:8" x14ac:dyDescent="0.2">
      <c r="B8" s="2" t="s">
        <v>164</v>
      </c>
      <c r="C8" s="2"/>
      <c r="D8" s="2"/>
    </row>
    <row r="10" spans="2:8" ht="15.75" x14ac:dyDescent="0.25">
      <c r="C10" s="32" t="s">
        <v>1</v>
      </c>
      <c r="D10" s="32" t="s">
        <v>1</v>
      </c>
      <c r="E10" s="32" t="s">
        <v>1</v>
      </c>
      <c r="F10" s="32" t="s">
        <v>1</v>
      </c>
      <c r="G10" s="32" t="s">
        <v>1</v>
      </c>
      <c r="H10" s="32" t="s">
        <v>1</v>
      </c>
    </row>
    <row r="11" spans="2:8" ht="15.75" x14ac:dyDescent="0.25">
      <c r="C11" s="32" t="s">
        <v>2</v>
      </c>
      <c r="D11" s="32" t="s">
        <v>11</v>
      </c>
      <c r="E11" s="32" t="s">
        <v>12</v>
      </c>
      <c r="F11" s="32" t="s">
        <v>13</v>
      </c>
      <c r="G11" s="32" t="s">
        <v>14</v>
      </c>
      <c r="H11" s="32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704758</v>
      </c>
      <c r="D13" s="6">
        <v>739745</v>
      </c>
      <c r="E13" s="6">
        <v>761103</v>
      </c>
      <c r="F13" s="6">
        <f>E13</f>
        <v>761103</v>
      </c>
      <c r="G13" s="6">
        <f>F13</f>
        <v>761103</v>
      </c>
      <c r="H13" s="6">
        <f>G13</f>
        <v>761103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6765823</v>
      </c>
      <c r="D15" s="6">
        <v>6765823</v>
      </c>
      <c r="E15" s="6">
        <v>6765823</v>
      </c>
      <c r="F15" s="6">
        <f>E15</f>
        <v>6765823</v>
      </c>
      <c r="G15" s="6">
        <f>F15</f>
        <v>6765823</v>
      </c>
      <c r="H15" s="6">
        <f>G15</f>
        <v>6765823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SUM(C13,C15,C17,C19,C21)</f>
        <v>7470581</v>
      </c>
      <c r="D23" s="8">
        <f t="shared" ref="D23:H23" si="0">SUM(D13,D15,D17,D19,D21)</f>
        <v>7505568</v>
      </c>
      <c r="E23" s="8">
        <f t="shared" si="0"/>
        <v>7526926</v>
      </c>
      <c r="F23" s="8">
        <f t="shared" si="0"/>
        <v>7526926</v>
      </c>
      <c r="G23" s="8">
        <f t="shared" si="0"/>
        <v>7526926</v>
      </c>
      <c r="H23" s="8">
        <f t="shared" si="0"/>
        <v>7526926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2"/>
      <c r="D35" s="32"/>
      <c r="E35" s="32"/>
      <c r="F35" s="32"/>
      <c r="G35" s="32"/>
      <c r="H35" s="32"/>
    </row>
    <row r="36" spans="3:8" ht="15.75" x14ac:dyDescent="0.25">
      <c r="C36" s="32"/>
      <c r="D36" s="32"/>
      <c r="E36" s="32"/>
      <c r="F36" s="32"/>
      <c r="G36" s="32"/>
      <c r="H36" s="32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2646F-D0B2-4C4B-9819-072C551F47E2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78</v>
      </c>
      <c r="C5" s="2"/>
      <c r="D5" s="2"/>
    </row>
    <row r="6" spans="2:8" x14ac:dyDescent="0.2">
      <c r="B6" s="20" t="s">
        <v>79</v>
      </c>
      <c r="C6" s="2"/>
      <c r="D6" s="2"/>
    </row>
    <row r="7" spans="2:8" x14ac:dyDescent="0.2">
      <c r="B7" s="20" t="s">
        <v>32</v>
      </c>
      <c r="C7" s="2"/>
      <c r="D7" s="2"/>
    </row>
    <row r="8" spans="2:8" x14ac:dyDescent="0.2">
      <c r="B8" s="20" t="s">
        <v>80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944378</v>
      </c>
      <c r="D13" s="6">
        <v>944378</v>
      </c>
      <c r="E13" s="6">
        <v>944378</v>
      </c>
      <c r="F13" s="6">
        <v>944378</v>
      </c>
      <c r="G13" s="6">
        <v>944378</v>
      </c>
      <c r="H13" s="6">
        <v>944378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70274989</v>
      </c>
      <c r="D15" s="6">
        <v>70274989</v>
      </c>
      <c r="E15" s="6">
        <v>70274989</v>
      </c>
      <c r="F15" s="6">
        <v>70274989</v>
      </c>
      <c r="G15" s="6">
        <v>70274989</v>
      </c>
      <c r="H15" s="6">
        <v>70274989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71219367</v>
      </c>
      <c r="D23" s="8">
        <f t="shared" ref="D23:H23" si="0">SUM(D13:D22)</f>
        <v>71219367</v>
      </c>
      <c r="E23" s="8">
        <f t="shared" si="0"/>
        <v>71219367</v>
      </c>
      <c r="F23" s="8">
        <f t="shared" si="0"/>
        <v>71219367</v>
      </c>
      <c r="G23" s="8">
        <f t="shared" si="0"/>
        <v>71219367</v>
      </c>
      <c r="H23" s="8">
        <f t="shared" si="0"/>
        <v>71219367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EBE8D-633A-4471-9D4F-A9FF935D661A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45</v>
      </c>
      <c r="C5" s="2"/>
      <c r="D5" s="2"/>
    </row>
    <row r="6" spans="2:8" x14ac:dyDescent="0.2">
      <c r="B6" s="2" t="s">
        <v>44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43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11</v>
      </c>
      <c r="D11" s="21" t="s">
        <v>12</v>
      </c>
      <c r="E11" s="21" t="s">
        <v>13</v>
      </c>
      <c r="F11" s="21" t="s">
        <v>14</v>
      </c>
      <c r="G11" s="21" t="s">
        <v>15</v>
      </c>
      <c r="H11" s="21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150000</v>
      </c>
      <c r="D13" s="6">
        <v>184000</v>
      </c>
      <c r="E13" s="6">
        <v>184000</v>
      </c>
      <c r="F13" s="6">
        <v>184000</v>
      </c>
      <c r="G13" s="6">
        <v>184000</v>
      </c>
      <c r="H13" s="6">
        <v>184000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117565</v>
      </c>
      <c r="D15" s="6">
        <v>537565</v>
      </c>
      <c r="E15" s="6">
        <v>387565</v>
      </c>
      <c r="F15" s="6">
        <v>387565</v>
      </c>
      <c r="G15" s="6">
        <v>387565</v>
      </c>
      <c r="H15" s="6">
        <v>387565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C13+C15</f>
        <v>267565</v>
      </c>
      <c r="D23" s="8">
        <f t="shared" ref="D23:H23" si="0">D13+D15</f>
        <v>721565</v>
      </c>
      <c r="E23" s="8">
        <f t="shared" si="0"/>
        <v>571565</v>
      </c>
      <c r="F23" s="8">
        <f t="shared" si="0"/>
        <v>571565</v>
      </c>
      <c r="G23" s="8">
        <f t="shared" si="0"/>
        <v>571565</v>
      </c>
      <c r="H23" s="8">
        <f t="shared" si="0"/>
        <v>571565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1"/>
      <c r="D35" s="21"/>
      <c r="E35" s="21"/>
      <c r="F35" s="21"/>
      <c r="G35" s="21"/>
      <c r="H35" s="21"/>
    </row>
    <row r="36" spans="3:8" ht="15.75" x14ac:dyDescent="0.25">
      <c r="C36" s="21"/>
      <c r="D36" s="21"/>
      <c r="E36" s="21"/>
      <c r="F36" s="21"/>
      <c r="G36" s="21"/>
      <c r="H36" s="21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5DA75-E5B0-419A-872A-A40D1A199DE2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81</v>
      </c>
      <c r="C5" s="2"/>
      <c r="D5" s="2"/>
    </row>
    <row r="6" spans="2:8" x14ac:dyDescent="0.2">
      <c r="B6" s="20" t="s">
        <v>82</v>
      </c>
      <c r="C6" s="2"/>
      <c r="D6" s="2"/>
    </row>
    <row r="7" spans="2:8" x14ac:dyDescent="0.2">
      <c r="B7" s="20" t="s">
        <v>32</v>
      </c>
      <c r="C7" s="2"/>
      <c r="D7" s="2"/>
    </row>
    <row r="8" spans="2:8" x14ac:dyDescent="0.2">
      <c r="B8" s="20" t="s">
        <v>83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34097</v>
      </c>
      <c r="D13" s="6">
        <v>34097</v>
      </c>
      <c r="E13" s="6">
        <v>34097</v>
      </c>
      <c r="F13" s="6">
        <v>34097</v>
      </c>
      <c r="G13" s="6">
        <v>34097</v>
      </c>
      <c r="H13" s="6">
        <v>34097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34097</v>
      </c>
      <c r="D23" s="8">
        <f t="shared" ref="D23:H23" si="0">SUM(D13:D22)</f>
        <v>34097</v>
      </c>
      <c r="E23" s="8">
        <f t="shared" si="0"/>
        <v>34097</v>
      </c>
      <c r="F23" s="8">
        <f t="shared" si="0"/>
        <v>34097</v>
      </c>
      <c r="G23" s="8">
        <f t="shared" si="0"/>
        <v>34097</v>
      </c>
      <c r="H23" s="8">
        <f t="shared" si="0"/>
        <v>34097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6B0FCF-8FBA-4550-BBA6-FDC71825CEC1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50</v>
      </c>
      <c r="C4" s="2"/>
      <c r="D4" s="2"/>
    </row>
    <row r="5" spans="2:8" x14ac:dyDescent="0.2">
      <c r="B5" s="2" t="s">
        <v>51</v>
      </c>
      <c r="C5" s="2"/>
      <c r="D5" s="2"/>
    </row>
    <row r="6" spans="2:8" x14ac:dyDescent="0.2">
      <c r="B6" s="2" t="s">
        <v>52</v>
      </c>
      <c r="C6" s="2"/>
      <c r="D6" s="2"/>
    </row>
    <row r="7" spans="2:8" x14ac:dyDescent="0.2">
      <c r="B7" s="2" t="s">
        <v>53</v>
      </c>
      <c r="C7" s="2"/>
      <c r="D7" s="2"/>
    </row>
    <row r="8" spans="2:8" x14ac:dyDescent="0.2">
      <c r="B8" s="2" t="s">
        <v>54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177177</v>
      </c>
      <c r="D13" s="6">
        <v>177177</v>
      </c>
      <c r="E13" s="6">
        <v>177177</v>
      </c>
      <c r="F13" s="6">
        <v>177177</v>
      </c>
      <c r="G13" s="6">
        <v>177177</v>
      </c>
      <c r="H13" s="6">
        <v>177177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1000000</v>
      </c>
      <c r="D15" s="6">
        <v>1000000</v>
      </c>
      <c r="E15" s="6">
        <v>1000000</v>
      </c>
      <c r="F15" s="6">
        <v>1000000</v>
      </c>
      <c r="G15" s="6">
        <v>1000000</v>
      </c>
      <c r="H15" s="6">
        <v>1000000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1177177</v>
      </c>
      <c r="D23" s="8">
        <f t="shared" ref="D23:H23" si="0">SUM(D13:D22)</f>
        <v>1177177</v>
      </c>
      <c r="E23" s="8">
        <f t="shared" si="0"/>
        <v>1177177</v>
      </c>
      <c r="F23" s="8">
        <f t="shared" si="0"/>
        <v>1177177</v>
      </c>
      <c r="G23" s="8">
        <f t="shared" si="0"/>
        <v>1177177</v>
      </c>
      <c r="H23" s="8">
        <f t="shared" si="0"/>
        <v>1177177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ht="15.75" x14ac:dyDescent="0.25">
      <c r="C37" s="23"/>
      <c r="D37" s="23"/>
      <c r="E37" s="23"/>
      <c r="F37" s="23"/>
      <c r="G37" s="23"/>
      <c r="H37" s="23"/>
    </row>
    <row r="38" spans="3:8" ht="15.75" x14ac:dyDescent="0.25">
      <c r="C38" s="23"/>
      <c r="D38" s="23"/>
      <c r="E38" s="23"/>
      <c r="F38" s="23"/>
      <c r="G38" s="23"/>
      <c r="H38" s="23"/>
    </row>
    <row r="39" spans="3:8" ht="15.75" x14ac:dyDescent="0.25">
      <c r="C39" s="23"/>
      <c r="D39" s="23"/>
      <c r="E39" s="23"/>
      <c r="F39" s="23"/>
      <c r="G39" s="23"/>
      <c r="H39" s="23"/>
    </row>
    <row r="40" spans="3:8" ht="15.75" x14ac:dyDescent="0.25">
      <c r="C40" s="23"/>
      <c r="D40" s="23"/>
      <c r="E40" s="23"/>
      <c r="F40" s="23"/>
      <c r="G40" s="23"/>
      <c r="H40" s="23"/>
    </row>
    <row r="41" spans="3:8" ht="15.75" x14ac:dyDescent="0.25">
      <c r="C41" s="23"/>
      <c r="D41" s="23"/>
      <c r="E41" s="23"/>
      <c r="F41" s="23"/>
      <c r="G41" s="23"/>
      <c r="H41" s="23"/>
    </row>
    <row r="42" spans="3:8" ht="15.75" x14ac:dyDescent="0.25">
      <c r="C42" s="23"/>
      <c r="D42" s="23"/>
      <c r="E42" s="23"/>
      <c r="F42" s="23"/>
      <c r="G42" s="23"/>
      <c r="H42" s="23"/>
    </row>
    <row r="43" spans="3:8" ht="15.75" x14ac:dyDescent="0.25">
      <c r="C43" s="23"/>
      <c r="D43" s="23"/>
      <c r="E43" s="23"/>
      <c r="F43" s="23"/>
      <c r="G43" s="23"/>
      <c r="H43" s="23"/>
    </row>
    <row r="44" spans="3:8" ht="15.75" x14ac:dyDescent="0.25">
      <c r="C44" s="23"/>
      <c r="D44" s="23"/>
      <c r="E44" s="23"/>
      <c r="F44" s="23"/>
      <c r="G44" s="23"/>
      <c r="H44" s="23"/>
    </row>
    <row r="45" spans="3:8" ht="15.75" x14ac:dyDescent="0.25">
      <c r="C45" s="23"/>
      <c r="D45" s="23"/>
      <c r="E45" s="23"/>
      <c r="F45" s="23"/>
      <c r="G45" s="23"/>
      <c r="H45" s="23"/>
    </row>
    <row r="46" spans="3:8" ht="15.75" x14ac:dyDescent="0.25">
      <c r="C46" s="23"/>
      <c r="D46" s="23"/>
      <c r="E46" s="23"/>
      <c r="F46" s="23"/>
      <c r="G46" s="23"/>
      <c r="H46" s="23"/>
    </row>
    <row r="47" spans="3:8" ht="15.75" x14ac:dyDescent="0.25">
      <c r="C47" s="23"/>
      <c r="D47" s="23"/>
      <c r="E47" s="23"/>
      <c r="F47" s="23"/>
      <c r="G47" s="23"/>
      <c r="H47" s="23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45B9D8-8E8C-4EC6-B869-7CBA56F481B5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145</v>
      </c>
      <c r="C4" s="2"/>
      <c r="D4" s="2"/>
    </row>
    <row r="5" spans="2:8" x14ac:dyDescent="0.2">
      <c r="B5" s="2" t="s">
        <v>146</v>
      </c>
      <c r="C5" s="2"/>
      <c r="D5" s="2"/>
    </row>
    <row r="6" spans="2:8" x14ac:dyDescent="0.2">
      <c r="B6" s="2" t="s">
        <v>147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148</v>
      </c>
      <c r="C8" s="2"/>
      <c r="D8" s="2"/>
    </row>
    <row r="10" spans="2:8" ht="15.75" x14ac:dyDescent="0.25">
      <c r="C10" s="28" t="s">
        <v>1</v>
      </c>
      <c r="D10" s="28" t="s">
        <v>1</v>
      </c>
      <c r="E10" s="28" t="s">
        <v>1</v>
      </c>
      <c r="F10" s="28" t="s">
        <v>1</v>
      </c>
      <c r="G10" s="28" t="s">
        <v>1</v>
      </c>
      <c r="H10" s="28" t="s">
        <v>1</v>
      </c>
    </row>
    <row r="11" spans="2:8" ht="15.75" x14ac:dyDescent="0.25">
      <c r="C11" s="28" t="s">
        <v>11</v>
      </c>
      <c r="D11" s="28" t="s">
        <v>12</v>
      </c>
      <c r="E11" s="28" t="s">
        <v>13</v>
      </c>
      <c r="F11" s="28" t="s">
        <v>14</v>
      </c>
      <c r="G11" s="28" t="s">
        <v>15</v>
      </c>
      <c r="H11" s="28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245904</v>
      </c>
      <c r="E13" s="6">
        <v>245904</v>
      </c>
      <c r="F13" s="6">
        <v>245904</v>
      </c>
      <c r="G13" s="6">
        <v>245904</v>
      </c>
      <c r="H13" s="6">
        <v>245904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50000</v>
      </c>
      <c r="D15" s="6">
        <v>50000</v>
      </c>
      <c r="E15" s="6">
        <v>50000</v>
      </c>
      <c r="F15" s="6">
        <v>50000</v>
      </c>
      <c r="G15" s="6">
        <v>50000</v>
      </c>
      <c r="H15" s="6">
        <v>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50000</v>
      </c>
      <c r="D23" s="8">
        <f t="shared" ref="D23:H23" si="0">SUM(D13:D22)</f>
        <v>295904</v>
      </c>
      <c r="E23" s="8">
        <f t="shared" si="0"/>
        <v>295904</v>
      </c>
      <c r="F23" s="8">
        <f t="shared" si="0"/>
        <v>295904</v>
      </c>
      <c r="G23" s="8">
        <f t="shared" si="0"/>
        <v>295904</v>
      </c>
      <c r="H23" s="8">
        <f t="shared" si="0"/>
        <v>295904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8"/>
      <c r="D35" s="28"/>
      <c r="E35" s="28"/>
      <c r="F35" s="28"/>
      <c r="G35" s="28"/>
      <c r="H35" s="28"/>
    </row>
    <row r="36" spans="3:8" ht="15.75" x14ac:dyDescent="0.25">
      <c r="C36" s="28"/>
      <c r="D36" s="28"/>
      <c r="E36" s="28"/>
      <c r="F36" s="28"/>
      <c r="G36" s="28"/>
      <c r="H36" s="28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DE8E3-57F9-4052-929A-97CA419D15F9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</row>
    <row r="5" spans="2:8" x14ac:dyDescent="0.2">
      <c r="B5" s="20" t="s">
        <v>84</v>
      </c>
      <c r="C5" s="2"/>
    </row>
    <row r="6" spans="2:8" x14ac:dyDescent="0.2">
      <c r="B6" s="20" t="s">
        <v>85</v>
      </c>
      <c r="C6" s="2"/>
    </row>
    <row r="7" spans="2:8" x14ac:dyDescent="0.2">
      <c r="B7" s="20" t="s">
        <v>32</v>
      </c>
      <c r="C7" s="2"/>
    </row>
    <row r="8" spans="2:8" x14ac:dyDescent="0.2">
      <c r="B8" s="20" t="s">
        <v>86</v>
      </c>
      <c r="C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515246</v>
      </c>
      <c r="D15" s="6">
        <v>515246</v>
      </c>
      <c r="E15" s="6">
        <v>515246</v>
      </c>
      <c r="F15" s="6">
        <v>515246</v>
      </c>
      <c r="G15" s="6">
        <v>515246</v>
      </c>
      <c r="H15" s="6">
        <v>515246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515246</v>
      </c>
      <c r="D23" s="8">
        <f t="shared" ref="D23:H23" si="0">SUM(D13:D22)</f>
        <v>515246</v>
      </c>
      <c r="E23" s="8">
        <f t="shared" si="0"/>
        <v>515246</v>
      </c>
      <c r="F23" s="8">
        <f t="shared" si="0"/>
        <v>515246</v>
      </c>
      <c r="G23" s="8">
        <f t="shared" si="0"/>
        <v>515246</v>
      </c>
      <c r="H23" s="8">
        <f t="shared" si="0"/>
        <v>515246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29B5A-BC94-4476-B000-EB8B27B8EF9F}">
  <dimension ref="A1:H24"/>
  <sheetViews>
    <sheetView workbookViewId="0">
      <selection activeCell="C35" sqref="C35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35" t="s">
        <v>0</v>
      </c>
      <c r="C1" s="35"/>
      <c r="D1" s="35"/>
      <c r="E1" s="35"/>
      <c r="F1" s="35"/>
      <c r="G1" s="35"/>
      <c r="H1" s="35"/>
    </row>
    <row r="2" spans="1:8" ht="15.75" x14ac:dyDescent="0.25">
      <c r="A2" s="1"/>
      <c r="B2" s="35" t="s">
        <v>134</v>
      </c>
      <c r="C2" s="35"/>
      <c r="D2" s="35"/>
      <c r="E2" s="35"/>
      <c r="F2" s="35"/>
      <c r="G2" s="35"/>
      <c r="H2" s="35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36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128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152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32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153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1:8" ht="15.75" x14ac:dyDescent="0.25">
      <c r="A11" s="1"/>
      <c r="B11" s="1"/>
      <c r="C11" s="30" t="s">
        <v>11</v>
      </c>
      <c r="D11" s="30" t="s">
        <v>12</v>
      </c>
      <c r="E11" s="30" t="s">
        <v>13</v>
      </c>
      <c r="F11" s="30" t="s">
        <v>14</v>
      </c>
      <c r="G11" s="30" t="s">
        <v>15</v>
      </c>
      <c r="H11" s="30" t="s">
        <v>135</v>
      </c>
    </row>
    <row r="12" spans="1:8" ht="15.75" x14ac:dyDescent="0.25">
      <c r="A12" s="1"/>
      <c r="B12" s="1"/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1:8" ht="15.75" x14ac:dyDescent="0.25">
      <c r="A13" s="1"/>
      <c r="B13" s="5" t="s">
        <v>4</v>
      </c>
      <c r="C13" s="6">
        <v>95000</v>
      </c>
      <c r="D13" s="6">
        <v>108267</v>
      </c>
      <c r="E13" s="6">
        <v>112000</v>
      </c>
      <c r="F13" s="6">
        <v>116000</v>
      </c>
      <c r="G13" s="6">
        <v>120000</v>
      </c>
      <c r="H13" s="6">
        <v>125000</v>
      </c>
    </row>
    <row r="14" spans="1:8" ht="15.75" x14ac:dyDescent="0.25">
      <c r="A14" s="1"/>
      <c r="B14" s="5"/>
      <c r="C14" s="7"/>
      <c r="D14" s="7"/>
      <c r="E14" s="7"/>
      <c r="F14" s="7"/>
      <c r="G14" s="7"/>
      <c r="H14" s="7"/>
    </row>
    <row r="15" spans="1:8" ht="15.75" x14ac:dyDescent="0.25">
      <c r="A15" s="1"/>
      <c r="B15" s="5" t="s">
        <v>5</v>
      </c>
      <c r="C15" s="6">
        <v>300000</v>
      </c>
      <c r="D15" s="6">
        <v>300000</v>
      </c>
      <c r="E15" s="6">
        <v>300000</v>
      </c>
      <c r="F15" s="6">
        <v>300000</v>
      </c>
      <c r="G15" s="6">
        <v>300000</v>
      </c>
      <c r="H15" s="6">
        <v>300000</v>
      </c>
    </row>
    <row r="16" spans="1:8" ht="15.75" x14ac:dyDescent="0.25">
      <c r="A16" s="1"/>
      <c r="B16" s="5"/>
      <c r="C16" s="7"/>
      <c r="D16" s="7"/>
      <c r="E16" s="7"/>
      <c r="F16" s="7"/>
      <c r="G16" s="7"/>
      <c r="H16" s="7"/>
    </row>
    <row r="17" spans="1:8" ht="15.75" x14ac:dyDescent="0.25">
      <c r="A17" s="1"/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1:8" ht="15.75" x14ac:dyDescent="0.25">
      <c r="A18" s="1"/>
      <c r="B18" s="5"/>
      <c r="C18" s="7"/>
      <c r="D18" s="7"/>
      <c r="E18" s="7"/>
      <c r="F18" s="7"/>
      <c r="G18" s="7"/>
      <c r="H18" s="7"/>
    </row>
    <row r="19" spans="1:8" ht="15.75" x14ac:dyDescent="0.25">
      <c r="A19" s="1"/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1:8" ht="15.75" x14ac:dyDescent="0.25">
      <c r="A20" s="1"/>
      <c r="B20" s="5"/>
      <c r="C20" s="7" t="s">
        <v>154</v>
      </c>
      <c r="D20" s="7"/>
      <c r="E20" s="7"/>
      <c r="F20" s="7"/>
      <c r="G20" s="7"/>
      <c r="H20" s="7"/>
    </row>
    <row r="21" spans="1:8" ht="15.75" x14ac:dyDescent="0.25">
      <c r="A21" s="1"/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1:8" ht="15.75" x14ac:dyDescent="0.25">
      <c r="A22" s="1"/>
      <c r="B22" s="5"/>
      <c r="C22" s="7"/>
      <c r="D22" s="7"/>
      <c r="E22" s="7"/>
      <c r="F22" s="7"/>
      <c r="G22" s="7"/>
      <c r="H22" s="7"/>
    </row>
    <row r="23" spans="1:8" ht="16.5" thickBot="1" x14ac:dyDescent="0.3">
      <c r="A23" s="1"/>
      <c r="B23" s="5" t="s">
        <v>9</v>
      </c>
      <c r="C23" s="8">
        <f t="shared" ref="C23:H23" si="0">SUM(C13:C22)</f>
        <v>395000</v>
      </c>
      <c r="D23" s="8">
        <f t="shared" si="0"/>
        <v>408267</v>
      </c>
      <c r="E23" s="8">
        <f t="shared" si="0"/>
        <v>412000</v>
      </c>
      <c r="F23" s="8">
        <f t="shared" si="0"/>
        <v>416000</v>
      </c>
      <c r="G23" s="8">
        <f t="shared" si="0"/>
        <v>420000</v>
      </c>
      <c r="H23" s="8">
        <f t="shared" si="0"/>
        <v>425000</v>
      </c>
    </row>
    <row r="24" spans="1:8" ht="16.5" thickTop="1" x14ac:dyDescent="0.25">
      <c r="A24" s="1"/>
      <c r="B24" s="1"/>
      <c r="C24" s="1"/>
      <c r="D24" s="1"/>
      <c r="E24" s="1"/>
      <c r="F24" s="1"/>
      <c r="G24" s="1"/>
      <c r="H24" s="1"/>
    </row>
  </sheetData>
  <mergeCells count="2">
    <mergeCell ref="B1:H1"/>
    <mergeCell ref="B2:H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5132E-179E-4629-970C-FB3F923B5AA9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87</v>
      </c>
      <c r="C5" s="2"/>
      <c r="D5" s="2"/>
    </row>
    <row r="6" spans="2:8" x14ac:dyDescent="0.2">
      <c r="B6" s="20" t="s">
        <v>88</v>
      </c>
      <c r="C6" s="2"/>
      <c r="D6" s="2"/>
    </row>
    <row r="7" spans="2:8" x14ac:dyDescent="0.2">
      <c r="B7" s="20" t="s">
        <v>72</v>
      </c>
      <c r="C7" s="2"/>
      <c r="D7" s="2"/>
    </row>
    <row r="8" spans="2:8" x14ac:dyDescent="0.2">
      <c r="B8" s="20" t="s">
        <v>89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10000</v>
      </c>
      <c r="D13" s="6">
        <v>10000</v>
      </c>
      <c r="E13" s="6">
        <v>10000</v>
      </c>
      <c r="F13" s="6">
        <v>10000</v>
      </c>
      <c r="G13" s="6">
        <v>10000</v>
      </c>
      <c r="H13" s="6">
        <v>10000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105288</v>
      </c>
      <c r="D15" s="6">
        <v>105288</v>
      </c>
      <c r="E15" s="6">
        <v>105288</v>
      </c>
      <c r="F15" s="6">
        <v>105288</v>
      </c>
      <c r="G15" s="6">
        <v>105288</v>
      </c>
      <c r="H15" s="6">
        <v>105288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164000</v>
      </c>
      <c r="D17" s="6">
        <v>164000</v>
      </c>
      <c r="E17" s="6">
        <v>164000</v>
      </c>
      <c r="F17" s="6">
        <v>164000</v>
      </c>
      <c r="G17" s="6">
        <v>164000</v>
      </c>
      <c r="H17" s="6">
        <v>164000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279288</v>
      </c>
      <c r="D23" s="8">
        <f t="shared" ref="D23:H23" si="0">SUM(D13:D22)</f>
        <v>279288</v>
      </c>
      <c r="E23" s="8">
        <f t="shared" si="0"/>
        <v>279288</v>
      </c>
      <c r="F23" s="8">
        <f t="shared" si="0"/>
        <v>279288</v>
      </c>
      <c r="G23" s="8">
        <f t="shared" si="0"/>
        <v>279288</v>
      </c>
      <c r="H23" s="8">
        <f t="shared" si="0"/>
        <v>279288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A72DB-E440-4F3E-81C6-E2B3B2D2313E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90</v>
      </c>
      <c r="C5" s="2"/>
      <c r="D5" s="2"/>
    </row>
    <row r="6" spans="2:8" x14ac:dyDescent="0.2">
      <c r="B6" s="20" t="s">
        <v>91</v>
      </c>
      <c r="C6" s="2"/>
      <c r="D6" s="2"/>
    </row>
    <row r="7" spans="2:8" x14ac:dyDescent="0.2">
      <c r="B7" s="20" t="s">
        <v>72</v>
      </c>
      <c r="C7" s="2"/>
      <c r="D7" s="2"/>
    </row>
    <row r="8" spans="2:8" x14ac:dyDescent="0.2">
      <c r="B8" s="20" t="s">
        <v>92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111250</v>
      </c>
      <c r="D13" s="6">
        <v>111250</v>
      </c>
      <c r="E13" s="6">
        <v>111250</v>
      </c>
      <c r="F13" s="6">
        <v>111250</v>
      </c>
      <c r="G13" s="6">
        <v>111250</v>
      </c>
      <c r="H13" s="6">
        <v>111250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266813</v>
      </c>
      <c r="D15" s="6">
        <v>266813</v>
      </c>
      <c r="E15" s="6">
        <v>266813</v>
      </c>
      <c r="F15" s="6">
        <v>266813</v>
      </c>
      <c r="G15" s="6">
        <v>266813</v>
      </c>
      <c r="H15" s="6">
        <v>266813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378063</v>
      </c>
      <c r="D23" s="8">
        <f t="shared" ref="D23:H23" si="0">SUM(D13:D22)</f>
        <v>378063</v>
      </c>
      <c r="E23" s="8">
        <f t="shared" si="0"/>
        <v>378063</v>
      </c>
      <c r="F23" s="8">
        <f t="shared" si="0"/>
        <v>378063</v>
      </c>
      <c r="G23" s="8">
        <f t="shared" si="0"/>
        <v>378063</v>
      </c>
      <c r="H23" s="8">
        <f t="shared" si="0"/>
        <v>378063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7A798-63C3-409E-B8A7-0EEE3D9F4055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22</v>
      </c>
      <c r="C5" s="2"/>
      <c r="D5" s="2"/>
    </row>
    <row r="6" spans="2:8" x14ac:dyDescent="0.2">
      <c r="B6" s="2" t="s">
        <v>23</v>
      </c>
      <c r="C6" s="2"/>
      <c r="D6" s="2"/>
    </row>
    <row r="7" spans="2:8" x14ac:dyDescent="0.2">
      <c r="B7" s="2" t="s">
        <v>24</v>
      </c>
      <c r="C7" s="2"/>
      <c r="D7" s="2"/>
    </row>
    <row r="8" spans="2:8" x14ac:dyDescent="0.2">
      <c r="B8" s="2" t="s">
        <v>25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26" t="s">
        <v>11</v>
      </c>
      <c r="D11" s="26" t="s">
        <v>12</v>
      </c>
      <c r="E11" s="26" t="s">
        <v>13</v>
      </c>
      <c r="F11" s="26" t="s">
        <v>14</v>
      </c>
      <c r="G11" s="26" t="s">
        <v>15</v>
      </c>
      <c r="H11" s="26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214373</v>
      </c>
      <c r="D13" s="6">
        <v>220279</v>
      </c>
      <c r="E13" s="6">
        <v>220279</v>
      </c>
      <c r="F13" s="6">
        <v>220279</v>
      </c>
      <c r="G13" s="6">
        <v>220279</v>
      </c>
      <c r="H13" s="6">
        <v>220279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94362</v>
      </c>
      <c r="D15" s="6">
        <v>94362</v>
      </c>
      <c r="E15" s="6">
        <v>94362</v>
      </c>
      <c r="F15" s="6">
        <v>94362</v>
      </c>
      <c r="G15" s="6">
        <v>94362</v>
      </c>
      <c r="H15" s="6">
        <v>94362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C13+C15</f>
        <v>308735</v>
      </c>
      <c r="D23" s="8">
        <f t="shared" ref="D23:H23" si="0">D13+D15</f>
        <v>314641</v>
      </c>
      <c r="E23" s="8">
        <f t="shared" si="0"/>
        <v>314641</v>
      </c>
      <c r="F23" s="8">
        <f t="shared" si="0"/>
        <v>314641</v>
      </c>
      <c r="G23" s="8">
        <f t="shared" si="0"/>
        <v>314641</v>
      </c>
      <c r="H23" s="8">
        <f t="shared" si="0"/>
        <v>314641</v>
      </c>
    </row>
    <row r="24" spans="2:8" ht="15.75" thickTop="1" x14ac:dyDescent="0.2"/>
    <row r="26" spans="2:8" ht="15.75" x14ac:dyDescent="0.25">
      <c r="B26" s="37"/>
      <c r="C26" s="37"/>
      <c r="D26" s="37"/>
      <c r="E26" s="37"/>
      <c r="F26" s="37"/>
      <c r="G26" s="37"/>
      <c r="H26" s="37"/>
    </row>
    <row r="27" spans="2:8" ht="15.75" x14ac:dyDescent="0.25">
      <c r="B27" s="37"/>
      <c r="C27" s="37"/>
      <c r="D27" s="37"/>
      <c r="E27" s="37"/>
      <c r="F27" s="37"/>
      <c r="G27" s="37"/>
      <c r="H27" s="37"/>
    </row>
    <row r="28" spans="2:8" x14ac:dyDescent="0.2">
      <c r="B28" s="10"/>
      <c r="C28" s="10"/>
      <c r="D28" s="10"/>
      <c r="E28" s="10"/>
      <c r="F28" s="10"/>
      <c r="G28" s="10"/>
      <c r="H28" s="10"/>
    </row>
    <row r="29" spans="2:8" x14ac:dyDescent="0.2">
      <c r="B29" s="15"/>
      <c r="C29" s="15"/>
      <c r="D29" s="15"/>
      <c r="E29" s="10"/>
      <c r="F29" s="10"/>
      <c r="G29" s="10"/>
      <c r="H29" s="10"/>
    </row>
    <row r="30" spans="2:8" x14ac:dyDescent="0.2">
      <c r="B30" s="15"/>
      <c r="C30" s="15"/>
      <c r="D30" s="15"/>
      <c r="E30" s="10"/>
      <c r="F30" s="10"/>
      <c r="G30" s="10"/>
      <c r="H30" s="10"/>
    </row>
    <row r="31" spans="2:8" x14ac:dyDescent="0.2">
      <c r="B31" s="15"/>
      <c r="C31" s="15"/>
      <c r="D31" s="15"/>
      <c r="E31" s="10"/>
      <c r="F31" s="10"/>
      <c r="G31" s="10"/>
      <c r="H31" s="10"/>
    </row>
    <row r="32" spans="2:8" x14ac:dyDescent="0.2">
      <c r="B32" s="15"/>
      <c r="C32" s="15"/>
      <c r="D32" s="15"/>
      <c r="E32" s="10"/>
      <c r="F32" s="10"/>
      <c r="G32" s="10"/>
      <c r="H32" s="10"/>
    </row>
    <row r="33" spans="2:8" x14ac:dyDescent="0.2">
      <c r="B33" s="15"/>
      <c r="C33" s="15"/>
      <c r="D33" s="15"/>
      <c r="E33" s="10"/>
      <c r="F33" s="10"/>
      <c r="G33" s="10"/>
      <c r="H33" s="10"/>
    </row>
    <row r="34" spans="2:8" x14ac:dyDescent="0.2">
      <c r="B34" s="15"/>
      <c r="C34" s="15"/>
      <c r="D34" s="15"/>
      <c r="E34" s="10"/>
      <c r="F34" s="10"/>
      <c r="G34" s="10"/>
      <c r="H34" s="10"/>
    </row>
    <row r="35" spans="2:8" ht="15.75" x14ac:dyDescent="0.25">
      <c r="B35" s="10"/>
      <c r="C35" s="11"/>
      <c r="D35" s="11"/>
      <c r="E35" s="11"/>
      <c r="F35" s="11"/>
      <c r="G35" s="11"/>
      <c r="H35" s="11"/>
    </row>
    <row r="36" spans="2:8" ht="15.75" x14ac:dyDescent="0.25">
      <c r="B36" s="10"/>
      <c r="C36" s="11"/>
      <c r="D36" s="11"/>
      <c r="E36" s="11"/>
      <c r="F36" s="11"/>
      <c r="G36" s="11"/>
      <c r="H36" s="11"/>
    </row>
    <row r="37" spans="2:8" x14ac:dyDescent="0.2">
      <c r="B37" s="10"/>
      <c r="C37" s="12"/>
      <c r="D37" s="12"/>
      <c r="E37" s="12"/>
      <c r="F37" s="12"/>
      <c r="G37" s="12"/>
      <c r="H37" s="12"/>
    </row>
    <row r="38" spans="2:8" x14ac:dyDescent="0.2">
      <c r="B38" s="10"/>
      <c r="C38" s="13"/>
      <c r="D38" s="13"/>
      <c r="E38" s="13"/>
      <c r="F38" s="13"/>
      <c r="G38" s="13"/>
      <c r="H38" s="13"/>
    </row>
    <row r="39" spans="2:8" x14ac:dyDescent="0.2">
      <c r="B39" s="10"/>
      <c r="C39" s="14"/>
      <c r="D39" s="14"/>
      <c r="E39" s="14"/>
      <c r="F39" s="14"/>
      <c r="G39" s="14"/>
      <c r="H39" s="14"/>
    </row>
    <row r="40" spans="2:8" x14ac:dyDescent="0.2">
      <c r="B40" s="10"/>
      <c r="C40" s="13"/>
      <c r="D40" s="13"/>
      <c r="E40" s="13"/>
      <c r="F40" s="13"/>
      <c r="G40" s="13"/>
      <c r="H40" s="13"/>
    </row>
    <row r="41" spans="2:8" x14ac:dyDescent="0.2">
      <c r="B41" s="10"/>
      <c r="C41" s="14"/>
      <c r="D41" s="14"/>
      <c r="E41" s="14"/>
      <c r="F41" s="14"/>
      <c r="G41" s="14"/>
      <c r="H41" s="14"/>
    </row>
    <row r="42" spans="2:8" x14ac:dyDescent="0.2">
      <c r="B42" s="10"/>
      <c r="C42" s="13"/>
      <c r="D42" s="13"/>
      <c r="E42" s="13"/>
      <c r="F42" s="13"/>
      <c r="G42" s="13"/>
      <c r="H42" s="13"/>
    </row>
    <row r="43" spans="2:8" x14ac:dyDescent="0.2">
      <c r="B43" s="10"/>
      <c r="C43" s="14"/>
      <c r="D43" s="14"/>
      <c r="E43" s="14"/>
      <c r="F43" s="14"/>
      <c r="G43" s="14"/>
      <c r="H43" s="14"/>
    </row>
    <row r="44" spans="2:8" x14ac:dyDescent="0.2">
      <c r="B44" s="10"/>
      <c r="C44" s="13"/>
      <c r="D44" s="13"/>
      <c r="E44" s="13"/>
      <c r="F44" s="13"/>
      <c r="G44" s="13"/>
      <c r="H44" s="13"/>
    </row>
    <row r="45" spans="2:8" x14ac:dyDescent="0.2">
      <c r="B45" s="10"/>
      <c r="C45" s="14"/>
      <c r="D45" s="14"/>
      <c r="E45" s="14"/>
      <c r="F45" s="14"/>
      <c r="G45" s="14"/>
      <c r="H45" s="14"/>
    </row>
    <row r="46" spans="2:8" x14ac:dyDescent="0.2">
      <c r="B46" s="10"/>
      <c r="C46" s="13"/>
      <c r="D46" s="13"/>
      <c r="E46" s="13"/>
      <c r="F46" s="13"/>
      <c r="G46" s="13"/>
      <c r="H46" s="13"/>
    </row>
    <row r="47" spans="2:8" x14ac:dyDescent="0.2">
      <c r="B47" s="10"/>
      <c r="C47" s="14"/>
      <c r="D47" s="14"/>
      <c r="E47" s="14"/>
      <c r="F47" s="14"/>
      <c r="G47" s="14"/>
      <c r="H47" s="14"/>
    </row>
    <row r="48" spans="2:8" x14ac:dyDescent="0.2">
      <c r="B48" s="10"/>
      <c r="C48" s="14"/>
      <c r="D48" s="14"/>
      <c r="E48" s="14"/>
      <c r="F48" s="14"/>
      <c r="G48" s="14"/>
      <c r="H48" s="14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E31A9-5DDC-455D-A1FE-264191C3714A}">
  <dimension ref="A1:H24"/>
  <sheetViews>
    <sheetView workbookViewId="0">
      <selection activeCell="C35" sqref="C35"/>
    </sheetView>
  </sheetViews>
  <sheetFormatPr defaultRowHeight="15" x14ac:dyDescent="0.25"/>
  <cols>
    <col min="2" max="2" width="37.5703125" bestFit="1" customWidth="1"/>
    <col min="3" max="4" width="14.140625" bestFit="1" customWidth="1"/>
    <col min="5" max="8" width="14.140625" customWidth="1"/>
  </cols>
  <sheetData>
    <row r="1" spans="1:8" ht="15.75" x14ac:dyDescent="0.25">
      <c r="A1" s="1"/>
      <c r="B1" s="35" t="s">
        <v>0</v>
      </c>
      <c r="C1" s="35"/>
      <c r="D1" s="35"/>
      <c r="E1" s="35"/>
      <c r="F1" s="35"/>
      <c r="G1" s="35"/>
      <c r="H1" s="35"/>
    </row>
    <row r="2" spans="1:8" ht="15.75" x14ac:dyDescent="0.25">
      <c r="A2" s="1"/>
      <c r="B2" s="35" t="s">
        <v>134</v>
      </c>
      <c r="C2" s="35"/>
      <c r="D2" s="35"/>
      <c r="E2" s="35"/>
      <c r="F2" s="35"/>
      <c r="G2" s="35"/>
      <c r="H2" s="35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2" t="s">
        <v>36</v>
      </c>
      <c r="C4" s="2"/>
      <c r="D4" s="2"/>
      <c r="E4" s="1"/>
      <c r="F4" s="1"/>
      <c r="G4" s="1"/>
      <c r="H4" s="1"/>
    </row>
    <row r="5" spans="1:8" ht="15.75" x14ac:dyDescent="0.25">
      <c r="A5" s="1"/>
      <c r="B5" s="2" t="s">
        <v>155</v>
      </c>
      <c r="C5" s="2"/>
      <c r="D5" s="2"/>
      <c r="E5" s="1"/>
      <c r="F5" s="1"/>
      <c r="G5" s="1"/>
      <c r="H5" s="1"/>
    </row>
    <row r="6" spans="1:8" ht="15.75" x14ac:dyDescent="0.25">
      <c r="A6" s="1"/>
      <c r="B6" s="2" t="s">
        <v>156</v>
      </c>
      <c r="C6" s="2"/>
      <c r="D6" s="2"/>
      <c r="E6" s="1"/>
      <c r="F6" s="1"/>
      <c r="G6" s="1"/>
      <c r="H6" s="1"/>
    </row>
    <row r="7" spans="1:8" ht="15.75" x14ac:dyDescent="0.25">
      <c r="A7" s="1"/>
      <c r="B7" s="2" t="s">
        <v>157</v>
      </c>
      <c r="C7" s="2"/>
      <c r="D7" s="2"/>
      <c r="E7" s="1"/>
      <c r="F7" s="1"/>
      <c r="G7" s="1"/>
      <c r="H7" s="1"/>
    </row>
    <row r="8" spans="1:8" ht="15.75" x14ac:dyDescent="0.25">
      <c r="A8" s="1"/>
      <c r="B8" s="2" t="s">
        <v>158</v>
      </c>
      <c r="C8" s="2"/>
      <c r="D8" s="2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1:8" ht="15.75" x14ac:dyDescent="0.25">
      <c r="A11" s="1"/>
      <c r="B11" s="1"/>
      <c r="C11" s="30" t="s">
        <v>11</v>
      </c>
      <c r="D11" s="30" t="s">
        <v>12</v>
      </c>
      <c r="E11" s="30" t="s">
        <v>13</v>
      </c>
      <c r="F11" s="30" t="s">
        <v>14</v>
      </c>
      <c r="G11" s="30" t="s">
        <v>15</v>
      </c>
      <c r="H11" s="30" t="s">
        <v>135</v>
      </c>
    </row>
    <row r="12" spans="1:8" ht="15.75" x14ac:dyDescent="0.25">
      <c r="A12" s="1"/>
      <c r="B12" s="1"/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1:8" ht="15.75" x14ac:dyDescent="0.25">
      <c r="A13" s="1"/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1:8" ht="15.75" x14ac:dyDescent="0.25">
      <c r="A14" s="1"/>
      <c r="B14" s="5"/>
      <c r="C14" s="7"/>
      <c r="D14" s="7"/>
      <c r="E14" s="7"/>
      <c r="F14" s="7"/>
      <c r="G14" s="7"/>
      <c r="H14" s="7"/>
    </row>
    <row r="15" spans="1:8" ht="15.75" x14ac:dyDescent="0.25">
      <c r="A15" s="1"/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1:8" ht="15.75" x14ac:dyDescent="0.25">
      <c r="A16" s="1"/>
      <c r="B16" s="5"/>
      <c r="C16" s="7"/>
      <c r="D16" s="7"/>
      <c r="E16" s="7"/>
      <c r="F16" s="7"/>
      <c r="G16" s="7"/>
      <c r="H16" s="7"/>
    </row>
    <row r="17" spans="1:8" ht="15.75" x14ac:dyDescent="0.25">
      <c r="A17" s="1"/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1:8" ht="15.75" x14ac:dyDescent="0.25">
      <c r="A18" s="1"/>
      <c r="B18" s="5"/>
      <c r="C18" s="7"/>
      <c r="D18" s="7"/>
      <c r="E18" s="7"/>
      <c r="F18" s="7"/>
      <c r="G18" s="7"/>
      <c r="H18" s="7"/>
    </row>
    <row r="19" spans="1:8" ht="15.75" x14ac:dyDescent="0.25">
      <c r="A19" s="1"/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1:8" ht="15.75" x14ac:dyDescent="0.25">
      <c r="A20" s="1"/>
      <c r="B20" s="5"/>
      <c r="C20" s="7" t="s">
        <v>154</v>
      </c>
      <c r="D20" s="7"/>
      <c r="E20" s="7"/>
      <c r="F20" s="7"/>
      <c r="G20" s="7"/>
      <c r="H20" s="7"/>
    </row>
    <row r="21" spans="1:8" ht="15.75" x14ac:dyDescent="0.25">
      <c r="A21" s="1"/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1:8" ht="15.75" x14ac:dyDescent="0.25">
      <c r="A22" s="1"/>
      <c r="B22" s="5"/>
      <c r="C22" s="7"/>
      <c r="D22" s="7"/>
      <c r="E22" s="7"/>
      <c r="F22" s="7"/>
      <c r="G22" s="7"/>
      <c r="H22" s="7"/>
    </row>
    <row r="23" spans="1:8" ht="16.5" thickBot="1" x14ac:dyDescent="0.3">
      <c r="A23" s="1"/>
      <c r="B23" s="5" t="s">
        <v>9</v>
      </c>
      <c r="C23" s="8">
        <f t="shared" ref="C23:H23" si="0">SUM(C13:C22)</f>
        <v>0</v>
      </c>
      <c r="D23" s="8">
        <f t="shared" si="0"/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1:8" ht="15.75" thickTop="1" x14ac:dyDescent="0.25"/>
  </sheetData>
  <mergeCells count="2">
    <mergeCell ref="B1:H1"/>
    <mergeCell ref="B2:H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FE7D1-6CD1-4E36-87E5-C905D2374CA8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  <c r="E4" s="2"/>
    </row>
    <row r="5" spans="2:8" x14ac:dyDescent="0.2">
      <c r="B5" s="20" t="s">
        <v>93</v>
      </c>
      <c r="C5" s="2"/>
      <c r="D5" s="2"/>
      <c r="E5" s="2"/>
    </row>
    <row r="6" spans="2:8" x14ac:dyDescent="0.2">
      <c r="B6" s="20" t="s">
        <v>94</v>
      </c>
      <c r="C6" s="2"/>
      <c r="D6" s="2"/>
      <c r="E6" s="2"/>
    </row>
    <row r="7" spans="2:8" x14ac:dyDescent="0.2">
      <c r="B7" s="20" t="s">
        <v>70</v>
      </c>
      <c r="C7" s="2"/>
      <c r="D7" s="2"/>
      <c r="E7" s="2"/>
    </row>
    <row r="8" spans="2:8" x14ac:dyDescent="0.2">
      <c r="B8" s="20" t="s">
        <v>95</v>
      </c>
      <c r="C8" s="2"/>
      <c r="D8" s="2"/>
      <c r="E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255963</v>
      </c>
      <c r="D13" s="6">
        <v>255963</v>
      </c>
      <c r="E13" s="6">
        <v>255963</v>
      </c>
      <c r="F13" s="6">
        <v>255963</v>
      </c>
      <c r="G13" s="6">
        <v>255963</v>
      </c>
      <c r="H13" s="6">
        <v>255963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8205</v>
      </c>
      <c r="D15" s="6">
        <v>8205</v>
      </c>
      <c r="E15" s="6">
        <v>8205</v>
      </c>
      <c r="F15" s="6">
        <v>8205</v>
      </c>
      <c r="G15" s="6">
        <v>8205</v>
      </c>
      <c r="H15" s="6">
        <v>8205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264168</v>
      </c>
      <c r="D23" s="8">
        <f t="shared" ref="D23:H23" si="0">SUM(D13:D22)</f>
        <v>264168</v>
      </c>
      <c r="E23" s="8">
        <f t="shared" si="0"/>
        <v>264168</v>
      </c>
      <c r="F23" s="8">
        <f t="shared" si="0"/>
        <v>264168</v>
      </c>
      <c r="G23" s="8">
        <f t="shared" si="0"/>
        <v>264168</v>
      </c>
      <c r="H23" s="8">
        <f t="shared" si="0"/>
        <v>264168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12126-2D04-4169-90CA-5B1D59A08198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63</v>
      </c>
      <c r="C4" s="2"/>
      <c r="D4" s="2"/>
    </row>
    <row r="5" spans="2:8" x14ac:dyDescent="0.2">
      <c r="B5" s="2" t="s">
        <v>68</v>
      </c>
      <c r="C5" s="2"/>
      <c r="D5" s="2"/>
    </row>
    <row r="6" spans="2:8" x14ac:dyDescent="0.2">
      <c r="B6" s="2" t="s">
        <v>69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71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11</v>
      </c>
      <c r="D11" s="31" t="s">
        <v>12</v>
      </c>
      <c r="E11" s="31" t="s">
        <v>13</v>
      </c>
      <c r="F11" s="31" t="s">
        <v>14</v>
      </c>
      <c r="G11" s="31" t="s">
        <v>15</v>
      </c>
      <c r="H11" s="31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200000</v>
      </c>
      <c r="D13" s="6">
        <v>205000</v>
      </c>
      <c r="E13" s="6">
        <v>210000</v>
      </c>
      <c r="F13" s="6">
        <v>215000</v>
      </c>
      <c r="G13" s="6">
        <v>220000</v>
      </c>
      <c r="H13" s="6">
        <v>225000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200000</v>
      </c>
      <c r="D23" s="8">
        <f t="shared" si="0"/>
        <v>205000</v>
      </c>
      <c r="E23" s="8">
        <f t="shared" si="0"/>
        <v>210000</v>
      </c>
      <c r="F23" s="8">
        <f t="shared" si="0"/>
        <v>215000</v>
      </c>
      <c r="G23" s="8">
        <f t="shared" si="0"/>
        <v>220000</v>
      </c>
      <c r="H23" s="8">
        <f t="shared" si="0"/>
        <v>225000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4BC11-6254-4281-8D1C-77F6357A7740}">
  <sheetPr>
    <pageSetUpPr fitToPage="1"/>
  </sheetPr>
  <dimension ref="B1:H24"/>
  <sheetViews>
    <sheetView tabSelected="1"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73</v>
      </c>
      <c r="C4" s="2"/>
      <c r="D4" s="2"/>
    </row>
    <row r="5" spans="2:8" x14ac:dyDescent="0.2">
      <c r="B5" s="2" t="s">
        <v>74</v>
      </c>
      <c r="C5" s="2"/>
      <c r="D5" s="2"/>
    </row>
    <row r="6" spans="2:8" x14ac:dyDescent="0.2">
      <c r="B6" s="2" t="s">
        <v>75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76</v>
      </c>
      <c r="C8" s="2"/>
      <c r="D8" s="2"/>
    </row>
    <row r="10" spans="2:8" ht="15.75" x14ac:dyDescent="0.25">
      <c r="C10" s="34" t="s">
        <v>1</v>
      </c>
      <c r="D10" s="34" t="s">
        <v>1</v>
      </c>
      <c r="E10" s="34" t="s">
        <v>1</v>
      </c>
      <c r="F10" s="34" t="s">
        <v>1</v>
      </c>
      <c r="G10" s="34" t="s">
        <v>1</v>
      </c>
      <c r="H10" s="34" t="s">
        <v>1</v>
      </c>
    </row>
    <row r="11" spans="2:8" ht="15.75" x14ac:dyDescent="0.25">
      <c r="C11" s="34" t="s">
        <v>11</v>
      </c>
      <c r="D11" s="34" t="s">
        <v>12</v>
      </c>
      <c r="E11" s="34" t="s">
        <v>13</v>
      </c>
      <c r="F11" s="34" t="s">
        <v>14</v>
      </c>
      <c r="G11" s="34" t="s">
        <v>15</v>
      </c>
      <c r="H11" s="34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640000</v>
      </c>
      <c r="D13" s="6">
        <v>748649</v>
      </c>
      <c r="E13" s="6">
        <v>748649</v>
      </c>
      <c r="F13" s="6">
        <v>748649</v>
      </c>
      <c r="G13" s="6">
        <v>748649</v>
      </c>
      <c r="H13" s="6">
        <v>748649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10000</v>
      </c>
      <c r="D15" s="6">
        <v>11000</v>
      </c>
      <c r="E15" s="6">
        <v>11000</v>
      </c>
      <c r="F15" s="6">
        <v>11000</v>
      </c>
      <c r="G15" s="6">
        <v>11000</v>
      </c>
      <c r="H15" s="6">
        <v>11000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650000</v>
      </c>
      <c r="D23" s="8">
        <f>SUM(D13:D22)</f>
        <v>759649</v>
      </c>
      <c r="E23" s="8">
        <f t="shared" ref="E23:H23" si="0">SUM(E13:E22)</f>
        <v>759649</v>
      </c>
      <c r="F23" s="8">
        <f t="shared" si="0"/>
        <v>759649</v>
      </c>
      <c r="G23" s="8">
        <f t="shared" si="0"/>
        <v>759649</v>
      </c>
      <c r="H23" s="8">
        <f t="shared" si="0"/>
        <v>759649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7459A-1932-4F5B-82FA-AAD84AD4A332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96</v>
      </c>
      <c r="C5" s="2"/>
      <c r="D5" s="2"/>
    </row>
    <row r="6" spans="2:8" x14ac:dyDescent="0.2">
      <c r="B6" s="20" t="s">
        <v>97</v>
      </c>
      <c r="C6" s="2"/>
      <c r="D6" s="2"/>
    </row>
    <row r="7" spans="2:8" x14ac:dyDescent="0.2">
      <c r="B7" s="20" t="s">
        <v>98</v>
      </c>
      <c r="C7" s="2"/>
      <c r="D7" s="2"/>
    </row>
    <row r="8" spans="2:8" x14ac:dyDescent="0.2">
      <c r="B8" s="20" t="s">
        <v>99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800000</v>
      </c>
      <c r="D15" s="6">
        <v>800000</v>
      </c>
      <c r="E15" s="6">
        <v>800000</v>
      </c>
      <c r="F15" s="6">
        <v>800000</v>
      </c>
      <c r="G15" s="6">
        <v>800000</v>
      </c>
      <c r="H15" s="6">
        <v>800000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800000</v>
      </c>
      <c r="D23" s="8">
        <f t="shared" ref="D23:H23" si="0">SUM(D13:D22)</f>
        <v>800000</v>
      </c>
      <c r="E23" s="8">
        <f t="shared" si="0"/>
        <v>800000</v>
      </c>
      <c r="F23" s="8">
        <f t="shared" si="0"/>
        <v>800000</v>
      </c>
      <c r="G23" s="8">
        <f t="shared" si="0"/>
        <v>800000</v>
      </c>
      <c r="H23" s="8">
        <f t="shared" si="0"/>
        <v>800000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3" t="s">
        <v>11</v>
      </c>
      <c r="D11" s="3" t="s">
        <v>12</v>
      </c>
      <c r="E11" s="3" t="s">
        <v>13</v>
      </c>
      <c r="F11" s="3" t="s">
        <v>14</v>
      </c>
      <c r="G11" s="3" t="s">
        <v>15</v>
      </c>
      <c r="H11" s="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765541</v>
      </c>
      <c r="D13" s="6">
        <v>765541</v>
      </c>
      <c r="E13" s="6">
        <v>765541</v>
      </c>
      <c r="F13" s="6">
        <v>765541</v>
      </c>
      <c r="G13" s="6">
        <v>765541</v>
      </c>
      <c r="H13" s="6">
        <v>765541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498181</v>
      </c>
      <c r="D15" s="6">
        <v>498181</v>
      </c>
      <c r="E15" s="6">
        <v>498181</v>
      </c>
      <c r="F15" s="6">
        <v>498181</v>
      </c>
      <c r="G15" s="6">
        <v>498181</v>
      </c>
      <c r="H15" s="6">
        <v>498181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C13+C15</f>
        <v>1263722</v>
      </c>
      <c r="D23" s="8">
        <f t="shared" ref="D23:H23" si="0">D13+D15</f>
        <v>1263722</v>
      </c>
      <c r="E23" s="8">
        <f t="shared" si="0"/>
        <v>1263722</v>
      </c>
      <c r="F23" s="8">
        <f t="shared" si="0"/>
        <v>1263722</v>
      </c>
      <c r="G23" s="8">
        <f t="shared" si="0"/>
        <v>1263722</v>
      </c>
      <c r="H23" s="8">
        <f t="shared" si="0"/>
        <v>1263722</v>
      </c>
    </row>
    <row r="24" spans="2:8" ht="15.75" thickTop="1" x14ac:dyDescent="0.2"/>
    <row r="26" spans="2:8" ht="15.75" x14ac:dyDescent="0.25">
      <c r="B26" s="37"/>
      <c r="C26" s="37"/>
      <c r="D26" s="37"/>
      <c r="E26" s="37"/>
      <c r="F26" s="37"/>
      <c r="G26" s="37"/>
      <c r="H26" s="37"/>
    </row>
    <row r="27" spans="2:8" ht="15.75" x14ac:dyDescent="0.25">
      <c r="B27" s="37"/>
      <c r="C27" s="37"/>
      <c r="D27" s="37"/>
      <c r="E27" s="37"/>
      <c r="F27" s="37"/>
      <c r="G27" s="37"/>
      <c r="H27" s="37"/>
    </row>
    <row r="28" spans="2:8" x14ac:dyDescent="0.2">
      <c r="B28" s="10"/>
      <c r="C28" s="10"/>
      <c r="D28" s="10"/>
      <c r="E28" s="10"/>
      <c r="F28" s="10"/>
      <c r="G28" s="10"/>
      <c r="H28" s="10"/>
    </row>
    <row r="29" spans="2:8" x14ac:dyDescent="0.2">
      <c r="B29" s="15"/>
      <c r="C29" s="15"/>
      <c r="D29" s="15"/>
      <c r="E29" s="10"/>
      <c r="F29" s="10"/>
      <c r="G29" s="10"/>
      <c r="H29" s="10"/>
    </row>
    <row r="30" spans="2:8" x14ac:dyDescent="0.2">
      <c r="B30" s="15"/>
      <c r="C30" s="15"/>
      <c r="D30" s="15"/>
      <c r="E30" s="10"/>
      <c r="F30" s="10"/>
      <c r="G30" s="10"/>
      <c r="H30" s="10"/>
    </row>
    <row r="31" spans="2:8" x14ac:dyDescent="0.2">
      <c r="B31" s="15"/>
      <c r="C31" s="15"/>
      <c r="D31" s="15"/>
      <c r="E31" s="10"/>
      <c r="F31" s="10"/>
      <c r="G31" s="10"/>
      <c r="H31" s="10"/>
    </row>
    <row r="32" spans="2:8" x14ac:dyDescent="0.2">
      <c r="B32" s="15"/>
      <c r="C32" s="15"/>
      <c r="D32" s="15"/>
      <c r="E32" s="10"/>
      <c r="F32" s="10"/>
      <c r="G32" s="10"/>
      <c r="H32" s="10"/>
    </row>
    <row r="33" spans="2:8" x14ac:dyDescent="0.2">
      <c r="B33" s="15"/>
      <c r="C33" s="15"/>
      <c r="D33" s="15"/>
      <c r="E33" s="10"/>
      <c r="F33" s="10"/>
      <c r="G33" s="10"/>
      <c r="H33" s="10"/>
    </row>
    <row r="34" spans="2:8" x14ac:dyDescent="0.2">
      <c r="B34" s="15"/>
      <c r="C34" s="15"/>
      <c r="D34" s="15"/>
      <c r="E34" s="10"/>
      <c r="F34" s="10"/>
      <c r="G34" s="10"/>
      <c r="H34" s="10"/>
    </row>
    <row r="35" spans="2:8" ht="15.75" x14ac:dyDescent="0.25">
      <c r="B35" s="10"/>
      <c r="C35" s="11"/>
      <c r="D35" s="11"/>
      <c r="E35" s="11"/>
      <c r="F35" s="11"/>
      <c r="G35" s="11"/>
      <c r="H35" s="11"/>
    </row>
    <row r="36" spans="2:8" ht="15.75" x14ac:dyDescent="0.25">
      <c r="B36" s="10"/>
      <c r="C36" s="11"/>
      <c r="D36" s="11"/>
      <c r="E36" s="11"/>
      <c r="F36" s="11"/>
      <c r="G36" s="11"/>
      <c r="H36" s="11"/>
    </row>
    <row r="37" spans="2:8" x14ac:dyDescent="0.2">
      <c r="B37" s="10"/>
      <c r="C37" s="12"/>
      <c r="D37" s="12"/>
      <c r="E37" s="12"/>
      <c r="F37" s="12"/>
      <c r="G37" s="12"/>
      <c r="H37" s="12"/>
    </row>
    <row r="38" spans="2:8" x14ac:dyDescent="0.2">
      <c r="B38" s="10"/>
      <c r="C38" s="13"/>
      <c r="D38" s="13"/>
      <c r="E38" s="13"/>
      <c r="F38" s="13"/>
      <c r="G38" s="13"/>
      <c r="H38" s="13"/>
    </row>
    <row r="39" spans="2:8" x14ac:dyDescent="0.2">
      <c r="B39" s="10"/>
      <c r="C39" s="14"/>
      <c r="D39" s="14"/>
      <c r="E39" s="14"/>
      <c r="F39" s="14"/>
      <c r="G39" s="14"/>
      <c r="H39" s="14"/>
    </row>
    <row r="40" spans="2:8" x14ac:dyDescent="0.2">
      <c r="B40" s="10"/>
      <c r="C40" s="13"/>
      <c r="D40" s="13"/>
      <c r="E40" s="13"/>
      <c r="F40" s="13"/>
      <c r="G40" s="13"/>
      <c r="H40" s="13"/>
    </row>
    <row r="41" spans="2:8" x14ac:dyDescent="0.2">
      <c r="B41" s="10"/>
      <c r="C41" s="14"/>
      <c r="D41" s="14"/>
      <c r="E41" s="14"/>
      <c r="F41" s="14"/>
      <c r="G41" s="14"/>
      <c r="H41" s="14"/>
    </row>
    <row r="42" spans="2:8" x14ac:dyDescent="0.2">
      <c r="B42" s="10"/>
      <c r="C42" s="13"/>
      <c r="D42" s="13"/>
      <c r="E42" s="13"/>
      <c r="F42" s="13"/>
      <c r="G42" s="13"/>
      <c r="H42" s="13"/>
    </row>
    <row r="43" spans="2:8" x14ac:dyDescent="0.2">
      <c r="B43" s="10"/>
      <c r="C43" s="14"/>
      <c r="D43" s="14"/>
      <c r="E43" s="14"/>
      <c r="F43" s="14"/>
      <c r="G43" s="14"/>
      <c r="H43" s="14"/>
    </row>
    <row r="44" spans="2:8" x14ac:dyDescent="0.2">
      <c r="B44" s="10"/>
      <c r="C44" s="13"/>
      <c r="D44" s="13"/>
      <c r="E44" s="13"/>
      <c r="F44" s="13"/>
      <c r="G44" s="13"/>
      <c r="H44" s="13"/>
    </row>
    <row r="45" spans="2:8" x14ac:dyDescent="0.2">
      <c r="B45" s="10"/>
      <c r="C45" s="14"/>
      <c r="D45" s="14"/>
      <c r="E45" s="14"/>
      <c r="F45" s="14"/>
      <c r="G45" s="14"/>
      <c r="H45" s="14"/>
    </row>
    <row r="46" spans="2:8" x14ac:dyDescent="0.2">
      <c r="B46" s="10"/>
      <c r="C46" s="13"/>
      <c r="D46" s="13"/>
      <c r="E46" s="13"/>
      <c r="F46" s="13"/>
      <c r="G46" s="13"/>
      <c r="H46" s="13"/>
    </row>
    <row r="47" spans="2:8" x14ac:dyDescent="0.2">
      <c r="B47" s="10"/>
      <c r="C47" s="14"/>
      <c r="D47" s="14"/>
      <c r="E47" s="14"/>
      <c r="F47" s="14"/>
      <c r="G47" s="14"/>
      <c r="H47" s="14"/>
    </row>
    <row r="48" spans="2:8" x14ac:dyDescent="0.2">
      <c r="B48" s="10"/>
      <c r="C48" s="14"/>
      <c r="D48" s="14"/>
      <c r="E48" s="14"/>
      <c r="F48" s="14"/>
      <c r="G48" s="14"/>
      <c r="H48" s="14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DCCF3-E10D-42BA-AB0E-A2C82162D6C8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129</v>
      </c>
      <c r="C4" s="2"/>
      <c r="D4" s="2"/>
    </row>
    <row r="5" spans="2:8" x14ac:dyDescent="0.2">
      <c r="B5" s="2" t="s">
        <v>130</v>
      </c>
      <c r="C5" s="2"/>
      <c r="D5" s="2"/>
    </row>
    <row r="6" spans="2:8" x14ac:dyDescent="0.2">
      <c r="B6" s="2" t="s">
        <v>131</v>
      </c>
      <c r="C6" s="2"/>
      <c r="D6" s="2"/>
    </row>
    <row r="7" spans="2:8" x14ac:dyDescent="0.2">
      <c r="B7" s="2" t="s">
        <v>132</v>
      </c>
      <c r="C7" s="2"/>
      <c r="D7" s="2"/>
    </row>
    <row r="8" spans="2:8" x14ac:dyDescent="0.2">
      <c r="B8" s="2" t="s">
        <v>133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11</v>
      </c>
      <c r="D11" s="30" t="s">
        <v>12</v>
      </c>
      <c r="E11" s="30" t="s">
        <v>13</v>
      </c>
      <c r="F11" s="30" t="s">
        <v>14</v>
      </c>
      <c r="G11" s="30" t="s">
        <v>15</v>
      </c>
      <c r="H11" s="30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105339</v>
      </c>
      <c r="D13" s="6">
        <v>355000</v>
      </c>
      <c r="E13" s="6">
        <v>355000</v>
      </c>
      <c r="F13" s="6">
        <v>135000</v>
      </c>
      <c r="G13" s="6">
        <v>145000</v>
      </c>
      <c r="H13" s="6">
        <v>155000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2606295</v>
      </c>
      <c r="D15" s="6">
        <v>2551737</v>
      </c>
      <c r="E15" s="6">
        <v>2551737</v>
      </c>
      <c r="F15" s="6">
        <v>75000</v>
      </c>
      <c r="G15" s="6">
        <v>75000</v>
      </c>
      <c r="H15" s="6">
        <v>75000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2711634</v>
      </c>
      <c r="D23" s="8">
        <f t="shared" ref="D23:H23" si="0">SUM(D13:D22)</f>
        <v>2906737</v>
      </c>
      <c r="E23" s="8">
        <f t="shared" si="0"/>
        <v>2906737</v>
      </c>
      <c r="F23" s="8">
        <f t="shared" si="0"/>
        <v>210000</v>
      </c>
      <c r="G23" s="8">
        <f t="shared" si="0"/>
        <v>220000</v>
      </c>
      <c r="H23" s="8">
        <f t="shared" si="0"/>
        <v>230000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0"/>
      <c r="D35" s="30"/>
      <c r="E35" s="30"/>
      <c r="F35" s="30"/>
      <c r="G35" s="30"/>
      <c r="H35" s="30"/>
    </row>
    <row r="36" spans="3:8" ht="15.75" x14ac:dyDescent="0.25">
      <c r="C36" s="30"/>
      <c r="D36" s="30"/>
      <c r="E36" s="30"/>
      <c r="F36" s="30"/>
      <c r="G36" s="30"/>
      <c r="H36" s="30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E69DC-61D3-4932-9231-6CA5A745B150}">
  <sheetPr>
    <tabColor rgb="FF00B0F0"/>
  </sheetPr>
  <dimension ref="B1:H48"/>
  <sheetViews>
    <sheetView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142</v>
      </c>
      <c r="C5" s="2"/>
      <c r="D5" s="2"/>
    </row>
    <row r="6" spans="2:8" x14ac:dyDescent="0.2">
      <c r="B6" s="2" t="s">
        <v>143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144</v>
      </c>
      <c r="C8" s="2"/>
      <c r="D8" s="2"/>
    </row>
    <row r="10" spans="2:8" ht="15.75" x14ac:dyDescent="0.25">
      <c r="C10" s="26" t="s">
        <v>1</v>
      </c>
      <c r="D10" s="26" t="s">
        <v>1</v>
      </c>
      <c r="E10" s="26" t="s">
        <v>1</v>
      </c>
      <c r="F10" s="26" t="s">
        <v>1</v>
      </c>
      <c r="G10" s="26" t="s">
        <v>1</v>
      </c>
      <c r="H10" s="26" t="s">
        <v>1</v>
      </c>
    </row>
    <row r="11" spans="2:8" ht="15.75" x14ac:dyDescent="0.25">
      <c r="C11" s="26" t="s">
        <v>11</v>
      </c>
      <c r="D11" s="26" t="s">
        <v>12</v>
      </c>
      <c r="E11" s="26" t="s">
        <v>13</v>
      </c>
      <c r="F11" s="26" t="s">
        <v>14</v>
      </c>
      <c r="G11" s="26" t="s">
        <v>15</v>
      </c>
      <c r="H11" s="26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477441</v>
      </c>
      <c r="D13" s="6">
        <v>521033</v>
      </c>
      <c r="E13" s="6">
        <v>521033</v>
      </c>
      <c r="F13" s="6">
        <v>521033</v>
      </c>
      <c r="G13" s="6">
        <v>521033</v>
      </c>
      <c r="H13" s="6">
        <v>521033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402100</v>
      </c>
      <c r="D15" s="6">
        <v>402100</v>
      </c>
      <c r="E15" s="6">
        <v>402100</v>
      </c>
      <c r="F15" s="6">
        <v>402100</v>
      </c>
      <c r="G15" s="6">
        <v>402100</v>
      </c>
      <c r="H15" s="6">
        <v>402100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879541</v>
      </c>
      <c r="D23" s="8">
        <v>923133</v>
      </c>
      <c r="E23" s="8">
        <v>923133</v>
      </c>
      <c r="F23" s="8">
        <v>923133</v>
      </c>
      <c r="G23" s="8">
        <v>923133</v>
      </c>
      <c r="H23" s="8">
        <v>923133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6"/>
      <c r="D35" s="26"/>
      <c r="E35" s="26"/>
      <c r="F35" s="26"/>
      <c r="G35" s="26"/>
      <c r="H35" s="26"/>
    </row>
    <row r="36" spans="3:8" ht="15.75" x14ac:dyDescent="0.25">
      <c r="C36" s="26"/>
      <c r="D36" s="26"/>
      <c r="E36" s="26"/>
      <c r="F36" s="26"/>
      <c r="G36" s="26"/>
      <c r="H36" s="26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57837-C3A8-4697-9E28-4DFA3FB1C0AA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50</v>
      </c>
      <c r="C4" s="2"/>
      <c r="D4" s="2"/>
    </row>
    <row r="5" spans="2:8" x14ac:dyDescent="0.2">
      <c r="B5" s="2" t="s">
        <v>55</v>
      </c>
      <c r="C5" s="2"/>
      <c r="D5" s="2"/>
    </row>
    <row r="6" spans="2:8" x14ac:dyDescent="0.2">
      <c r="B6" s="2" t="s">
        <v>56</v>
      </c>
      <c r="C6" s="2"/>
      <c r="D6" s="2"/>
    </row>
    <row r="7" spans="2:8" x14ac:dyDescent="0.2">
      <c r="B7" s="2" t="s">
        <v>57</v>
      </c>
      <c r="C7" s="2"/>
      <c r="D7" s="2"/>
    </row>
    <row r="8" spans="2:8" x14ac:dyDescent="0.2">
      <c r="B8" s="2" t="s">
        <v>58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38767860</v>
      </c>
      <c r="D15" s="6">
        <v>38767860</v>
      </c>
      <c r="E15" s="6">
        <f t="shared" ref="E15:H15" si="0">+E23-E13</f>
        <v>48586356</v>
      </c>
      <c r="F15" s="6">
        <f t="shared" si="0"/>
        <v>48586356</v>
      </c>
      <c r="G15" s="6">
        <f t="shared" si="0"/>
        <v>48586356</v>
      </c>
      <c r="H15" s="6">
        <f t="shared" si="0"/>
        <v>48586356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38767860</v>
      </c>
      <c r="D23" s="8">
        <v>38767860</v>
      </c>
      <c r="E23" s="8">
        <v>48586356</v>
      </c>
      <c r="F23" s="8">
        <v>48586356</v>
      </c>
      <c r="G23" s="8">
        <v>48586356</v>
      </c>
      <c r="H23" s="8">
        <v>48586356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ht="15.75" x14ac:dyDescent="0.25">
      <c r="C37" s="23"/>
      <c r="D37" s="23"/>
      <c r="E37" s="23"/>
      <c r="F37" s="23"/>
      <c r="G37" s="23"/>
      <c r="H37" s="23"/>
    </row>
    <row r="38" spans="3:8" ht="15.75" x14ac:dyDescent="0.25">
      <c r="C38" s="23"/>
      <c r="D38" s="23"/>
      <c r="E38" s="23"/>
      <c r="F38" s="23"/>
      <c r="G38" s="23"/>
      <c r="H38" s="23"/>
    </row>
    <row r="39" spans="3:8" ht="15.75" x14ac:dyDescent="0.25">
      <c r="C39" s="23"/>
      <c r="D39" s="23"/>
      <c r="E39" s="23"/>
      <c r="F39" s="23"/>
      <c r="G39" s="23"/>
      <c r="H39" s="23"/>
    </row>
    <row r="40" spans="3:8" ht="15.75" x14ac:dyDescent="0.25">
      <c r="C40" s="23"/>
      <c r="D40" s="23"/>
      <c r="E40" s="23"/>
      <c r="F40" s="23"/>
      <c r="G40" s="23"/>
      <c r="H40" s="23"/>
    </row>
    <row r="41" spans="3:8" ht="15.75" x14ac:dyDescent="0.25">
      <c r="C41" s="23"/>
      <c r="D41" s="23"/>
      <c r="E41" s="23"/>
      <c r="F41" s="23"/>
      <c r="G41" s="23"/>
      <c r="H41" s="23"/>
    </row>
    <row r="42" spans="3:8" ht="15.75" x14ac:dyDescent="0.25">
      <c r="C42" s="23"/>
      <c r="D42" s="23"/>
      <c r="E42" s="23"/>
      <c r="F42" s="23"/>
      <c r="G42" s="23"/>
      <c r="H42" s="23"/>
    </row>
    <row r="43" spans="3:8" ht="15.75" x14ac:dyDescent="0.25">
      <c r="C43" s="23"/>
      <c r="D43" s="23"/>
      <c r="E43" s="23"/>
      <c r="F43" s="23"/>
      <c r="G43" s="23"/>
      <c r="H43" s="23"/>
    </row>
    <row r="44" spans="3:8" ht="15.75" x14ac:dyDescent="0.25">
      <c r="C44" s="23"/>
      <c r="D44" s="23"/>
      <c r="E44" s="23"/>
      <c r="F44" s="23"/>
      <c r="G44" s="23"/>
      <c r="H44" s="23"/>
    </row>
    <row r="45" spans="3:8" ht="15.75" x14ac:dyDescent="0.25">
      <c r="C45" s="23"/>
      <c r="D45" s="23"/>
      <c r="E45" s="23"/>
      <c r="F45" s="23"/>
      <c r="G45" s="23"/>
      <c r="H45" s="23"/>
    </row>
    <row r="46" spans="3:8" ht="15.75" x14ac:dyDescent="0.25">
      <c r="C46" s="23"/>
      <c r="D46" s="23"/>
      <c r="E46" s="23"/>
      <c r="F46" s="23"/>
      <c r="G46" s="23"/>
      <c r="H46" s="23"/>
    </row>
    <row r="47" spans="3:8" ht="15.75" x14ac:dyDescent="0.25">
      <c r="C47" s="23"/>
      <c r="D47" s="23"/>
      <c r="E47" s="23"/>
      <c r="F47" s="23"/>
      <c r="G47" s="23"/>
      <c r="H47" s="23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D45CE-7212-457E-B0D8-455371EE82F0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  <c r="E4" s="2"/>
    </row>
    <row r="5" spans="2:8" x14ac:dyDescent="0.2">
      <c r="B5" s="20" t="s">
        <v>100</v>
      </c>
      <c r="C5" s="2"/>
      <c r="D5" s="2"/>
      <c r="E5" s="2"/>
    </row>
    <row r="6" spans="2:8" x14ac:dyDescent="0.2">
      <c r="B6" s="20" t="s">
        <v>101</v>
      </c>
      <c r="C6" s="2"/>
      <c r="D6" s="2"/>
      <c r="E6" s="2"/>
    </row>
    <row r="7" spans="2:8" x14ac:dyDescent="0.2">
      <c r="B7" s="20" t="s">
        <v>32</v>
      </c>
      <c r="C7" s="2"/>
      <c r="D7" s="2"/>
      <c r="E7" s="2"/>
    </row>
    <row r="8" spans="2:8" x14ac:dyDescent="0.2">
      <c r="B8" s="20" t="s">
        <v>102</v>
      </c>
      <c r="C8" s="2"/>
      <c r="D8" s="2"/>
      <c r="E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28021</v>
      </c>
      <c r="D15" s="6">
        <v>28021</v>
      </c>
      <c r="E15" s="6">
        <v>28021</v>
      </c>
      <c r="F15" s="6">
        <v>28021</v>
      </c>
      <c r="G15" s="6">
        <v>28021</v>
      </c>
      <c r="H15" s="6">
        <v>28021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28021</v>
      </c>
      <c r="D23" s="8">
        <f t="shared" ref="D23:H23" si="0">SUM(D13:D22)</f>
        <v>28021</v>
      </c>
      <c r="E23" s="8">
        <f t="shared" si="0"/>
        <v>28021</v>
      </c>
      <c r="F23" s="8">
        <f t="shared" si="0"/>
        <v>28021</v>
      </c>
      <c r="G23" s="8">
        <f t="shared" si="0"/>
        <v>28021</v>
      </c>
      <c r="H23" s="8">
        <f t="shared" si="0"/>
        <v>28021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3E339-EFD5-4E96-999A-9DD481E2834D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59</v>
      </c>
      <c r="C5" s="2"/>
      <c r="D5" s="2"/>
    </row>
    <row r="6" spans="2:8" x14ac:dyDescent="0.2">
      <c r="B6" s="2" t="s">
        <v>60</v>
      </c>
      <c r="C6" s="2"/>
      <c r="D6" s="2"/>
    </row>
    <row r="7" spans="2:8" x14ac:dyDescent="0.2">
      <c r="B7" s="2" t="s">
        <v>61</v>
      </c>
      <c r="C7" s="2"/>
      <c r="D7" s="2"/>
    </row>
    <row r="8" spans="2:8" x14ac:dyDescent="0.2">
      <c r="B8" s="2" t="s">
        <v>62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f>+C23-C13</f>
        <v>80000</v>
      </c>
      <c r="D15" s="6">
        <f t="shared" ref="D15:H15" si="0">+D23-D13</f>
        <v>80000</v>
      </c>
      <c r="E15" s="6">
        <f t="shared" si="0"/>
        <v>80000</v>
      </c>
      <c r="F15" s="6">
        <f t="shared" si="0"/>
        <v>80000</v>
      </c>
      <c r="G15" s="6">
        <f t="shared" si="0"/>
        <v>80000</v>
      </c>
      <c r="H15" s="6">
        <f t="shared" si="0"/>
        <v>80000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80000</v>
      </c>
      <c r="D23" s="8">
        <v>80000</v>
      </c>
      <c r="E23" s="8">
        <v>80000</v>
      </c>
      <c r="F23" s="8">
        <v>80000</v>
      </c>
      <c r="G23" s="8">
        <v>80000</v>
      </c>
      <c r="H23" s="8">
        <v>80000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ht="15.75" x14ac:dyDescent="0.25">
      <c r="C37" s="23"/>
      <c r="D37" s="23"/>
      <c r="E37" s="23"/>
      <c r="F37" s="23"/>
      <c r="G37" s="23"/>
      <c r="H37" s="23"/>
    </row>
    <row r="38" spans="3:8" ht="15.75" x14ac:dyDescent="0.25">
      <c r="C38" s="23"/>
      <c r="D38" s="23"/>
      <c r="E38" s="23"/>
      <c r="F38" s="23"/>
      <c r="G38" s="23"/>
      <c r="H38" s="23"/>
    </row>
    <row r="39" spans="3:8" ht="15.75" x14ac:dyDescent="0.25">
      <c r="C39" s="23"/>
      <c r="D39" s="23"/>
      <c r="E39" s="23"/>
      <c r="F39" s="23"/>
      <c r="G39" s="23"/>
      <c r="H39" s="23"/>
    </row>
    <row r="40" spans="3:8" ht="15.75" x14ac:dyDescent="0.25">
      <c r="C40" s="23"/>
      <c r="D40" s="23"/>
      <c r="E40" s="23"/>
      <c r="F40" s="23"/>
      <c r="G40" s="23"/>
      <c r="H40" s="23"/>
    </row>
    <row r="41" spans="3:8" ht="15.75" x14ac:dyDescent="0.25">
      <c r="C41" s="23"/>
      <c r="D41" s="23"/>
      <c r="E41" s="23"/>
      <c r="F41" s="23"/>
      <c r="G41" s="23"/>
      <c r="H41" s="23"/>
    </row>
    <row r="42" spans="3:8" ht="15.75" x14ac:dyDescent="0.25">
      <c r="C42" s="23"/>
      <c r="D42" s="23"/>
      <c r="E42" s="23"/>
      <c r="F42" s="23"/>
      <c r="G42" s="23"/>
      <c r="H42" s="23"/>
    </row>
    <row r="43" spans="3:8" ht="15.75" x14ac:dyDescent="0.25">
      <c r="C43" s="23"/>
      <c r="D43" s="23"/>
      <c r="E43" s="23"/>
      <c r="F43" s="23"/>
      <c r="G43" s="23"/>
      <c r="H43" s="23"/>
    </row>
    <row r="44" spans="3:8" ht="15.75" x14ac:dyDescent="0.25">
      <c r="C44" s="23"/>
      <c r="D44" s="23"/>
      <c r="E44" s="23"/>
      <c r="F44" s="23"/>
      <c r="G44" s="23"/>
      <c r="H44" s="23"/>
    </row>
    <row r="45" spans="3:8" ht="15.75" x14ac:dyDescent="0.25">
      <c r="C45" s="23"/>
      <c r="D45" s="23"/>
      <c r="E45" s="23"/>
      <c r="F45" s="23"/>
      <c r="G45" s="23"/>
      <c r="H45" s="23"/>
    </row>
    <row r="46" spans="3:8" ht="15.75" x14ac:dyDescent="0.25">
      <c r="C46" s="23"/>
      <c r="D46" s="23"/>
      <c r="E46" s="23"/>
      <c r="F46" s="23"/>
      <c r="G46" s="23"/>
      <c r="H46" s="23"/>
    </row>
    <row r="47" spans="3:8" ht="15.75" x14ac:dyDescent="0.25">
      <c r="C47" s="23"/>
      <c r="D47" s="23"/>
      <c r="E47" s="23"/>
      <c r="F47" s="23"/>
      <c r="G47" s="23"/>
      <c r="H47" s="23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34A2F-7412-4FC7-AEEE-9A954B1C287D}">
  <dimension ref="B1:H48"/>
  <sheetViews>
    <sheetView showWhiteSpace="0" zoomScaleNormal="100" workbookViewId="0">
      <selection activeCell="C35" sqref="C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73</v>
      </c>
      <c r="C4" s="2"/>
      <c r="D4" s="2"/>
    </row>
    <row r="5" spans="2:8" x14ac:dyDescent="0.2">
      <c r="B5" s="2" t="s">
        <v>137</v>
      </c>
      <c r="C5" s="2"/>
      <c r="D5" s="2"/>
    </row>
    <row r="6" spans="2:8" x14ac:dyDescent="0.2">
      <c r="B6" s="2" t="s">
        <v>138</v>
      </c>
      <c r="C6" s="2"/>
      <c r="D6" s="2"/>
    </row>
    <row r="7" spans="2:8" x14ac:dyDescent="0.2">
      <c r="B7" s="2" t="s">
        <v>139</v>
      </c>
      <c r="C7" s="2"/>
      <c r="D7" s="2"/>
    </row>
    <row r="8" spans="2:8" x14ac:dyDescent="0.2">
      <c r="B8" s="2" t="s">
        <v>140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11</v>
      </c>
      <c r="D11" s="24" t="s">
        <v>12</v>
      </c>
      <c r="E11" s="24" t="s">
        <v>13</v>
      </c>
      <c r="F11" s="24" t="s">
        <v>14</v>
      </c>
      <c r="G11" s="24" t="s">
        <v>15</v>
      </c>
      <c r="H11" s="24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400000</v>
      </c>
      <c r="D13" s="6">
        <v>450000</v>
      </c>
      <c r="E13" s="6">
        <v>500000</v>
      </c>
      <c r="F13" s="6">
        <v>500000</v>
      </c>
      <c r="G13" s="6">
        <v>500000</v>
      </c>
      <c r="H13" s="6">
        <v>500000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100000</v>
      </c>
      <c r="D15" s="6">
        <v>120000</v>
      </c>
      <c r="E15" s="6">
        <v>130000</v>
      </c>
      <c r="F15" s="6">
        <v>140000</v>
      </c>
      <c r="G15" s="6">
        <v>150000</v>
      </c>
      <c r="H15" s="6">
        <v>160000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30000</v>
      </c>
      <c r="D17" s="6">
        <v>40000</v>
      </c>
      <c r="E17" s="6">
        <v>50000</v>
      </c>
      <c r="F17" s="6">
        <v>50000</v>
      </c>
      <c r="G17" s="6">
        <v>40000</v>
      </c>
      <c r="H17" s="6">
        <v>40000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530000</v>
      </c>
      <c r="D23" s="8">
        <f t="shared" si="0"/>
        <v>610000</v>
      </c>
      <c r="E23" s="8">
        <f t="shared" si="0"/>
        <v>680000</v>
      </c>
      <c r="F23" s="8">
        <f t="shared" si="0"/>
        <v>690000</v>
      </c>
      <c r="G23" s="8">
        <f t="shared" si="0"/>
        <v>690000</v>
      </c>
      <c r="H23" s="8">
        <f t="shared" si="0"/>
        <v>700000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4"/>
      <c r="D35" s="24"/>
      <c r="E35" s="24"/>
      <c r="F35" s="24"/>
      <c r="G35" s="24"/>
      <c r="H35" s="24"/>
    </row>
    <row r="36" spans="3:8" ht="15.75" x14ac:dyDescent="0.25">
      <c r="C36" s="24"/>
      <c r="D36" s="24"/>
      <c r="E36" s="24"/>
      <c r="F36" s="24"/>
      <c r="G36" s="24"/>
      <c r="H36" s="24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C27ED-2598-4C68-BDB6-5688833AFDD0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103</v>
      </c>
      <c r="C5" s="2"/>
      <c r="D5" s="2"/>
    </row>
    <row r="6" spans="2:8" x14ac:dyDescent="0.2">
      <c r="B6" s="20" t="s">
        <v>104</v>
      </c>
      <c r="C6" s="2"/>
      <c r="D6" s="2"/>
    </row>
    <row r="7" spans="2:8" x14ac:dyDescent="0.2">
      <c r="B7" s="20" t="s">
        <v>98</v>
      </c>
      <c r="C7" s="2"/>
      <c r="D7" s="2"/>
    </row>
    <row r="8" spans="2:8" x14ac:dyDescent="0.2">
      <c r="B8" s="20" t="s">
        <v>105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251395</v>
      </c>
      <c r="D13" s="6">
        <v>251395</v>
      </c>
      <c r="E13" s="6">
        <v>251395</v>
      </c>
      <c r="F13" s="6">
        <v>251395</v>
      </c>
      <c r="G13" s="6">
        <v>251395</v>
      </c>
      <c r="H13" s="6">
        <v>251395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160817</v>
      </c>
      <c r="D15" s="6">
        <v>160817</v>
      </c>
      <c r="E15" s="6">
        <v>160817</v>
      </c>
      <c r="F15" s="6">
        <v>160817</v>
      </c>
      <c r="G15" s="6">
        <v>160817</v>
      </c>
      <c r="H15" s="6">
        <v>160817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412212</v>
      </c>
      <c r="D23" s="8">
        <f t="shared" ref="D23:H23" si="0">SUM(D13:D22)</f>
        <v>412212</v>
      </c>
      <c r="E23" s="8">
        <f t="shared" si="0"/>
        <v>412212</v>
      </c>
      <c r="F23" s="8">
        <f t="shared" si="0"/>
        <v>412212</v>
      </c>
      <c r="G23" s="8">
        <f t="shared" si="0"/>
        <v>412212</v>
      </c>
      <c r="H23" s="8">
        <f t="shared" si="0"/>
        <v>412212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0721C-810D-4BA8-AEAE-9B6F674C880F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81</v>
      </c>
      <c r="C5" s="2"/>
      <c r="D5" s="2"/>
    </row>
    <row r="6" spans="2:8" x14ac:dyDescent="0.2">
      <c r="B6" s="20" t="s">
        <v>106</v>
      </c>
      <c r="C6" s="2"/>
      <c r="D6" s="2"/>
    </row>
    <row r="7" spans="2:8" x14ac:dyDescent="0.2">
      <c r="B7" s="20" t="s">
        <v>32</v>
      </c>
      <c r="C7" s="2"/>
      <c r="D7" s="2"/>
    </row>
    <row r="8" spans="2:8" x14ac:dyDescent="0.2">
      <c r="B8" s="20" t="s">
        <v>83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2674781</v>
      </c>
      <c r="D13" s="6">
        <v>2674781</v>
      </c>
      <c r="E13" s="6">
        <v>2674781</v>
      </c>
      <c r="F13" s="6">
        <v>2674781</v>
      </c>
      <c r="G13" s="6">
        <v>2674781</v>
      </c>
      <c r="H13" s="6">
        <v>2674781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551621</v>
      </c>
      <c r="D15" s="6">
        <v>551621</v>
      </c>
      <c r="E15" s="6">
        <v>551621</v>
      </c>
      <c r="F15" s="6">
        <v>551621</v>
      </c>
      <c r="G15" s="6">
        <v>551621</v>
      </c>
      <c r="H15" s="6">
        <v>551621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67700</v>
      </c>
      <c r="D17" s="6">
        <v>67700</v>
      </c>
      <c r="E17" s="6">
        <v>67700</v>
      </c>
      <c r="F17" s="6">
        <v>67700</v>
      </c>
      <c r="G17" s="6">
        <v>67700</v>
      </c>
      <c r="H17" s="6">
        <v>67700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3294102</v>
      </c>
      <c r="D23" s="8">
        <f t="shared" ref="D23:H23" si="0">SUM(D13:D22)</f>
        <v>3294102</v>
      </c>
      <c r="E23" s="8">
        <f t="shared" si="0"/>
        <v>3294102</v>
      </c>
      <c r="F23" s="8">
        <f t="shared" si="0"/>
        <v>3294102</v>
      </c>
      <c r="G23" s="8">
        <f t="shared" si="0"/>
        <v>3294102</v>
      </c>
      <c r="H23" s="8">
        <f t="shared" si="0"/>
        <v>3294102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4960D-6128-442C-8983-8DD151DEB8CD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107</v>
      </c>
      <c r="C5" s="2"/>
      <c r="D5" s="2"/>
    </row>
    <row r="6" spans="2:8" x14ac:dyDescent="0.2">
      <c r="B6" s="20" t="s">
        <v>108</v>
      </c>
      <c r="C6" s="2"/>
      <c r="D6" s="2"/>
    </row>
    <row r="7" spans="2:8" x14ac:dyDescent="0.2">
      <c r="B7" s="20" t="s">
        <v>98</v>
      </c>
      <c r="C7" s="2"/>
      <c r="D7" s="2"/>
    </row>
    <row r="8" spans="2:8" x14ac:dyDescent="0.2">
      <c r="B8" s="20" t="s">
        <v>109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2259347</v>
      </c>
      <c r="D13" s="6">
        <v>2259347</v>
      </c>
      <c r="E13" s="6">
        <v>2259347</v>
      </c>
      <c r="F13" s="6">
        <v>2259347</v>
      </c>
      <c r="G13" s="6">
        <v>2259347</v>
      </c>
      <c r="H13" s="6">
        <v>2259347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149518180</v>
      </c>
      <c r="D15" s="6">
        <v>149518180</v>
      </c>
      <c r="E15" s="6">
        <v>149518180</v>
      </c>
      <c r="F15" s="6">
        <v>149518180</v>
      </c>
      <c r="G15" s="6">
        <v>149518180</v>
      </c>
      <c r="H15" s="6">
        <v>149518180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151777527</v>
      </c>
      <c r="D23" s="8">
        <f t="shared" ref="D23:H23" si="0">SUM(D13:D22)</f>
        <v>151777527</v>
      </c>
      <c r="E23" s="8">
        <f t="shared" si="0"/>
        <v>151777527</v>
      </c>
      <c r="F23" s="8">
        <f t="shared" si="0"/>
        <v>151777527</v>
      </c>
      <c r="G23" s="8">
        <f t="shared" si="0"/>
        <v>151777527</v>
      </c>
      <c r="H23" s="8">
        <f t="shared" si="0"/>
        <v>151777527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CD95B-6C53-491A-982C-04D3B3B9FBD4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103</v>
      </c>
      <c r="C5" s="2"/>
      <c r="D5" s="2"/>
    </row>
    <row r="6" spans="2:8" x14ac:dyDescent="0.2">
      <c r="B6" s="20" t="s">
        <v>110</v>
      </c>
      <c r="C6" s="2"/>
      <c r="D6" s="2"/>
    </row>
    <row r="7" spans="2:8" x14ac:dyDescent="0.2">
      <c r="B7" s="20" t="s">
        <v>98</v>
      </c>
      <c r="C7" s="2"/>
      <c r="D7" s="2"/>
    </row>
    <row r="8" spans="2:8" x14ac:dyDescent="0.2">
      <c r="B8" s="20" t="s">
        <v>105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152746</v>
      </c>
      <c r="D13" s="6">
        <v>152746</v>
      </c>
      <c r="E13" s="6">
        <v>152746</v>
      </c>
      <c r="F13" s="6">
        <v>152746</v>
      </c>
      <c r="G13" s="6">
        <v>152746</v>
      </c>
      <c r="H13" s="6">
        <v>152746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1211149</v>
      </c>
      <c r="D15" s="6">
        <v>1211149</v>
      </c>
      <c r="E15" s="6">
        <v>1211149</v>
      </c>
      <c r="F15" s="6">
        <v>1211149</v>
      </c>
      <c r="G15" s="6">
        <v>1211149</v>
      </c>
      <c r="H15" s="6">
        <v>1211149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1363895</v>
      </c>
      <c r="D23" s="8">
        <f t="shared" ref="D23:H23" si="0">SUM(D13:D22)</f>
        <v>1363895</v>
      </c>
      <c r="E23" s="8">
        <f t="shared" si="0"/>
        <v>1363895</v>
      </c>
      <c r="F23" s="8">
        <f t="shared" si="0"/>
        <v>1363895</v>
      </c>
      <c r="G23" s="8">
        <f t="shared" si="0"/>
        <v>1363895</v>
      </c>
      <c r="H23" s="8">
        <f t="shared" si="0"/>
        <v>1363895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6AB42-FCF9-46CC-8754-40569AD019EF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111</v>
      </c>
      <c r="C5" s="2"/>
      <c r="D5" s="2"/>
    </row>
    <row r="6" spans="2:8" x14ac:dyDescent="0.2">
      <c r="B6" s="20" t="s">
        <v>112</v>
      </c>
      <c r="C6" s="2"/>
      <c r="D6" s="2"/>
    </row>
    <row r="7" spans="2:8" x14ac:dyDescent="0.2">
      <c r="B7" s="20" t="s">
        <v>98</v>
      </c>
      <c r="C7" s="2"/>
      <c r="D7" s="2"/>
    </row>
    <row r="8" spans="2:8" x14ac:dyDescent="0.2">
      <c r="B8" s="20" t="s">
        <v>113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2049736</v>
      </c>
      <c r="D13" s="6">
        <v>2049736</v>
      </c>
      <c r="E13" s="6">
        <v>2049736</v>
      </c>
      <c r="F13" s="6">
        <v>2049736</v>
      </c>
      <c r="G13" s="6">
        <v>2049736</v>
      </c>
      <c r="H13" s="6">
        <v>2049736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105328613</v>
      </c>
      <c r="D15" s="6">
        <v>105328613</v>
      </c>
      <c r="E15" s="6">
        <v>105328613</v>
      </c>
      <c r="F15" s="6">
        <v>105328613</v>
      </c>
      <c r="G15" s="6">
        <v>105328613</v>
      </c>
      <c r="H15" s="6">
        <v>105328613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107378349</v>
      </c>
      <c r="D23" s="8">
        <f t="shared" ref="D23:H23" si="0">SUM(D13:D22)</f>
        <v>107378349</v>
      </c>
      <c r="E23" s="8">
        <f t="shared" si="0"/>
        <v>107378349</v>
      </c>
      <c r="F23" s="8">
        <f t="shared" si="0"/>
        <v>107378349</v>
      </c>
      <c r="G23" s="8">
        <f t="shared" si="0"/>
        <v>107378349</v>
      </c>
      <c r="H23" s="8">
        <f t="shared" si="0"/>
        <v>107378349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E9441-6106-4169-B620-81465D156A27}">
  <dimension ref="B1:H48"/>
  <sheetViews>
    <sheetView showWhiteSpace="0" zoomScaleNormal="100" workbookViewId="0">
      <selection activeCell="L15" sqref="L15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141</v>
      </c>
      <c r="C4" s="2"/>
      <c r="D4" s="2"/>
    </row>
    <row r="5" spans="2:8" x14ac:dyDescent="0.2">
      <c r="B5" s="2" t="s">
        <v>37</v>
      </c>
      <c r="C5" s="2"/>
      <c r="D5" s="2"/>
    </row>
    <row r="6" spans="2:8" x14ac:dyDescent="0.2">
      <c r="B6" s="2" t="s">
        <v>38</v>
      </c>
      <c r="C6" s="2"/>
      <c r="D6" s="2"/>
    </row>
    <row r="7" spans="2:8" x14ac:dyDescent="0.2">
      <c r="B7" s="2" t="s">
        <v>39</v>
      </c>
      <c r="C7" s="2"/>
      <c r="D7" s="2"/>
    </row>
    <row r="8" spans="2:8" x14ac:dyDescent="0.2">
      <c r="B8" s="2" t="s">
        <v>40</v>
      </c>
      <c r="C8" s="2"/>
      <c r="D8" s="2"/>
    </row>
    <row r="10" spans="2:8" ht="15.75" x14ac:dyDescent="0.25">
      <c r="C10" s="25" t="s">
        <v>1</v>
      </c>
      <c r="D10" s="25" t="s">
        <v>1</v>
      </c>
      <c r="E10" s="25" t="s">
        <v>1</v>
      </c>
      <c r="F10" s="25" t="s">
        <v>1</v>
      </c>
      <c r="G10" s="25" t="s">
        <v>1</v>
      </c>
      <c r="H10" s="25" t="s">
        <v>1</v>
      </c>
    </row>
    <row r="11" spans="2:8" ht="15.75" x14ac:dyDescent="0.25">
      <c r="C11" s="25" t="s">
        <v>11</v>
      </c>
      <c r="D11" s="25" t="s">
        <v>12</v>
      </c>
      <c r="E11" s="25" t="s">
        <v>13</v>
      </c>
      <c r="F11" s="25" t="s">
        <v>14</v>
      </c>
      <c r="G11" s="25" t="s">
        <v>15</v>
      </c>
      <c r="H11" s="25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11610000</v>
      </c>
      <c r="D15" s="6">
        <v>11610000</v>
      </c>
      <c r="E15" s="6">
        <v>11610000</v>
      </c>
      <c r="F15" s="6">
        <v>11610000</v>
      </c>
      <c r="G15" s="6">
        <v>11610000</v>
      </c>
      <c r="H15" s="6">
        <v>11610000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11610000</v>
      </c>
      <c r="D23" s="8">
        <f t="shared" ref="D23:H23" si="0">SUM(D13:D22)</f>
        <v>11610000</v>
      </c>
      <c r="E23" s="8">
        <f t="shared" si="0"/>
        <v>11610000</v>
      </c>
      <c r="F23" s="8">
        <f t="shared" si="0"/>
        <v>11610000</v>
      </c>
      <c r="G23" s="8">
        <f t="shared" si="0"/>
        <v>11610000</v>
      </c>
      <c r="H23" s="8">
        <f t="shared" si="0"/>
        <v>11610000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5"/>
      <c r="D35" s="25"/>
      <c r="E35" s="25"/>
      <c r="F35" s="25"/>
      <c r="G35" s="25"/>
      <c r="H35" s="25"/>
    </row>
    <row r="36" spans="3:8" ht="15.75" x14ac:dyDescent="0.25">
      <c r="C36" s="25"/>
      <c r="D36" s="25"/>
      <c r="E36" s="25"/>
      <c r="F36" s="25"/>
      <c r="G36" s="25"/>
      <c r="H36" s="25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A7A42-6BA3-4DD5-AA7F-C46E9FB504BE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134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136</v>
      </c>
      <c r="C5" s="2"/>
      <c r="D5" s="2"/>
    </row>
    <row r="6" spans="2:8" x14ac:dyDescent="0.2">
      <c r="B6" s="2" t="s">
        <v>42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41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200000</v>
      </c>
      <c r="D13" s="6">
        <v>250000</v>
      </c>
      <c r="E13" s="6">
        <v>292144</v>
      </c>
      <c r="F13" s="6">
        <v>292144</v>
      </c>
      <c r="G13" s="6">
        <v>292144</v>
      </c>
      <c r="H13" s="6">
        <v>292144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2500000</v>
      </c>
      <c r="D15" s="6">
        <v>2450000</v>
      </c>
      <c r="E15" s="6">
        <v>2407856</v>
      </c>
      <c r="F15" s="6">
        <v>2407856</v>
      </c>
      <c r="G15" s="6">
        <v>2407856</v>
      </c>
      <c r="H15" s="6">
        <v>2407856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C13+C15</f>
        <v>2700000</v>
      </c>
      <c r="D23" s="8">
        <f t="shared" ref="D23:H23" si="0">D13+D15</f>
        <v>2700000</v>
      </c>
      <c r="E23" s="8">
        <f t="shared" si="0"/>
        <v>2700000</v>
      </c>
      <c r="F23" s="8">
        <f t="shared" si="0"/>
        <v>2700000</v>
      </c>
      <c r="G23" s="8">
        <f t="shared" si="0"/>
        <v>2700000</v>
      </c>
      <c r="H23" s="8">
        <f t="shared" si="0"/>
        <v>2700000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2"/>
      <c r="D35" s="22"/>
      <c r="E35" s="22"/>
      <c r="F35" s="22"/>
      <c r="G35" s="22"/>
      <c r="H35" s="22"/>
    </row>
    <row r="36" spans="3:8" ht="15.75" x14ac:dyDescent="0.25">
      <c r="C36" s="22"/>
      <c r="D36" s="22"/>
      <c r="E36" s="22"/>
      <c r="F36" s="22"/>
      <c r="G36" s="22"/>
      <c r="H36" s="22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CA9688-5D4C-4078-ADF5-0D8264134738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  <c r="D4" s="2"/>
    </row>
    <row r="5" spans="2:8" x14ac:dyDescent="0.2">
      <c r="B5" s="20" t="s">
        <v>114</v>
      </c>
      <c r="C5" s="2"/>
      <c r="D5" s="2"/>
    </row>
    <row r="6" spans="2:8" x14ac:dyDescent="0.2">
      <c r="B6" s="20" t="s">
        <v>115</v>
      </c>
      <c r="C6" s="2"/>
      <c r="D6" s="2"/>
    </row>
    <row r="7" spans="2:8" x14ac:dyDescent="0.2">
      <c r="B7" s="20" t="s">
        <v>32</v>
      </c>
      <c r="C7" s="2"/>
      <c r="D7" s="2"/>
    </row>
    <row r="8" spans="2:8" x14ac:dyDescent="0.2">
      <c r="B8" s="20" t="s">
        <v>116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100000</v>
      </c>
      <c r="D13" s="6">
        <v>100000</v>
      </c>
      <c r="E13" s="6">
        <v>100000</v>
      </c>
      <c r="F13" s="6">
        <v>100000</v>
      </c>
      <c r="G13" s="6">
        <v>100000</v>
      </c>
      <c r="H13" s="6">
        <v>100000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1979486</v>
      </c>
      <c r="D15" s="6">
        <v>1979486</v>
      </c>
      <c r="E15" s="6">
        <v>1979486</v>
      </c>
      <c r="F15" s="6">
        <v>1979486</v>
      </c>
      <c r="G15" s="6">
        <v>1979486</v>
      </c>
      <c r="H15" s="6">
        <v>1979486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2079486</v>
      </c>
      <c r="D23" s="8">
        <f t="shared" ref="D23:H23" si="0">SUM(D13:D22)</f>
        <v>2079486</v>
      </c>
      <c r="E23" s="8">
        <f t="shared" si="0"/>
        <v>2079486</v>
      </c>
      <c r="F23" s="8">
        <f t="shared" si="0"/>
        <v>2079486</v>
      </c>
      <c r="G23" s="8">
        <f t="shared" si="0"/>
        <v>2079486</v>
      </c>
      <c r="H23" s="8">
        <f t="shared" si="0"/>
        <v>2079486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FF8AF-F856-4CD7-8CDD-236ADCF2EBA0}">
  <sheetPr>
    <pageSetUpPr fitToPage="1"/>
  </sheetPr>
  <dimension ref="B1:H24"/>
  <sheetViews>
    <sheetView zoomScaleNormal="100" workbookViewId="0">
      <selection activeCell="N22" sqref="N2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134</v>
      </c>
      <c r="C2" s="35"/>
      <c r="D2" s="35"/>
      <c r="E2" s="35"/>
      <c r="F2" s="35"/>
      <c r="G2" s="35"/>
    </row>
    <row r="4" spans="2:8" x14ac:dyDescent="0.2">
      <c r="B4" s="2" t="s">
        <v>77</v>
      </c>
      <c r="C4" s="2"/>
    </row>
    <row r="5" spans="2:8" x14ac:dyDescent="0.2">
      <c r="B5" s="20" t="s">
        <v>117</v>
      </c>
      <c r="C5" s="2"/>
    </row>
    <row r="6" spans="2:8" x14ac:dyDescent="0.2">
      <c r="B6" s="20" t="s">
        <v>118</v>
      </c>
      <c r="C6" s="2"/>
    </row>
    <row r="7" spans="2:8" x14ac:dyDescent="0.2">
      <c r="B7" s="20" t="s">
        <v>32</v>
      </c>
      <c r="C7" s="2"/>
    </row>
    <row r="8" spans="2:8" x14ac:dyDescent="0.2">
      <c r="B8" s="20" t="s">
        <v>119</v>
      </c>
      <c r="C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11</v>
      </c>
      <c r="D11" s="33" t="s">
        <v>12</v>
      </c>
      <c r="E11" s="33" t="s">
        <v>13</v>
      </c>
      <c r="F11" s="33" t="s">
        <v>14</v>
      </c>
      <c r="G11" s="33" t="s">
        <v>15</v>
      </c>
      <c r="H11" s="33" t="s">
        <v>135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5500450</v>
      </c>
      <c r="D13" s="6">
        <v>5500450</v>
      </c>
      <c r="E13" s="6">
        <v>5500450</v>
      </c>
      <c r="F13" s="6">
        <v>5500450</v>
      </c>
      <c r="G13" s="6">
        <v>5500450</v>
      </c>
      <c r="H13" s="6">
        <v>5500450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1283931</v>
      </c>
      <c r="D15" s="6">
        <v>1283931</v>
      </c>
      <c r="E15" s="6">
        <v>1283931</v>
      </c>
      <c r="F15" s="6">
        <v>1283931</v>
      </c>
      <c r="G15" s="6">
        <v>1283931</v>
      </c>
      <c r="H15" s="6">
        <v>1283931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6784381</v>
      </c>
      <c r="D23" s="8">
        <f t="shared" ref="D23:H23" si="0">SUM(D13:D22)</f>
        <v>6784381</v>
      </c>
      <c r="E23" s="8">
        <f t="shared" si="0"/>
        <v>6784381</v>
      </c>
      <c r="F23" s="8">
        <f t="shared" si="0"/>
        <v>6784381</v>
      </c>
      <c r="G23" s="8">
        <f t="shared" si="0"/>
        <v>6784381</v>
      </c>
      <c r="H23" s="8">
        <f t="shared" si="0"/>
        <v>6784381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40</vt:i4>
      </vt:variant>
      <vt:variant>
        <vt:lpstr>Named Ranges</vt:lpstr>
      </vt:variant>
      <vt:variant>
        <vt:i4>19</vt:i4>
      </vt:variant>
    </vt:vector>
  </HeadingPairs>
  <TitlesOfParts>
    <vt:vector size="59" baseType="lpstr">
      <vt:lpstr>S 301</vt:lpstr>
      <vt:lpstr>S 302</vt:lpstr>
      <vt:lpstr>S 304</vt:lpstr>
      <vt:lpstr>S 305</vt:lpstr>
      <vt:lpstr> S 306</vt:lpstr>
      <vt:lpstr>S 307</vt:lpstr>
      <vt:lpstr>S 309</vt:lpstr>
      <vt:lpstr>S 310</vt:lpstr>
      <vt:lpstr>S 311</vt:lpstr>
      <vt:lpstr>S 313</vt:lpstr>
      <vt:lpstr>S 314</vt:lpstr>
      <vt:lpstr>S 315</vt:lpstr>
      <vt:lpstr>S 316</vt:lpstr>
      <vt:lpstr>S 317</vt:lpstr>
      <vt:lpstr>S 319</vt:lpstr>
      <vt:lpstr>S 321</vt:lpstr>
      <vt:lpstr>S 322</vt:lpstr>
      <vt:lpstr>S 323 </vt:lpstr>
      <vt:lpstr>S 324</vt:lpstr>
      <vt:lpstr>S 325</vt:lpstr>
      <vt:lpstr>S 327</vt:lpstr>
      <vt:lpstr>S 328</vt:lpstr>
      <vt:lpstr>S 329</vt:lpstr>
      <vt:lpstr>S 330</vt:lpstr>
      <vt:lpstr>S 334</vt:lpstr>
      <vt:lpstr>S 331</vt:lpstr>
      <vt:lpstr>S 396 NEW</vt:lpstr>
      <vt:lpstr>S 335</vt:lpstr>
      <vt:lpstr>S 336</vt:lpstr>
      <vt:lpstr>S 337</vt:lpstr>
      <vt:lpstr>S 338</vt:lpstr>
      <vt:lpstr>S 339</vt:lpstr>
      <vt:lpstr>S 340</vt:lpstr>
      <vt:lpstr>S 341</vt:lpstr>
      <vt:lpstr>S 342</vt:lpstr>
      <vt:lpstr>S 344</vt:lpstr>
      <vt:lpstr>S 346</vt:lpstr>
      <vt:lpstr>S 347</vt:lpstr>
      <vt:lpstr>S 348</vt:lpstr>
      <vt:lpstr>S 349</vt:lpstr>
      <vt:lpstr>' S 306'!Print_Area</vt:lpstr>
      <vt:lpstr>'S 302'!Print_Area</vt:lpstr>
      <vt:lpstr>'S 304'!Print_Area</vt:lpstr>
      <vt:lpstr>'S 305'!Print_Area</vt:lpstr>
      <vt:lpstr>'S 307'!Print_Area</vt:lpstr>
      <vt:lpstr>'S 310'!Print_Area</vt:lpstr>
      <vt:lpstr>'S 314'!Print_Area</vt:lpstr>
      <vt:lpstr>'S 316'!Print_Area</vt:lpstr>
      <vt:lpstr>'S 317'!Print_Area</vt:lpstr>
      <vt:lpstr>'S 324'!Print_Area</vt:lpstr>
      <vt:lpstr>'S 328'!Print_Area</vt:lpstr>
      <vt:lpstr>'S 329'!Print_Area</vt:lpstr>
      <vt:lpstr>'S 331'!Print_Area</vt:lpstr>
      <vt:lpstr>'S 334'!Print_Area</vt:lpstr>
      <vt:lpstr>'S 335'!Print_Area</vt:lpstr>
      <vt:lpstr>'S 337'!Print_Area</vt:lpstr>
      <vt:lpstr>'S 338'!Print_Area</vt:lpstr>
      <vt:lpstr>'S 346'!Print_Area</vt:lpstr>
      <vt:lpstr>'S 347'!Print_Area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2022-08-15T23:26:11Z</cp:lastPrinted>
  <dcterms:created xsi:type="dcterms:W3CDTF">2021-09-02T21:25:50Z</dcterms:created>
  <dcterms:modified xsi:type="dcterms:W3CDTF">2023-10-03T00:54:43Z</dcterms:modified>
</cp:coreProperties>
</file>