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BMSS\Non-General Fund Report\FY24 NON GENERAL FUND RPT\Master Form 37-47_to Leg,B&amp;F\"/>
    </mc:Choice>
  </mc:AlternateContent>
  <xr:revisionPtr revIDLastSave="0" documentId="13_ncr:1_{60CD8369-BCCB-42BC-AB05-4FBE168BB128}" xr6:coauthVersionLast="44" xr6:coauthVersionMax="47" xr10:uidLastSave="{00000000-0000-0000-0000-000000000000}"/>
  <bookViews>
    <workbookView xWindow="25080" yWindow="-120" windowWidth="29040" windowHeight="15840" tabRatio="970" firstSheet="38" activeTab="63" xr2:uid="{00000000-000D-0000-FFFF-FFFF00000000}"/>
  </bookViews>
  <sheets>
    <sheet name="S 600" sheetId="12" r:id="rId1"/>
    <sheet name="S 603" sheetId="23" r:id="rId2"/>
    <sheet name="S 604" sheetId="69" r:id="rId3"/>
    <sheet name="S 605" sheetId="20" r:id="rId4"/>
    <sheet name="S 607" sheetId="48" r:id="rId5"/>
    <sheet name="S 608" sheetId="39" r:id="rId6"/>
    <sheet name="S 609" sheetId="49" r:id="rId7"/>
    <sheet name="S 610" sheetId="50" r:id="rId8"/>
    <sheet name="S 611 " sheetId="51" r:id="rId9"/>
    <sheet name="S 612" sheetId="24" r:id="rId10"/>
    <sheet name="S 613" sheetId="40" r:id="rId11"/>
    <sheet name="S 614" sheetId="13" r:id="rId12"/>
    <sheet name="S 615" sheetId="14" r:id="rId13"/>
    <sheet name="S 618" sheetId="81" r:id="rId14"/>
    <sheet name="S 619" sheetId="25" r:id="rId15"/>
    <sheet name="S 620" sheetId="41" r:id="rId16"/>
    <sheet name="S 621" sheetId="26" r:id="rId17"/>
    <sheet name="S 622" sheetId="52" r:id="rId18"/>
    <sheet name="S 623" sheetId="53" r:id="rId19"/>
    <sheet name="S 624" sheetId="54" r:id="rId20"/>
    <sheet name="S 625" sheetId="55" r:id="rId21"/>
    <sheet name="S-18-626" sheetId="5" r:id="rId22"/>
    <sheet name="S 23-626" sheetId="63" r:id="rId23"/>
    <sheet name="S 628" sheetId="27" r:id="rId24"/>
    <sheet name="S 629" sheetId="70" r:id="rId25"/>
    <sheet name="S 630" sheetId="15" r:id="rId26"/>
    <sheet name="S 631" sheetId="16" r:id="rId27"/>
    <sheet name="S 633" sheetId="82" r:id="rId28"/>
    <sheet name="S 635" sheetId="83" r:id="rId29"/>
    <sheet name="S 637" sheetId="6" r:id="rId30"/>
    <sheet name="S 638" sheetId="28" r:id="rId31"/>
    <sheet name="S 640" sheetId="29" r:id="rId32"/>
    <sheet name="S 641" sheetId="79" r:id="rId33"/>
    <sheet name="S 642" sheetId="71" r:id="rId34"/>
    <sheet name="S 644" sheetId="42" r:id="rId35"/>
    <sheet name="S-21-645" sheetId="56" r:id="rId36"/>
    <sheet name="S-21-646" sheetId="57" r:id="rId37"/>
    <sheet name="S-21-647" sheetId="58" r:id="rId38"/>
    <sheet name="S-21-648" sheetId="17" r:id="rId39"/>
    <sheet name="S 649" sheetId="84" r:id="rId40"/>
    <sheet name="S-21-650" sheetId="59" r:id="rId41"/>
    <sheet name="S 651" sheetId="8" r:id="rId42"/>
    <sheet name="S-21-652" sheetId="18" r:id="rId43"/>
    <sheet name="S-21-653" sheetId="19" r:id="rId44"/>
    <sheet name="S 654" sheetId="43" r:id="rId45"/>
    <sheet name="S 655" sheetId="30" r:id="rId46"/>
    <sheet name="S 656 " sheetId="9" r:id="rId47"/>
    <sheet name="S 658" sheetId="72" r:id="rId48"/>
    <sheet name="S 659" sheetId="77" r:id="rId49"/>
    <sheet name="S 660" sheetId="31" r:id="rId50"/>
    <sheet name="S 21 661" sheetId="85" r:id="rId51"/>
    <sheet name="S 661" sheetId="60" r:id="rId52"/>
    <sheet name="S 662" sheetId="73" r:id="rId53"/>
    <sheet name="S 663" sheetId="80" r:id="rId54"/>
    <sheet name="S 664" sheetId="78" r:id="rId55"/>
    <sheet name="S 665" sheetId="61" r:id="rId56"/>
    <sheet name="S 666" sheetId="7" r:id="rId57"/>
    <sheet name="S 667" sheetId="32" r:id="rId58"/>
    <sheet name="S 668" sheetId="33" r:id="rId59"/>
    <sheet name="S 22-669" sheetId="86" r:id="rId60"/>
    <sheet name="S 22-671" sheetId="66" r:id="rId61"/>
    <sheet name="S 672" sheetId="62" r:id="rId62"/>
    <sheet name="S 22-673" sheetId="67" r:id="rId63"/>
    <sheet name="S 22-675" sheetId="74" r:id="rId64"/>
    <sheet name="S678" sheetId="87" r:id="rId65"/>
    <sheet name="S 679" sheetId="75" r:id="rId66"/>
    <sheet name="S 680" sheetId="76" r:id="rId67"/>
  </sheets>
  <definedNames>
    <definedName name="_xlnm.Print_Area" localSheetId="2">'S 604'!$A$1:$I$48</definedName>
    <definedName name="_xlnm.Print_Area" localSheetId="5">'S 608'!$A$1:$I$46</definedName>
    <definedName name="_xlnm.Print_Area" localSheetId="10">'S 613'!$A$1:$I$46</definedName>
    <definedName name="_xlnm.Print_Area" localSheetId="15">'S 620'!$A$1:$I$50</definedName>
    <definedName name="_xlnm.Print_Area" localSheetId="24">'S 629'!$A$1:$I$47</definedName>
    <definedName name="_xlnm.Print_Area" localSheetId="33">'S 642'!$A$1:$I$47</definedName>
    <definedName name="_xlnm.Print_Area" localSheetId="34">'S 644'!$A$1:$I$50</definedName>
    <definedName name="_xlnm.Print_Area" localSheetId="44">'S 654'!$A$1:$I$45</definedName>
    <definedName name="_xlnm.Print_Area" localSheetId="65">'S 679'!$A$1:$I$48</definedName>
    <definedName name="_xlnm.Print_Area" localSheetId="66">'S 680'!$A$1:$I$48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F34" i="87" l="1"/>
  <c r="F38" i="87" s="1"/>
  <c r="E34" i="87"/>
  <c r="E38" i="87" s="1"/>
  <c r="C34" i="87"/>
  <c r="C38" i="87" s="1"/>
  <c r="I32" i="87"/>
  <c r="H32" i="87"/>
  <c r="G32" i="87"/>
  <c r="F32" i="87"/>
  <c r="E32" i="87"/>
  <c r="D32" i="87"/>
  <c r="C32" i="87"/>
  <c r="G24" i="29"/>
  <c r="D23" i="87" l="1"/>
  <c r="D34" i="87" s="1"/>
  <c r="D38" i="87" s="1"/>
  <c r="G23" i="87"/>
  <c r="G34" i="87" s="1"/>
  <c r="I31" i="86"/>
  <c r="I33" i="86" s="1"/>
  <c r="H31" i="86"/>
  <c r="G31" i="86"/>
  <c r="F31" i="86"/>
  <c r="E31" i="86"/>
  <c r="D31" i="86"/>
  <c r="C31" i="86"/>
  <c r="C22" i="86"/>
  <c r="I33" i="85"/>
  <c r="H33" i="85"/>
  <c r="G33" i="85"/>
  <c r="F33" i="85"/>
  <c r="E33" i="85"/>
  <c r="D33" i="85"/>
  <c r="C33" i="85"/>
  <c r="C24" i="85"/>
  <c r="C35" i="85" s="1"/>
  <c r="C39" i="85" s="1"/>
  <c r="I35" i="84"/>
  <c r="H35" i="84"/>
  <c r="G35" i="84"/>
  <c r="F35" i="84"/>
  <c r="E35" i="84"/>
  <c r="D35" i="84"/>
  <c r="C35" i="84"/>
  <c r="C26" i="84"/>
  <c r="C37" i="84" s="1"/>
  <c r="C41" i="84" s="1"/>
  <c r="I35" i="83"/>
  <c r="H35" i="83"/>
  <c r="G35" i="83"/>
  <c r="F35" i="83"/>
  <c r="E35" i="83"/>
  <c r="D35" i="83"/>
  <c r="C35" i="83"/>
  <c r="C26" i="83"/>
  <c r="C37" i="83" s="1"/>
  <c r="I35" i="82"/>
  <c r="H35" i="82"/>
  <c r="G35" i="82"/>
  <c r="F35" i="82"/>
  <c r="E35" i="82"/>
  <c r="D35" i="82"/>
  <c r="D26" i="82"/>
  <c r="D37" i="82" s="1"/>
  <c r="D41" i="82" s="1"/>
  <c r="I31" i="81"/>
  <c r="H31" i="81"/>
  <c r="G31" i="81"/>
  <c r="F31" i="81"/>
  <c r="E31" i="81"/>
  <c r="D31" i="81"/>
  <c r="C31" i="81"/>
  <c r="C22" i="81"/>
  <c r="C33" i="81" s="1"/>
  <c r="G38" i="87" l="1"/>
  <c r="H23" i="87"/>
  <c r="H34" i="87" s="1"/>
  <c r="D26" i="83"/>
  <c r="D37" i="83" s="1"/>
  <c r="E26" i="83" s="1"/>
  <c r="E37" i="83" s="1"/>
  <c r="F26" i="83" s="1"/>
  <c r="F37" i="83" s="1"/>
  <c r="G26" i="83" s="1"/>
  <c r="G37" i="83" s="1"/>
  <c r="H26" i="83" s="1"/>
  <c r="H37" i="83" s="1"/>
  <c r="I26" i="83" s="1"/>
  <c r="I37" i="83" s="1"/>
  <c r="C41" i="83"/>
  <c r="C33" i="86"/>
  <c r="D22" i="86"/>
  <c r="D33" i="86" s="1"/>
  <c r="C37" i="86"/>
  <c r="D24" i="85"/>
  <c r="D35" i="85" s="1"/>
  <c r="D26" i="84"/>
  <c r="D37" i="84" s="1"/>
  <c r="E26" i="84" s="1"/>
  <c r="E37" i="84" s="1"/>
  <c r="F26" i="84" s="1"/>
  <c r="F37" i="84" s="1"/>
  <c r="G26" i="84" s="1"/>
  <c r="G37" i="84" s="1"/>
  <c r="H26" i="84" s="1"/>
  <c r="H37" i="84" s="1"/>
  <c r="I26" i="84" s="1"/>
  <c r="I37" i="84" s="1"/>
  <c r="E26" i="82"/>
  <c r="E37" i="82" s="1"/>
  <c r="D22" i="81"/>
  <c r="D33" i="81" s="1"/>
  <c r="C37" i="81"/>
  <c r="H38" i="87" l="1"/>
  <c r="I23" i="87"/>
  <c r="I34" i="87" s="1"/>
  <c r="I38" i="87" s="1"/>
  <c r="E24" i="85"/>
  <c r="E35" i="85" s="1"/>
  <c r="F24" i="85" s="1"/>
  <c r="F35" i="85" s="1"/>
  <c r="G24" i="85" s="1"/>
  <c r="G35" i="85" s="1"/>
  <c r="H24" i="85" s="1"/>
  <c r="H35" i="85" s="1"/>
  <c r="I24" i="85" s="1"/>
  <c r="I35" i="85" s="1"/>
  <c r="D39" i="85"/>
  <c r="D37" i="86"/>
  <c r="E22" i="86"/>
  <c r="E33" i="86" s="1"/>
  <c r="F22" i="86" s="1"/>
  <c r="F33" i="86" s="1"/>
  <c r="G22" i="86" s="1"/>
  <c r="G33" i="86" s="1"/>
  <c r="H22" i="86" s="1"/>
  <c r="H33" i="86" s="1"/>
  <c r="E41" i="82"/>
  <c r="F26" i="82"/>
  <c r="F37" i="82" s="1"/>
  <c r="E22" i="81"/>
  <c r="E33" i="81" s="1"/>
  <c r="D37" i="81"/>
  <c r="G26" i="82" l="1"/>
  <c r="G37" i="82" s="1"/>
  <c r="F41" i="82"/>
  <c r="F22" i="81"/>
  <c r="F33" i="81" s="1"/>
  <c r="E37" i="81"/>
  <c r="H26" i="82" l="1"/>
  <c r="H37" i="82" s="1"/>
  <c r="G41" i="82"/>
  <c r="F37" i="81"/>
  <c r="G22" i="81"/>
  <c r="G33" i="81" s="1"/>
  <c r="I26" i="82" l="1"/>
  <c r="I37" i="82" s="1"/>
  <c r="I41" i="82" s="1"/>
  <c r="H41" i="82"/>
  <c r="G37" i="81"/>
  <c r="H22" i="81"/>
  <c r="H33" i="81" s="1"/>
  <c r="H37" i="81" l="1"/>
  <c r="I22" i="81"/>
  <c r="I33" i="81" s="1"/>
  <c r="I37" i="81" s="1"/>
  <c r="I39" i="80" l="1"/>
  <c r="H39" i="80"/>
  <c r="G39" i="80"/>
  <c r="F39" i="80"/>
  <c r="E39" i="80"/>
  <c r="D39" i="80"/>
  <c r="C39" i="80"/>
  <c r="C30" i="80"/>
  <c r="C41" i="80" s="1"/>
  <c r="D30" i="80" s="1"/>
  <c r="D41" i="80" s="1"/>
  <c r="E30" i="80" s="1"/>
  <c r="E41" i="80" s="1"/>
  <c r="F30" i="80" s="1"/>
  <c r="F41" i="80" s="1"/>
  <c r="G30" i="80" s="1"/>
  <c r="G41" i="80" s="1"/>
  <c r="H30" i="80" s="1"/>
  <c r="H41" i="80" s="1"/>
  <c r="I30" i="80" s="1"/>
  <c r="I41" i="80" s="1"/>
  <c r="I39" i="79"/>
  <c r="I41" i="79" s="1"/>
  <c r="H39" i="79"/>
  <c r="H41" i="79" s="1"/>
  <c r="G39" i="79"/>
  <c r="F39" i="79"/>
  <c r="E39" i="79"/>
  <c r="D39" i="79"/>
  <c r="D30" i="79"/>
  <c r="D41" i="79" s="1"/>
  <c r="E30" i="79" s="1"/>
  <c r="E41" i="79" s="1"/>
  <c r="F30" i="79" s="1"/>
  <c r="F41" i="79" s="1"/>
  <c r="G30" i="79" s="1"/>
  <c r="G41" i="79" s="1"/>
  <c r="I31" i="78" l="1"/>
  <c r="H31" i="78"/>
  <c r="G31" i="78"/>
  <c r="F31" i="78"/>
  <c r="E31" i="78"/>
  <c r="D31" i="78"/>
  <c r="C31" i="78"/>
  <c r="G24" i="78"/>
  <c r="G23" i="78"/>
  <c r="C22" i="78"/>
  <c r="C33" i="78" s="1"/>
  <c r="C32" i="77"/>
  <c r="C36" i="77" s="1"/>
  <c r="I30" i="77"/>
  <c r="H30" i="77"/>
  <c r="G30" i="77"/>
  <c r="F30" i="77"/>
  <c r="E30" i="77"/>
  <c r="D30" i="77"/>
  <c r="C30" i="77"/>
  <c r="G22" i="77"/>
  <c r="C21" i="77"/>
  <c r="F36" i="76"/>
  <c r="G25" i="76" s="1"/>
  <c r="G36" i="76" s="1"/>
  <c r="H25" i="76" s="1"/>
  <c r="H36" i="76" s="1"/>
  <c r="I25" i="76" s="1"/>
  <c r="I36" i="76" s="1"/>
  <c r="E36" i="76"/>
  <c r="D36" i="76"/>
  <c r="C36" i="76"/>
  <c r="F36" i="75"/>
  <c r="G25" i="75" s="1"/>
  <c r="G36" i="75" s="1"/>
  <c r="H25" i="75" s="1"/>
  <c r="H36" i="75" s="1"/>
  <c r="I25" i="75" s="1"/>
  <c r="I36" i="75" s="1"/>
  <c r="E36" i="75"/>
  <c r="D36" i="75"/>
  <c r="C36" i="75"/>
  <c r="D22" i="78" l="1"/>
  <c r="D33" i="78" s="1"/>
  <c r="C37" i="78"/>
  <c r="D21" i="77"/>
  <c r="D32" i="77" s="1"/>
  <c r="E21" i="77" s="1"/>
  <c r="E32" i="77" s="1"/>
  <c r="F21" i="77" s="1"/>
  <c r="F32" i="77" s="1"/>
  <c r="G21" i="77" s="1"/>
  <c r="G32" i="77" s="1"/>
  <c r="H21" i="77" s="1"/>
  <c r="H32" i="77" s="1"/>
  <c r="I21" i="77" s="1"/>
  <c r="I32" i="77" s="1"/>
  <c r="I35" i="74"/>
  <c r="H35" i="74"/>
  <c r="G35" i="74"/>
  <c r="F35" i="74"/>
  <c r="E35" i="74"/>
  <c r="D35" i="74"/>
  <c r="C35" i="74"/>
  <c r="C26" i="74"/>
  <c r="C37" i="74" s="1"/>
  <c r="H36" i="73"/>
  <c r="G36" i="73"/>
  <c r="E34" i="73"/>
  <c r="F23" i="73" s="1"/>
  <c r="I32" i="73"/>
  <c r="I34" i="73" s="1"/>
  <c r="H32" i="73"/>
  <c r="G32" i="73"/>
  <c r="F32" i="73"/>
  <c r="E32" i="73"/>
  <c r="D32" i="73"/>
  <c r="C32" i="73"/>
  <c r="H25" i="73"/>
  <c r="H24" i="73"/>
  <c r="C23" i="73"/>
  <c r="I31" i="72"/>
  <c r="H31" i="72"/>
  <c r="H33" i="72" s="1"/>
  <c r="I22" i="72" s="1"/>
  <c r="I33" i="72" s="1"/>
  <c r="G31" i="72"/>
  <c r="F31" i="72"/>
  <c r="E31" i="72"/>
  <c r="D31" i="72"/>
  <c r="C31" i="72"/>
  <c r="G24" i="72"/>
  <c r="C22" i="72"/>
  <c r="C33" i="72" s="1"/>
  <c r="I33" i="71"/>
  <c r="D22" i="71"/>
  <c r="D33" i="71" s="1"/>
  <c r="E22" i="71" s="1"/>
  <c r="E33" i="71" s="1"/>
  <c r="F22" i="71" s="1"/>
  <c r="F33" i="71" s="1"/>
  <c r="G22" i="71" s="1"/>
  <c r="G33" i="71" s="1"/>
  <c r="H22" i="71" s="1"/>
  <c r="H33" i="71" s="1"/>
  <c r="C51" i="70"/>
  <c r="B51" i="70"/>
  <c r="C50" i="70"/>
  <c r="B50" i="70"/>
  <c r="I33" i="70"/>
  <c r="H33" i="70"/>
  <c r="G33" i="70"/>
  <c r="D22" i="70"/>
  <c r="D33" i="70" s="1"/>
  <c r="E22" i="70" s="1"/>
  <c r="E33" i="70" s="1"/>
  <c r="F22" i="70" s="1"/>
  <c r="F33" i="70" s="1"/>
  <c r="D52" i="69"/>
  <c r="C52" i="69"/>
  <c r="B52" i="69"/>
  <c r="D51" i="69"/>
  <c r="C51" i="69"/>
  <c r="B51" i="69"/>
  <c r="C25" i="69"/>
  <c r="C36" i="69" s="1"/>
  <c r="D25" i="69" s="1"/>
  <c r="D36" i="69" s="1"/>
  <c r="E25" i="69" s="1"/>
  <c r="E36" i="69" s="1"/>
  <c r="F25" i="69" s="1"/>
  <c r="F36" i="69" s="1"/>
  <c r="G25" i="69" s="1"/>
  <c r="G36" i="69" s="1"/>
  <c r="H25" i="69" s="1"/>
  <c r="H36" i="69" s="1"/>
  <c r="I25" i="69" s="1"/>
  <c r="I36" i="69" s="1"/>
  <c r="D37" i="78" l="1"/>
  <c r="E22" i="78"/>
  <c r="E33" i="78" s="1"/>
  <c r="C34" i="73"/>
  <c r="F34" i="73"/>
  <c r="G23" i="73" s="1"/>
  <c r="G34" i="73" s="1"/>
  <c r="H23" i="73" s="1"/>
  <c r="H34" i="73" s="1"/>
  <c r="D26" i="74"/>
  <c r="D37" i="74" s="1"/>
  <c r="C41" i="74"/>
  <c r="D23" i="73"/>
  <c r="D34" i="73" s="1"/>
  <c r="D38" i="73" s="1"/>
  <c r="C38" i="73"/>
  <c r="C37" i="72"/>
  <c r="D22" i="72"/>
  <c r="D33" i="72" s="1"/>
  <c r="E22" i="72" s="1"/>
  <c r="E33" i="72" s="1"/>
  <c r="F22" i="72" s="1"/>
  <c r="F33" i="72" s="1"/>
  <c r="G22" i="72" s="1"/>
  <c r="G33" i="72" s="1"/>
  <c r="I31" i="19"/>
  <c r="H31" i="19"/>
  <c r="G31" i="19"/>
  <c r="F31" i="19"/>
  <c r="E31" i="19"/>
  <c r="D31" i="19"/>
  <c r="C31" i="19"/>
  <c r="C22" i="19"/>
  <c r="C33" i="19" s="1"/>
  <c r="I31" i="18"/>
  <c r="H31" i="18"/>
  <c r="G31" i="18"/>
  <c r="F31" i="18"/>
  <c r="E31" i="18"/>
  <c r="D31" i="18"/>
  <c r="C31" i="18"/>
  <c r="C22" i="18"/>
  <c r="C33" i="18" s="1"/>
  <c r="I31" i="17"/>
  <c r="H31" i="17"/>
  <c r="G31" i="17"/>
  <c r="F31" i="17"/>
  <c r="E31" i="17"/>
  <c r="D31" i="17"/>
  <c r="C31" i="17"/>
  <c r="C22" i="17"/>
  <c r="C33" i="17" s="1"/>
  <c r="I35" i="15"/>
  <c r="H35" i="15"/>
  <c r="G35" i="15"/>
  <c r="F35" i="15"/>
  <c r="E35" i="15"/>
  <c r="D35" i="15"/>
  <c r="C35" i="15"/>
  <c r="C26" i="15"/>
  <c r="C37" i="15" s="1"/>
  <c r="D26" i="15" s="1"/>
  <c r="D37" i="15" s="1"/>
  <c r="E26" i="15" s="1"/>
  <c r="E37" i="15" s="1"/>
  <c r="F26" i="15" s="1"/>
  <c r="F37" i="15" s="1"/>
  <c r="G26" i="15" s="1"/>
  <c r="G37" i="15" s="1"/>
  <c r="H26" i="15" s="1"/>
  <c r="H37" i="15" s="1"/>
  <c r="I26" i="15" s="1"/>
  <c r="I37" i="15" s="1"/>
  <c r="I41" i="14"/>
  <c r="H41" i="14"/>
  <c r="G41" i="14"/>
  <c r="F41" i="14"/>
  <c r="E41" i="14"/>
  <c r="D41" i="14"/>
  <c r="C41" i="14"/>
  <c r="C43" i="14" s="1"/>
  <c r="D32" i="14" s="1"/>
  <c r="I42" i="12"/>
  <c r="H42" i="12"/>
  <c r="G42" i="12"/>
  <c r="F42" i="12"/>
  <c r="E42" i="12"/>
  <c r="D42" i="12"/>
  <c r="C42" i="12"/>
  <c r="C44" i="12" s="1"/>
  <c r="D33" i="12" s="1"/>
  <c r="D44" i="12" s="1"/>
  <c r="E33" i="12" s="1"/>
  <c r="E44" i="12" s="1"/>
  <c r="F33" i="12" s="1"/>
  <c r="F44" i="12" s="1"/>
  <c r="G33" i="12" s="1"/>
  <c r="G44" i="12" s="1"/>
  <c r="H33" i="12" s="1"/>
  <c r="H44" i="12" s="1"/>
  <c r="I33" i="12" s="1"/>
  <c r="I44" i="12" s="1"/>
  <c r="D43" i="14" l="1"/>
  <c r="E32" i="14" s="1"/>
  <c r="E43" i="14" s="1"/>
  <c r="F32" i="14" s="1"/>
  <c r="F43" i="14" s="1"/>
  <c r="G32" i="14" s="1"/>
  <c r="G43" i="14" s="1"/>
  <c r="H32" i="14" s="1"/>
  <c r="H43" i="14" s="1"/>
  <c r="I32" i="14" s="1"/>
  <c r="I43" i="14" s="1"/>
  <c r="E37" i="78"/>
  <c r="F22" i="78"/>
  <c r="F33" i="78" s="1"/>
  <c r="G22" i="78" s="1"/>
  <c r="G33" i="78" s="1"/>
  <c r="H22" i="78" s="1"/>
  <c r="H33" i="78" s="1"/>
  <c r="I22" i="78" s="1"/>
  <c r="I33" i="78" s="1"/>
  <c r="E26" i="74"/>
  <c r="E37" i="74" s="1"/>
  <c r="F26" i="74" s="1"/>
  <c r="F37" i="74" s="1"/>
  <c r="G26" i="74" s="1"/>
  <c r="G37" i="74" s="1"/>
  <c r="H26" i="74" s="1"/>
  <c r="H37" i="74" s="1"/>
  <c r="I26" i="74" s="1"/>
  <c r="I37" i="74" s="1"/>
  <c r="D41" i="74"/>
  <c r="C37" i="19"/>
  <c r="D22" i="19"/>
  <c r="D33" i="19" s="1"/>
  <c r="E22" i="19" s="1"/>
  <c r="E33" i="19" s="1"/>
  <c r="F22" i="19" s="1"/>
  <c r="F33" i="19" s="1"/>
  <c r="G22" i="19" s="1"/>
  <c r="G33" i="19" s="1"/>
  <c r="H22" i="19" s="1"/>
  <c r="H33" i="19" s="1"/>
  <c r="I22" i="19" s="1"/>
  <c r="I33" i="19" s="1"/>
  <c r="C37" i="18"/>
  <c r="D22" i="18"/>
  <c r="D33" i="18" s="1"/>
  <c r="E22" i="18" s="1"/>
  <c r="E33" i="18" s="1"/>
  <c r="F22" i="18" s="1"/>
  <c r="F33" i="18" s="1"/>
  <c r="G22" i="18" s="1"/>
  <c r="G33" i="18" s="1"/>
  <c r="H22" i="18" s="1"/>
  <c r="H33" i="18" s="1"/>
  <c r="I22" i="18" s="1"/>
  <c r="I33" i="18" s="1"/>
  <c r="C37" i="17"/>
  <c r="D22" i="17"/>
  <c r="D33" i="17" s="1"/>
  <c r="E22" i="17" s="1"/>
  <c r="E33" i="17" s="1"/>
  <c r="F22" i="17" s="1"/>
  <c r="F33" i="17" s="1"/>
  <c r="G22" i="17" s="1"/>
  <c r="G33" i="17" s="1"/>
  <c r="H22" i="17" s="1"/>
  <c r="H33" i="17" s="1"/>
  <c r="I22" i="17" s="1"/>
  <c r="I33" i="17" s="1"/>
  <c r="I31" i="67" l="1"/>
  <c r="H31" i="67"/>
  <c r="G31" i="67"/>
  <c r="F31" i="67"/>
  <c r="E31" i="67"/>
  <c r="D31" i="67"/>
  <c r="C31" i="67"/>
  <c r="G24" i="67"/>
  <c r="H22" i="67"/>
  <c r="C22" i="67"/>
  <c r="C33" i="67" s="1"/>
  <c r="I31" i="61"/>
  <c r="H31" i="61"/>
  <c r="G31" i="61"/>
  <c r="F31" i="61"/>
  <c r="E31" i="61"/>
  <c r="D31" i="61"/>
  <c r="C31" i="61"/>
  <c r="C22" i="61"/>
  <c r="C33" i="61" s="1"/>
  <c r="C37" i="61" s="1"/>
  <c r="I31" i="59"/>
  <c r="H31" i="59"/>
  <c r="G31" i="59"/>
  <c r="F31" i="59"/>
  <c r="E31" i="59"/>
  <c r="D31" i="59"/>
  <c r="C31" i="59"/>
  <c r="G24" i="59"/>
  <c r="C22" i="59"/>
  <c r="C33" i="59" s="1"/>
  <c r="I31" i="58"/>
  <c r="H31" i="58"/>
  <c r="G31" i="58"/>
  <c r="F31" i="58"/>
  <c r="E31" i="58"/>
  <c r="D31" i="58"/>
  <c r="C31" i="58"/>
  <c r="G24" i="58"/>
  <c r="C22" i="58"/>
  <c r="I31" i="57"/>
  <c r="H31" i="57"/>
  <c r="G31" i="57"/>
  <c r="F31" i="57"/>
  <c r="E31" i="57"/>
  <c r="D31" i="57"/>
  <c r="C31" i="57"/>
  <c r="C22" i="57"/>
  <c r="C33" i="57" s="1"/>
  <c r="C37" i="57" s="1"/>
  <c r="I31" i="56"/>
  <c r="H31" i="56"/>
  <c r="G31" i="56"/>
  <c r="F31" i="56"/>
  <c r="E31" i="56"/>
  <c r="D31" i="56"/>
  <c r="C31" i="56"/>
  <c r="C22" i="56"/>
  <c r="I33" i="55"/>
  <c r="I37" i="55" s="1"/>
  <c r="H33" i="55"/>
  <c r="H37" i="55" s="1"/>
  <c r="G33" i="55"/>
  <c r="G37" i="55" s="1"/>
  <c r="F33" i="55"/>
  <c r="F37" i="55" s="1"/>
  <c r="D33" i="55"/>
  <c r="E22" i="55" s="1"/>
  <c r="E33" i="55" s="1"/>
  <c r="E37" i="55" s="1"/>
  <c r="I31" i="55"/>
  <c r="H31" i="55"/>
  <c r="G31" i="55"/>
  <c r="F31" i="55"/>
  <c r="E31" i="55"/>
  <c r="D31" i="55"/>
  <c r="I31" i="54"/>
  <c r="H31" i="54"/>
  <c r="G31" i="54"/>
  <c r="F31" i="54"/>
  <c r="E31" i="54"/>
  <c r="D31" i="54"/>
  <c r="C31" i="54"/>
  <c r="C22" i="54"/>
  <c r="I31" i="53"/>
  <c r="H31" i="53"/>
  <c r="G31" i="53"/>
  <c r="F31" i="53"/>
  <c r="E31" i="53"/>
  <c r="D31" i="53"/>
  <c r="C31" i="53"/>
  <c r="C22" i="53"/>
  <c r="C33" i="53" s="1"/>
  <c r="D22" i="53" s="1"/>
  <c r="D33" i="53" s="1"/>
  <c r="I31" i="52"/>
  <c r="H31" i="52"/>
  <c r="G31" i="52"/>
  <c r="F31" i="52"/>
  <c r="E31" i="52"/>
  <c r="D31" i="52"/>
  <c r="C31" i="52"/>
  <c r="C22" i="52"/>
  <c r="C33" i="52" s="1"/>
  <c r="I31" i="51"/>
  <c r="H31" i="51"/>
  <c r="G31" i="51"/>
  <c r="F31" i="51"/>
  <c r="E31" i="51"/>
  <c r="D31" i="51"/>
  <c r="D22" i="51"/>
  <c r="I31" i="50"/>
  <c r="H31" i="50"/>
  <c r="G31" i="50"/>
  <c r="F31" i="50"/>
  <c r="E31" i="50"/>
  <c r="D31" i="50"/>
  <c r="D22" i="50"/>
  <c r="D33" i="50" s="1"/>
  <c r="I31" i="49"/>
  <c r="H31" i="49"/>
  <c r="G31" i="49"/>
  <c r="F31" i="49"/>
  <c r="E31" i="49"/>
  <c r="D31" i="49"/>
  <c r="C31" i="49"/>
  <c r="C22" i="49"/>
  <c r="C33" i="49" s="1"/>
  <c r="D22" i="49" s="1"/>
  <c r="D33" i="49" s="1"/>
  <c r="E22" i="49" s="1"/>
  <c r="E33" i="49" s="1"/>
  <c r="F22" i="49" s="1"/>
  <c r="F33" i="49" s="1"/>
  <c r="G22" i="49" s="1"/>
  <c r="G33" i="49" s="1"/>
  <c r="H22" i="49" s="1"/>
  <c r="H33" i="49" s="1"/>
  <c r="I22" i="49" s="1"/>
  <c r="I33" i="49" s="1"/>
  <c r="D22" i="59" l="1"/>
  <c r="D33" i="59" s="1"/>
  <c r="E22" i="59" s="1"/>
  <c r="E33" i="59" s="1"/>
  <c r="F22" i="59" s="1"/>
  <c r="F33" i="59" s="1"/>
  <c r="G22" i="59" s="1"/>
  <c r="G33" i="59" s="1"/>
  <c r="H22" i="59" s="1"/>
  <c r="H33" i="59" s="1"/>
  <c r="I22" i="59" s="1"/>
  <c r="I33" i="59" s="1"/>
  <c r="C37" i="59"/>
  <c r="D22" i="67"/>
  <c r="D33" i="67" s="1"/>
  <c r="E22" i="67" s="1"/>
  <c r="E33" i="67" s="1"/>
  <c r="F22" i="67" s="1"/>
  <c r="F33" i="67" s="1"/>
  <c r="G22" i="67" s="1"/>
  <c r="C37" i="67"/>
  <c r="D33" i="51"/>
  <c r="E22" i="51" s="1"/>
  <c r="E33" i="51" s="1"/>
  <c r="C33" i="54"/>
  <c r="D22" i="54" s="1"/>
  <c r="D33" i="54" s="1"/>
  <c r="H33" i="67"/>
  <c r="I22" i="67" s="1"/>
  <c r="I33" i="67" s="1"/>
  <c r="C33" i="56"/>
  <c r="C37" i="56" s="1"/>
  <c r="C33" i="58"/>
  <c r="D37" i="67"/>
  <c r="D22" i="61"/>
  <c r="D33" i="61" s="1"/>
  <c r="D22" i="58"/>
  <c r="D33" i="58" s="1"/>
  <c r="E22" i="58" s="1"/>
  <c r="E33" i="58" s="1"/>
  <c r="F22" i="58" s="1"/>
  <c r="F33" i="58" s="1"/>
  <c r="G22" i="58" s="1"/>
  <c r="G33" i="58" s="1"/>
  <c r="H22" i="58" s="1"/>
  <c r="H33" i="58" s="1"/>
  <c r="I22" i="58" s="1"/>
  <c r="I33" i="58" s="1"/>
  <c r="C37" i="58"/>
  <c r="D22" i="57"/>
  <c r="D33" i="57" s="1"/>
  <c r="E22" i="57" s="1"/>
  <c r="E33" i="57" s="1"/>
  <c r="F22" i="57" s="1"/>
  <c r="F33" i="57" s="1"/>
  <c r="G22" i="57" s="1"/>
  <c r="G33" i="57" s="1"/>
  <c r="H22" i="57" s="1"/>
  <c r="H33" i="57" s="1"/>
  <c r="I22" i="57" s="1"/>
  <c r="I33" i="57" s="1"/>
  <c r="D37" i="53"/>
  <c r="E22" i="53"/>
  <c r="E33" i="53" s="1"/>
  <c r="C37" i="53"/>
  <c r="D22" i="52"/>
  <c r="D33" i="52" s="1"/>
  <c r="C37" i="52"/>
  <c r="E22" i="50"/>
  <c r="E33" i="50" s="1"/>
  <c r="D37" i="50"/>
  <c r="D37" i="51" l="1"/>
  <c r="D22" i="56"/>
  <c r="D33" i="56" s="1"/>
  <c r="C37" i="54"/>
  <c r="D37" i="61"/>
  <c r="E22" i="61"/>
  <c r="E33" i="61" s="1"/>
  <c r="F22" i="61" s="1"/>
  <c r="F33" i="61" s="1"/>
  <c r="G22" i="61" s="1"/>
  <c r="G33" i="61" s="1"/>
  <c r="H22" i="61" s="1"/>
  <c r="H33" i="61" s="1"/>
  <c r="I22" i="61" s="1"/>
  <c r="I33" i="61" s="1"/>
  <c r="E22" i="56"/>
  <c r="E33" i="56" s="1"/>
  <c r="D37" i="56"/>
  <c r="E22" i="54"/>
  <c r="E33" i="54" s="1"/>
  <c r="D37" i="54"/>
  <c r="F22" i="53"/>
  <c r="F33" i="53" s="1"/>
  <c r="E37" i="53"/>
  <c r="E22" i="52"/>
  <c r="E33" i="52" s="1"/>
  <c r="D37" i="52"/>
  <c r="E37" i="51"/>
  <c r="F22" i="51"/>
  <c r="F33" i="51" s="1"/>
  <c r="F22" i="50"/>
  <c r="F33" i="50" s="1"/>
  <c r="E37" i="50"/>
  <c r="F22" i="56" l="1"/>
  <c r="F33" i="56" s="1"/>
  <c r="E37" i="56"/>
  <c r="E37" i="54"/>
  <c r="F22" i="54"/>
  <c r="F33" i="54" s="1"/>
  <c r="F37" i="53"/>
  <c r="G22" i="53"/>
  <c r="G33" i="53" s="1"/>
  <c r="F22" i="52"/>
  <c r="F33" i="52" s="1"/>
  <c r="E37" i="52"/>
  <c r="F37" i="51"/>
  <c r="G22" i="51"/>
  <c r="G33" i="51" s="1"/>
  <c r="G22" i="50"/>
  <c r="G33" i="50" s="1"/>
  <c r="F37" i="50"/>
  <c r="F37" i="56" l="1"/>
  <c r="G22" i="56"/>
  <c r="G33" i="56" s="1"/>
  <c r="F37" i="54"/>
  <c r="G22" i="54"/>
  <c r="G33" i="54" s="1"/>
  <c r="G37" i="53"/>
  <c r="H22" i="53"/>
  <c r="H33" i="53" s="1"/>
  <c r="F37" i="52"/>
  <c r="G22" i="52"/>
  <c r="G33" i="52" s="1"/>
  <c r="G37" i="51"/>
  <c r="H22" i="51"/>
  <c r="H33" i="51" s="1"/>
  <c r="G37" i="50"/>
  <c r="H22" i="50"/>
  <c r="H33" i="50" s="1"/>
  <c r="H22" i="56" l="1"/>
  <c r="H33" i="56" s="1"/>
  <c r="G37" i="56"/>
  <c r="G37" i="54"/>
  <c r="H22" i="54"/>
  <c r="H33" i="54" s="1"/>
  <c r="H37" i="53"/>
  <c r="I22" i="53"/>
  <c r="I33" i="53" s="1"/>
  <c r="I37" i="53" s="1"/>
  <c r="G37" i="52"/>
  <c r="H22" i="52"/>
  <c r="H33" i="52" s="1"/>
  <c r="H37" i="51"/>
  <c r="I22" i="51"/>
  <c r="I33" i="51" s="1"/>
  <c r="I37" i="51" s="1"/>
  <c r="H37" i="50"/>
  <c r="I22" i="50"/>
  <c r="I33" i="50" s="1"/>
  <c r="I37" i="50" s="1"/>
  <c r="H37" i="56" l="1"/>
  <c r="I22" i="56"/>
  <c r="I33" i="56" s="1"/>
  <c r="I37" i="56" s="1"/>
  <c r="I22" i="54"/>
  <c r="I33" i="54" s="1"/>
  <c r="I37" i="54" s="1"/>
  <c r="H37" i="54"/>
  <c r="I22" i="52"/>
  <c r="I33" i="52" s="1"/>
  <c r="I37" i="52" s="1"/>
  <c r="H37" i="52"/>
  <c r="D22" i="48" l="1"/>
  <c r="F31" i="62"/>
  <c r="E31" i="62"/>
  <c r="D31" i="62"/>
  <c r="C31" i="62"/>
  <c r="C22" i="62"/>
  <c r="I31" i="66"/>
  <c r="H31" i="66"/>
  <c r="G31" i="66"/>
  <c r="F31" i="66"/>
  <c r="E31" i="66"/>
  <c r="D31" i="66"/>
  <c r="C31" i="66"/>
  <c r="C22" i="66"/>
  <c r="C33" i="66" s="1"/>
  <c r="I34" i="33"/>
  <c r="H34" i="33"/>
  <c r="G34" i="33"/>
  <c r="F34" i="33"/>
  <c r="E34" i="33"/>
  <c r="D34" i="33"/>
  <c r="C34" i="33"/>
  <c r="C25" i="33"/>
  <c r="I31" i="32"/>
  <c r="H31" i="32"/>
  <c r="G31" i="32"/>
  <c r="F31" i="32"/>
  <c r="E31" i="32"/>
  <c r="D31" i="32"/>
  <c r="C31" i="32"/>
  <c r="C22" i="32"/>
  <c r="C33" i="32" s="1"/>
  <c r="I29" i="7"/>
  <c r="H29" i="7"/>
  <c r="G29" i="7"/>
  <c r="F29" i="7"/>
  <c r="E29" i="7"/>
  <c r="D29" i="7"/>
  <c r="D31" i="7" s="1"/>
  <c r="E20" i="7" s="1"/>
  <c r="E31" i="7" s="1"/>
  <c r="F20" i="7" s="1"/>
  <c r="I31" i="60"/>
  <c r="H31" i="60"/>
  <c r="G31" i="60"/>
  <c r="F31" i="60"/>
  <c r="E31" i="60"/>
  <c r="D31" i="60"/>
  <c r="C31" i="60"/>
  <c r="C22" i="60"/>
  <c r="C33" i="60" s="1"/>
  <c r="I32" i="31"/>
  <c r="H32" i="31"/>
  <c r="G32" i="31"/>
  <c r="F32" i="31"/>
  <c r="E32" i="31"/>
  <c r="D32" i="31"/>
  <c r="C32" i="31"/>
  <c r="C23" i="31"/>
  <c r="C34" i="31" s="1"/>
  <c r="I30" i="9"/>
  <c r="H30" i="9"/>
  <c r="G30" i="9"/>
  <c r="F30" i="9"/>
  <c r="E30" i="9"/>
  <c r="D30" i="9"/>
  <c r="C30" i="9"/>
  <c r="C21" i="9"/>
  <c r="C32" i="9" s="1"/>
  <c r="I31" i="30"/>
  <c r="H31" i="30"/>
  <c r="G31" i="30"/>
  <c r="F31" i="30"/>
  <c r="E31" i="30"/>
  <c r="D31" i="30"/>
  <c r="C31" i="30"/>
  <c r="C22" i="30"/>
  <c r="C33" i="30" s="1"/>
  <c r="I31" i="43"/>
  <c r="H31" i="43"/>
  <c r="G31" i="43"/>
  <c r="F31" i="43"/>
  <c r="E31" i="43"/>
  <c r="D31" i="43"/>
  <c r="C31" i="43"/>
  <c r="C22" i="43"/>
  <c r="C33" i="43" s="1"/>
  <c r="I32" i="8"/>
  <c r="H32" i="8"/>
  <c r="G32" i="8"/>
  <c r="F32" i="8"/>
  <c r="E32" i="8"/>
  <c r="D32" i="8"/>
  <c r="C32" i="8"/>
  <c r="C23" i="8"/>
  <c r="I36" i="42"/>
  <c r="H36" i="42"/>
  <c r="G36" i="42"/>
  <c r="F36" i="42"/>
  <c r="E36" i="42"/>
  <c r="D36" i="42"/>
  <c r="D38" i="42" s="1"/>
  <c r="E27" i="42" s="1"/>
  <c r="I31" i="29"/>
  <c r="H31" i="29"/>
  <c r="G31" i="29"/>
  <c r="F31" i="29"/>
  <c r="E31" i="29"/>
  <c r="D31" i="29"/>
  <c r="C31" i="29"/>
  <c r="C22" i="29"/>
  <c r="I33" i="28"/>
  <c r="H33" i="28"/>
  <c r="G33" i="28"/>
  <c r="F33" i="28"/>
  <c r="E33" i="28"/>
  <c r="D33" i="28"/>
  <c r="D24" i="28"/>
  <c r="I29" i="6"/>
  <c r="H29" i="6"/>
  <c r="G29" i="6"/>
  <c r="F29" i="6"/>
  <c r="E29" i="6"/>
  <c r="D29" i="6"/>
  <c r="D20" i="6"/>
  <c r="D31" i="6" s="1"/>
  <c r="E20" i="6" s="1"/>
  <c r="E31" i="6" s="1"/>
  <c r="F20" i="6" s="1"/>
  <c r="I33" i="16"/>
  <c r="H33" i="16"/>
  <c r="G33" i="16"/>
  <c r="F33" i="16"/>
  <c r="E33" i="16"/>
  <c r="D33" i="16"/>
  <c r="C33" i="16"/>
  <c r="C35" i="16"/>
  <c r="D24" i="16" s="1"/>
  <c r="I31" i="27"/>
  <c r="H31" i="27"/>
  <c r="G31" i="27"/>
  <c r="F31" i="27"/>
  <c r="E31" i="27"/>
  <c r="D31" i="27"/>
  <c r="D22" i="27"/>
  <c r="D33" i="27" s="1"/>
  <c r="E22" i="27" s="1"/>
  <c r="I31" i="63"/>
  <c r="H31" i="63"/>
  <c r="G31" i="63"/>
  <c r="F31" i="63"/>
  <c r="E31" i="63"/>
  <c r="D31" i="63"/>
  <c r="C31" i="63"/>
  <c r="C22" i="63"/>
  <c r="C33" i="63" s="1"/>
  <c r="I29" i="5"/>
  <c r="H29" i="5"/>
  <c r="G29" i="5"/>
  <c r="F29" i="5"/>
  <c r="E29" i="5"/>
  <c r="D29" i="5"/>
  <c r="D20" i="5"/>
  <c r="D31" i="5" s="1"/>
  <c r="E20" i="5" s="1"/>
  <c r="E31" i="5" s="1"/>
  <c r="F20" i="5" s="1"/>
  <c r="F31" i="5" s="1"/>
  <c r="G20" i="5" s="1"/>
  <c r="G31" i="5" s="1"/>
  <c r="H20" i="5" s="1"/>
  <c r="H31" i="5" s="1"/>
  <c r="I20" i="5" s="1"/>
  <c r="I31" i="26"/>
  <c r="H31" i="26"/>
  <c r="G31" i="26"/>
  <c r="F31" i="26"/>
  <c r="E31" i="26"/>
  <c r="D31" i="26"/>
  <c r="D22" i="26"/>
  <c r="D33" i="26" s="1"/>
  <c r="E22" i="26" s="1"/>
  <c r="E33" i="26" s="1"/>
  <c r="F22" i="26" s="1"/>
  <c r="F33" i="26" s="1"/>
  <c r="G22" i="26" s="1"/>
  <c r="G33" i="26" s="1"/>
  <c r="H22" i="26" s="1"/>
  <c r="H33" i="26" s="1"/>
  <c r="I22" i="26" s="1"/>
  <c r="I33" i="26" s="1"/>
  <c r="I36" i="41"/>
  <c r="I38" i="41" s="1"/>
  <c r="H36" i="41"/>
  <c r="H38" i="41" s="1"/>
  <c r="G36" i="41"/>
  <c r="G38" i="41" s="1"/>
  <c r="F36" i="41"/>
  <c r="F38" i="41" s="1"/>
  <c r="E36" i="41"/>
  <c r="E38" i="41" s="1"/>
  <c r="D36" i="41"/>
  <c r="D38" i="41" s="1"/>
  <c r="I31" i="25"/>
  <c r="H31" i="25"/>
  <c r="G31" i="25"/>
  <c r="F31" i="25"/>
  <c r="E31" i="25"/>
  <c r="D31" i="25"/>
  <c r="D22" i="25"/>
  <c r="I40" i="13"/>
  <c r="H40" i="13"/>
  <c r="G40" i="13"/>
  <c r="D42" i="13"/>
  <c r="D46" i="13" s="1"/>
  <c r="F40" i="13"/>
  <c r="E40" i="13"/>
  <c r="D40" i="13"/>
  <c r="C40" i="13"/>
  <c r="C31" i="13"/>
  <c r="C42" i="13" s="1"/>
  <c r="I32" i="40"/>
  <c r="H32" i="40"/>
  <c r="G32" i="40"/>
  <c r="F32" i="40"/>
  <c r="E32" i="40"/>
  <c r="D32" i="40"/>
  <c r="D23" i="40"/>
  <c r="D34" i="40" s="1"/>
  <c r="E23" i="40" s="1"/>
  <c r="E34" i="40" s="1"/>
  <c r="F23" i="40" s="1"/>
  <c r="F34" i="40" s="1"/>
  <c r="G23" i="40" s="1"/>
  <c r="G34" i="40" s="1"/>
  <c r="H23" i="40" s="1"/>
  <c r="H34" i="40" s="1"/>
  <c r="I23" i="40" s="1"/>
  <c r="I34" i="40" s="1"/>
  <c r="I31" i="24"/>
  <c r="H31" i="24"/>
  <c r="G31" i="24"/>
  <c r="F31" i="24"/>
  <c r="E31" i="24"/>
  <c r="D31" i="24"/>
  <c r="D22" i="24"/>
  <c r="I32" i="39"/>
  <c r="H32" i="39"/>
  <c r="G32" i="39"/>
  <c r="F32" i="39"/>
  <c r="E32" i="39"/>
  <c r="D32" i="39"/>
  <c r="D23" i="39"/>
  <c r="I35" i="48"/>
  <c r="H35" i="48"/>
  <c r="G35" i="48"/>
  <c r="I31" i="48"/>
  <c r="H31" i="48"/>
  <c r="G31" i="48"/>
  <c r="I24" i="48"/>
  <c r="H24" i="48"/>
  <c r="G24" i="48"/>
  <c r="I23" i="48"/>
  <c r="H23" i="48"/>
  <c r="G23" i="48"/>
  <c r="I21" i="48"/>
  <c r="H21" i="48"/>
  <c r="G21" i="48"/>
  <c r="E21" i="48"/>
  <c r="F35" i="48"/>
  <c r="E35" i="48"/>
  <c r="D35" i="48"/>
  <c r="F31" i="48"/>
  <c r="E31" i="48"/>
  <c r="D31" i="48"/>
  <c r="F24" i="48"/>
  <c r="E24" i="48"/>
  <c r="D24" i="48"/>
  <c r="F23" i="48"/>
  <c r="E23" i="48"/>
  <c r="D23" i="48"/>
  <c r="F21" i="48"/>
  <c r="D21" i="48"/>
  <c r="I34" i="20"/>
  <c r="H34" i="20"/>
  <c r="G34" i="20"/>
  <c r="F34" i="20"/>
  <c r="E34" i="20"/>
  <c r="D34" i="20"/>
  <c r="C34" i="20"/>
  <c r="C36" i="20"/>
  <c r="D25" i="20" s="1"/>
  <c r="D36" i="20" s="1"/>
  <c r="E25" i="20" s="1"/>
  <c r="I31" i="23"/>
  <c r="H31" i="23"/>
  <c r="G31" i="23"/>
  <c r="F31" i="23"/>
  <c r="E31" i="23"/>
  <c r="D31" i="23"/>
  <c r="D22" i="23"/>
  <c r="C33" i="29" l="1"/>
  <c r="I31" i="5"/>
  <c r="D33" i="24"/>
  <c r="E22" i="24" s="1"/>
  <c r="E33" i="24" s="1"/>
  <c r="F22" i="24" s="1"/>
  <c r="F33" i="24" s="1"/>
  <c r="G22" i="24" s="1"/>
  <c r="G33" i="24" s="1"/>
  <c r="H22" i="24" s="1"/>
  <c r="H33" i="24" s="1"/>
  <c r="I22" i="24" s="1"/>
  <c r="I33" i="24" s="1"/>
  <c r="D34" i="39"/>
  <c r="E23" i="39" s="1"/>
  <c r="E34" i="39" s="1"/>
  <c r="F23" i="39" s="1"/>
  <c r="F34" i="39" s="1"/>
  <c r="G23" i="39" s="1"/>
  <c r="G34" i="39" s="1"/>
  <c r="H23" i="39" s="1"/>
  <c r="H34" i="39" s="1"/>
  <c r="I23" i="39" s="1"/>
  <c r="I34" i="39" s="1"/>
  <c r="D33" i="23"/>
  <c r="E22" i="23" s="1"/>
  <c r="E33" i="23" s="1"/>
  <c r="F22" i="23" s="1"/>
  <c r="F33" i="23" s="1"/>
  <c r="G22" i="23" s="1"/>
  <c r="G33" i="23" s="1"/>
  <c r="H22" i="23" s="1"/>
  <c r="H33" i="23" s="1"/>
  <c r="I22" i="23" s="1"/>
  <c r="I33" i="23" s="1"/>
  <c r="E33" i="27"/>
  <c r="F22" i="27" s="1"/>
  <c r="F33" i="27" s="1"/>
  <c r="G22" i="27" s="1"/>
  <c r="G33" i="27" s="1"/>
  <c r="H22" i="27" s="1"/>
  <c r="H33" i="27" s="1"/>
  <c r="I22" i="27" s="1"/>
  <c r="I33" i="27" s="1"/>
  <c r="D35" i="16"/>
  <c r="E24" i="16" s="1"/>
  <c r="E35" i="16" s="1"/>
  <c r="F24" i="16" s="1"/>
  <c r="F35" i="16" s="1"/>
  <c r="G24" i="16" s="1"/>
  <c r="G35" i="16" s="1"/>
  <c r="H24" i="16" s="1"/>
  <c r="H35" i="16" s="1"/>
  <c r="I24" i="16" s="1"/>
  <c r="I35" i="16" s="1"/>
  <c r="F31" i="7"/>
  <c r="G20" i="7" s="1"/>
  <c r="G31" i="7" s="1"/>
  <c r="H20" i="7" s="1"/>
  <c r="H31" i="7" s="1"/>
  <c r="I20" i="7" s="1"/>
  <c r="I31" i="7" s="1"/>
  <c r="D33" i="25"/>
  <c r="E22" i="25" s="1"/>
  <c r="E33" i="25" s="1"/>
  <c r="F22" i="25" s="1"/>
  <c r="F33" i="25" s="1"/>
  <c r="G22" i="25" s="1"/>
  <c r="G33" i="25" s="1"/>
  <c r="H22" i="25" s="1"/>
  <c r="H33" i="25" s="1"/>
  <c r="I22" i="25" s="1"/>
  <c r="I33" i="25" s="1"/>
  <c r="C36" i="33"/>
  <c r="C40" i="33" s="1"/>
  <c r="F31" i="6"/>
  <c r="G20" i="6" s="1"/>
  <c r="G31" i="6" s="1"/>
  <c r="H20" i="6" s="1"/>
  <c r="H31" i="6" s="1"/>
  <c r="I20" i="6" s="1"/>
  <c r="I31" i="6" s="1"/>
  <c r="D35" i="28"/>
  <c r="E24" i="28" s="1"/>
  <c r="E35" i="28" s="1"/>
  <c r="F24" i="28" s="1"/>
  <c r="F35" i="28" s="1"/>
  <c r="G24" i="28" s="1"/>
  <c r="G35" i="28" s="1"/>
  <c r="H24" i="28" s="1"/>
  <c r="H35" i="28" s="1"/>
  <c r="I24" i="28" s="1"/>
  <c r="I35" i="28" s="1"/>
  <c r="E38" i="42"/>
  <c r="F27" i="42" s="1"/>
  <c r="F38" i="42" s="1"/>
  <c r="G27" i="42" s="1"/>
  <c r="G38" i="42" s="1"/>
  <c r="H27" i="42" s="1"/>
  <c r="H38" i="42" s="1"/>
  <c r="I27" i="42" s="1"/>
  <c r="I38" i="42" s="1"/>
  <c r="C34" i="8"/>
  <c r="C38" i="8" s="1"/>
  <c r="C33" i="62"/>
  <c r="C37" i="62" s="1"/>
  <c r="D33" i="48"/>
  <c r="E22" i="48" s="1"/>
  <c r="E33" i="48" s="1"/>
  <c r="D22" i="62"/>
  <c r="D33" i="62" s="1"/>
  <c r="C37" i="66"/>
  <c r="D22" i="66"/>
  <c r="D33" i="66" s="1"/>
  <c r="C37" i="32"/>
  <c r="D22" i="32"/>
  <c r="D33" i="32" s="1"/>
  <c r="C37" i="60"/>
  <c r="D22" i="60"/>
  <c r="D33" i="60" s="1"/>
  <c r="C38" i="31"/>
  <c r="D23" i="31"/>
  <c r="D34" i="31" s="1"/>
  <c r="C36" i="9"/>
  <c r="D21" i="9"/>
  <c r="D32" i="9" s="1"/>
  <c r="E21" i="9" s="1"/>
  <c r="E32" i="9" s="1"/>
  <c r="F21" i="9" s="1"/>
  <c r="F32" i="9" s="1"/>
  <c r="G21" i="9" s="1"/>
  <c r="G32" i="9" s="1"/>
  <c r="H21" i="9" s="1"/>
  <c r="H32" i="9" s="1"/>
  <c r="I21" i="9" s="1"/>
  <c r="I32" i="9" s="1"/>
  <c r="C37" i="30"/>
  <c r="D22" i="30"/>
  <c r="D33" i="30" s="1"/>
  <c r="E22" i="30" s="1"/>
  <c r="E33" i="30" s="1"/>
  <c r="F22" i="30" s="1"/>
  <c r="F33" i="30" s="1"/>
  <c r="G22" i="30" s="1"/>
  <c r="G33" i="30" s="1"/>
  <c r="H22" i="30" s="1"/>
  <c r="H33" i="30" s="1"/>
  <c r="I22" i="30" s="1"/>
  <c r="I33" i="30" s="1"/>
  <c r="C37" i="43"/>
  <c r="D22" i="43"/>
  <c r="D33" i="43" s="1"/>
  <c r="E22" i="43" s="1"/>
  <c r="E33" i="43" s="1"/>
  <c r="F22" i="43" s="1"/>
  <c r="F33" i="43" s="1"/>
  <c r="G22" i="43" s="1"/>
  <c r="G33" i="43" s="1"/>
  <c r="H22" i="43" s="1"/>
  <c r="H33" i="43" s="1"/>
  <c r="I22" i="43" s="1"/>
  <c r="I33" i="43" s="1"/>
  <c r="C37" i="29"/>
  <c r="D22" i="29"/>
  <c r="D33" i="29" s="1"/>
  <c r="E22" i="29" s="1"/>
  <c r="E33" i="29" s="1"/>
  <c r="F22" i="29" s="1"/>
  <c r="F33" i="29" s="1"/>
  <c r="G22" i="29" s="1"/>
  <c r="G33" i="29" s="1"/>
  <c r="H22" i="29" s="1"/>
  <c r="H33" i="29" s="1"/>
  <c r="I22" i="29" s="1"/>
  <c r="I33" i="29" s="1"/>
  <c r="C37" i="63"/>
  <c r="D22" i="63"/>
  <c r="D33" i="63" s="1"/>
  <c r="E31" i="13"/>
  <c r="E42" i="13" s="1"/>
  <c r="E36" i="20"/>
  <c r="D40" i="20"/>
  <c r="D23" i="8" l="1"/>
  <c r="D34" i="8" s="1"/>
  <c r="D25" i="33"/>
  <c r="D36" i="33" s="1"/>
  <c r="F22" i="48"/>
  <c r="F33" i="48" s="1"/>
  <c r="G22" i="48" s="1"/>
  <c r="G33" i="48" s="1"/>
  <c r="D37" i="62"/>
  <c r="E22" i="62"/>
  <c r="E33" i="62" s="1"/>
  <c r="F22" i="62" s="1"/>
  <c r="F33" i="62" s="1"/>
  <c r="G22" i="62" s="1"/>
  <c r="G33" i="62" s="1"/>
  <c r="H22" i="62" s="1"/>
  <c r="H33" i="62" s="1"/>
  <c r="I22" i="62" s="1"/>
  <c r="I33" i="62" s="1"/>
  <c r="D37" i="66"/>
  <c r="E22" i="66"/>
  <c r="E33" i="66" s="1"/>
  <c r="F22" i="66" s="1"/>
  <c r="F33" i="66" s="1"/>
  <c r="G22" i="66" s="1"/>
  <c r="G33" i="66" s="1"/>
  <c r="H22" i="66" s="1"/>
  <c r="H33" i="66" s="1"/>
  <c r="I22" i="66" s="1"/>
  <c r="I33" i="66" s="1"/>
  <c r="D40" i="33"/>
  <c r="E25" i="33"/>
  <c r="E36" i="33" s="1"/>
  <c r="F25" i="33" s="1"/>
  <c r="F36" i="33" s="1"/>
  <c r="G25" i="33" s="1"/>
  <c r="G36" i="33" s="1"/>
  <c r="H25" i="33" s="1"/>
  <c r="H36" i="33" s="1"/>
  <c r="I25" i="33" s="1"/>
  <c r="I36" i="33" s="1"/>
  <c r="D37" i="32"/>
  <c r="E22" i="32"/>
  <c r="E33" i="32" s="1"/>
  <c r="F22" i="32" s="1"/>
  <c r="F33" i="32" s="1"/>
  <c r="G22" i="32" s="1"/>
  <c r="G33" i="32" s="1"/>
  <c r="H22" i="32" s="1"/>
  <c r="H33" i="32" s="1"/>
  <c r="I22" i="32" s="1"/>
  <c r="I33" i="32" s="1"/>
  <c r="D37" i="60"/>
  <c r="E22" i="60"/>
  <c r="E33" i="60" s="1"/>
  <c r="F22" i="60" s="1"/>
  <c r="F33" i="60" s="1"/>
  <c r="G22" i="60" s="1"/>
  <c r="G33" i="60" s="1"/>
  <c r="H22" i="60" s="1"/>
  <c r="H33" i="60" s="1"/>
  <c r="I22" i="60" s="1"/>
  <c r="I33" i="60" s="1"/>
  <c r="D38" i="31"/>
  <c r="E23" i="31"/>
  <c r="E34" i="31" s="1"/>
  <c r="D38" i="8"/>
  <c r="E23" i="8"/>
  <c r="E34" i="8" s="1"/>
  <c r="D37" i="63"/>
  <c r="E22" i="63"/>
  <c r="E33" i="63" s="1"/>
  <c r="F22" i="63" s="1"/>
  <c r="F33" i="63" s="1"/>
  <c r="G22" i="63" s="1"/>
  <c r="G33" i="63" s="1"/>
  <c r="H22" i="63" s="1"/>
  <c r="H33" i="63" s="1"/>
  <c r="I22" i="63" s="1"/>
  <c r="I33" i="63" s="1"/>
  <c r="E46" i="13"/>
  <c r="F31" i="13"/>
  <c r="F42" i="13" s="1"/>
  <c r="E40" i="20"/>
  <c r="F25" i="20"/>
  <c r="F36" i="20" s="1"/>
  <c r="F40" i="20" l="1"/>
  <c r="G25" i="20"/>
  <c r="G36" i="20" s="1"/>
  <c r="F46" i="13"/>
  <c r="G31" i="13"/>
  <c r="G42" i="13" s="1"/>
  <c r="H22" i="48"/>
  <c r="H33" i="48" s="1"/>
  <c r="E38" i="31"/>
  <c r="F23" i="31"/>
  <c r="F34" i="31" s="1"/>
  <c r="E38" i="8"/>
  <c r="F23" i="8"/>
  <c r="F34" i="8" s="1"/>
  <c r="G46" i="13" l="1"/>
  <c r="H31" i="13"/>
  <c r="H42" i="13" s="1"/>
  <c r="H25" i="20"/>
  <c r="H36" i="20" s="1"/>
  <c r="G40" i="20"/>
  <c r="F38" i="8"/>
  <c r="G23" i="8"/>
  <c r="G34" i="8" s="1"/>
  <c r="F38" i="31"/>
  <c r="G23" i="31"/>
  <c r="G34" i="31" s="1"/>
  <c r="I22" i="48"/>
  <c r="I33" i="48" s="1"/>
  <c r="I25" i="20" l="1"/>
  <c r="I36" i="20" s="1"/>
  <c r="I40" i="20" s="1"/>
  <c r="H40" i="20"/>
  <c r="G38" i="31"/>
  <c r="H23" i="31"/>
  <c r="H34" i="31" s="1"/>
  <c r="G38" i="8"/>
  <c r="H23" i="8"/>
  <c r="H34" i="8" s="1"/>
  <c r="I31" i="13"/>
  <c r="I42" i="13" s="1"/>
  <c r="I46" i="13" s="1"/>
  <c r="H46" i="13"/>
  <c r="I23" i="31" l="1"/>
  <c r="I34" i="31" s="1"/>
  <c r="I38" i="31" s="1"/>
  <c r="H38" i="31"/>
  <c r="H38" i="8"/>
  <c r="I23" i="8"/>
  <c r="I34" i="8" s="1"/>
  <c r="I38" i="8" s="1"/>
</calcChain>
</file>

<file path=xl/sharedStrings.xml><?xml version="1.0" encoding="utf-8"?>
<sst xmlns="http://schemas.openxmlformats.org/spreadsheetml/2006/main" count="3881" uniqueCount="604">
  <si>
    <t>Appropriation Ceiling</t>
  </si>
  <si>
    <t>Beginning Cash Balance</t>
  </si>
  <si>
    <t>Revenues</t>
  </si>
  <si>
    <t>Expenditures</t>
  </si>
  <si>
    <t xml:space="preserve">Transfers </t>
  </si>
  <si>
    <t>Net Total Transfers</t>
  </si>
  <si>
    <t>Amount from Bond Proceeds</t>
  </si>
  <si>
    <t>Ending Cash Balance</t>
  </si>
  <si>
    <t>Amount Held in CODs, Escrow</t>
  </si>
  <si>
    <t xml:space="preserve"> Accounts, or Other Investments</t>
  </si>
  <si>
    <t>(actual)</t>
  </si>
  <si>
    <t>(estimated)</t>
  </si>
  <si>
    <t>Financial Data</t>
  </si>
  <si>
    <t>Department:</t>
  </si>
  <si>
    <t>Contact Name:</t>
  </si>
  <si>
    <t>Phone:</t>
  </si>
  <si>
    <t>Name of Fund:</t>
  </si>
  <si>
    <t>Legal Authority</t>
  </si>
  <si>
    <t>Fund type (MOF)</t>
  </si>
  <si>
    <t>Appropriation Acct. No.</t>
  </si>
  <si>
    <t>Intended Purpose:</t>
  </si>
  <si>
    <t>Source of Revenues:</t>
  </si>
  <si>
    <t>Prog ID(s):</t>
  </si>
  <si>
    <t>Current Program Activities/Allowable Expenses:</t>
  </si>
  <si>
    <t>Encumbrances</t>
  </si>
  <si>
    <t>Unencumbered Cash Balance</t>
  </si>
  <si>
    <t>Additional Information:</t>
  </si>
  <si>
    <t>Variances:</t>
  </si>
  <si>
    <t>Amount Req. by Bond Covenants</t>
  </si>
  <si>
    <t xml:space="preserve">   List each net transfer in/out/ or projection in/out; list each account number</t>
  </si>
  <si>
    <t>FY 2020</t>
  </si>
  <si>
    <t>FY 2021</t>
  </si>
  <si>
    <t>FY 2022</t>
  </si>
  <si>
    <t>FY 2023</t>
  </si>
  <si>
    <t>HTH</t>
  </si>
  <si>
    <t>HTH131DA</t>
  </si>
  <si>
    <t>(808) 587-6592</t>
  </si>
  <si>
    <t>Emergency Medical Services for Children Partnership (EMSC)</t>
  </si>
  <si>
    <t>P</t>
  </si>
  <si>
    <t xml:space="preserve">PHS Act, Title XIX 1910 (42 U.S.C. 300w-9), as amended </t>
  </si>
  <si>
    <t>S-626-H</t>
  </si>
  <si>
    <t>Intended Purpose:  The purpose of the EMSC State Partnership Program is to help bring focus and support to enhancing and improving Hawaii's pediatric trauma and injury care capacity and thereby assure all children will receive appropriate and timely care.</t>
  </si>
  <si>
    <t>Source of Revenues:  Federal funds.</t>
  </si>
  <si>
    <t>Current Program Activities/Allowable Expenses:  Funds are used to support personnel costs, continuing education training, specialty equipment, and travel to and participation in grantee/advisory meetings.</t>
  </si>
  <si>
    <t>Purpose of Proposed Ceiling Increase (if applicable): Not Applicable.</t>
  </si>
  <si>
    <t>N/A</t>
  </si>
  <si>
    <t>(Note: For federal funds, although funds are encumbered, federal funds are not drawn down until just prior to payment processing (approximately three days prior to payment.)</t>
  </si>
  <si>
    <t>HTH131/DA</t>
  </si>
  <si>
    <t>Public Health Emergency Response: Cooperative Agreement for Emergency Response: Public Health Crisis Response</t>
  </si>
  <si>
    <t>311(c)(1) of the Public Health Service Act (42 USC 243 (c) (1))</t>
  </si>
  <si>
    <t>S 637</t>
  </si>
  <si>
    <t>Intended Purpose: The purpose of the Cooperative Agreement for the Emergency Response is to be a financial first stop gap to a public health crisis, in this case COVID-19.</t>
  </si>
  <si>
    <t>Source of Revenues:  Federal Funds</t>
  </si>
  <si>
    <t>Current Program Activities/Allowable Expenses:  Funds are used to support personnel costs, surge capacity costs, specialty equipment, quarantine costs, laboratory costs etc. all related to the response to COVID-19.</t>
  </si>
  <si>
    <t>Purpose of Proposed Ceiling Adjustment (if applicable): N/A</t>
  </si>
  <si>
    <t xml:space="preserve">Variances:  When grant was received we only had 2.5mo remaining in FY20, grant was allowed to carryover to March of 2021 and will end. </t>
  </si>
  <si>
    <t>COVID-19 Public Health Workforce</t>
  </si>
  <si>
    <t>311(c)(1) Public Health Service Act (42 USC 243 (c) (1))</t>
  </si>
  <si>
    <t>S 666</t>
  </si>
  <si>
    <t>Intended Purpose:  To establish, expand, train, and sustain the STLT public health workforce to support jurisdictional COVID-19 prevention, preparedness, response, and recovery initiatives, including support of school-based health programs.</t>
  </si>
  <si>
    <t>Current Program Activities/Allowable Expenses:  Funds will be used to recruit, hire and train individuals to serve as clinical staff, disease investigation staff, school nurses and school-based health services personnel, program, communications, policy, administrative staff and other positions as may be required to prevent, prepare for and respond to COVID-19. Purchase of equipment and supplies necessary to support the expanded workforce and administrative support including travel and training are allowable costs.</t>
  </si>
  <si>
    <t>Amy Yamaguchi</t>
  </si>
  <si>
    <t>HTH 420</t>
  </si>
  <si>
    <t>586-4682</t>
  </si>
  <si>
    <t>Crisis Counseling Immediate Svcs - COVID</t>
  </si>
  <si>
    <t>Section 334-7, HRS</t>
  </si>
  <si>
    <t>S 651 H</t>
  </si>
  <si>
    <t xml:space="preserve">Intended Purpose: The purpose of this grant us to provide supplemental COVID-19 information and educational outreach. </t>
  </si>
  <si>
    <t>Source of Revenues: Crisis Counseling Immediate Services Program</t>
  </si>
  <si>
    <t>Current Program Activities/Allowable Expenses: Activities include creating information and educational material aligned with the crisis counseling program</t>
  </si>
  <si>
    <t>model of psycheducation and the development of coping skills.</t>
  </si>
  <si>
    <t>Purpose of Proposed Ceiling Adjustment (if applicable):</t>
  </si>
  <si>
    <t>Variances: The variances are due to limitations of the outreach methods used during the COVID-19 pandemic.  The grant ended on 1/23/2021.</t>
  </si>
  <si>
    <t>Crisis Counseling Regular Services - COVID-19</t>
  </si>
  <si>
    <t>S 656 H</t>
  </si>
  <si>
    <t>Intended Purpose: The purpose of this grant us to provide supplemental emergency mental health counseling to individuals affected by the</t>
  </si>
  <si>
    <t>COVID-19 pandemic, including the training of workers to provide such counseling.</t>
  </si>
  <si>
    <t>Source of Revenues: Crisis Counseling Regular Services Program</t>
  </si>
  <si>
    <t>Current Program Activities/Allowable Expenses: Provision of crisis counseling services to assist individuals and communities in recovering</t>
  </si>
  <si>
    <t>from the various effects of the COVID-19 pandemic.</t>
  </si>
  <si>
    <t>Variances: The grant is scheduled to end on 1/08/2022.</t>
  </si>
  <si>
    <t>HTH 495</t>
  </si>
  <si>
    <t>Transformation Transfer Initiative</t>
  </si>
  <si>
    <t>S 659 H</t>
  </si>
  <si>
    <t>Intended Purpose:  The purpose of this grant is to assist states in transforming their mental health systems of care by identifying, adopting, and</t>
  </si>
  <si>
    <t xml:space="preserve">strengthening transformation initiatives and activities. </t>
  </si>
  <si>
    <t xml:space="preserve">Source of Revenues:  Transformation Transfer Initiative </t>
  </si>
  <si>
    <t>Current Program Activities/Allowable Expenses:  Activities include developing a provider and public-facing service registry and dashboard integrated with</t>
  </si>
  <si>
    <t>CMHS Block Grant - COVID (FY 21)</t>
  </si>
  <si>
    <t>N</t>
  </si>
  <si>
    <t>S 664 H</t>
  </si>
  <si>
    <t>Intended Purpose: The purpose of this grant is to provide financial assistance for the State to carry out the State's plan for providing comprehensive</t>
  </si>
  <si>
    <t>community mental health services for adults with a serious mental illness during the COVID-19 pandemic.</t>
  </si>
  <si>
    <t>Source of Revenues: Community Mental Health Services Block Grant</t>
  </si>
  <si>
    <t>Current Program Activities/Allowable Expenses:  Activities include increasing the use of adult peers in treatment and outreach programming, developing</t>
  </si>
  <si>
    <t xml:space="preserve"> care coordinator services for older consumers, and increasing the number of contracted stabilization beds.</t>
  </si>
  <si>
    <t>Edward Mersereau</t>
  </si>
  <si>
    <t>HTH 440</t>
  </si>
  <si>
    <t>692-7507</t>
  </si>
  <si>
    <t>Hawaii SBIRT</t>
  </si>
  <si>
    <t>Section 509 Public Health Service Act, as amended.</t>
  </si>
  <si>
    <t>S 600 H</t>
  </si>
  <si>
    <t xml:space="preserve">Intended Purpose:   To implement screening, brief intervention, and referral to treatment (SBIRT) services for adults in primary care and community health settings for substance misuse and substance use disorders.  </t>
  </si>
  <si>
    <t>Source of Revenues:  Substance Abuse and Mental Health Services Administration (SAMHSA)</t>
  </si>
  <si>
    <t xml:space="preserve">The project expects to serve a minimum of 35,000 residents. Project services are designed to develop, expand, and enhance infrastructure to fully integrate SBIRT in six Federally Qualified Health Centers (FQHC) in Hawaii and up to twenty-five small group primary care practices (PCP) over five years and to establish the SBIRT model as a standard of care statewide.  The SBIRT program seeks to address behavioral health disparities by encouraging the implementation of strategies, such as SBIRT, to decrease the differences in access, service use, and outcomes among the populations served.  Implementing the SBIRT will aid in improving overall health outcomes, reducing the negative impact on health, and reducing healthcare costs.  
</t>
  </si>
  <si>
    <t>Purpose of Proposed Ceiling Adjustment (if applicable):  Not applicable.</t>
  </si>
  <si>
    <t>NA</t>
  </si>
  <si>
    <t>Amihan Aiona</t>
  </si>
  <si>
    <t>692-7508</t>
  </si>
  <si>
    <t>Hawaii Opioid STR</t>
  </si>
  <si>
    <t>Section 1003 21st Century Cures Act, as amended</t>
  </si>
  <si>
    <t>S 614 H</t>
  </si>
  <si>
    <t>Intended Purpose: To implement the Hawaii State Targeted Response to the Opioid Crisis (Hawaii STR) to include addressing the opioid crisis by increasing access to treatment, reducing unmet treatment needs, and reducing opioid overdose related deaths through the provision of prevention, treatment and recovery activities for opioid use disorder.</t>
  </si>
  <si>
    <t xml:space="preserve">Current Program Activities/Allowable Expenses: The project expects to increase access to opioid treatment, and reduce opioid overdose related deaths through the provision of prevention, treatment, and recovery activities for opioid use disorder (OUD) (including prescription opioids as well as illicit drugs such as heroin). The Hawaii STR grant seeks to prevent further effects of opioid use and avert further opioid crisis in the State of Hawaii.  The Hawaii STR has three goals: 1) Increase opioid treatment for over 400 individuals; 2) Expand services to areas in the state with the most unmet need such as Kauai Island; 3) Implement and expand proven and effective policies and strategies related to opioids, such as use of Prescription Drug Monitoring Program (PDMP). </t>
  </si>
  <si>
    <t>Purpose of Proposed Ceiling Adjustment (if applicable):  Not Applicable.  Short term federal award.</t>
  </si>
  <si>
    <t>Variances:  Two year project period from 5/1/2017 to 4/30/2019 and no-cost extension from 5/1/19 to 4/30/20.  The variances for FY2018 to FY2019 revenues and expenditures are due to the difference in the amount of the award spent for the first year (1,020,758 of 2,000,000) and the allocation of the funding for year 2 of the project.  The variance for FY 2020 is the unspent balance in year 1 was approved in the no cost extension.  Grant ended 4/30/20.</t>
  </si>
  <si>
    <t>JS3840</t>
  </si>
  <si>
    <t>Hawaii YT-I (Youth Treatment Implementation)</t>
  </si>
  <si>
    <t>Section 509 Public Health Service Act, as amended</t>
  </si>
  <si>
    <t>S 615 H</t>
  </si>
  <si>
    <t>To improve treatment for adolescents and /or transitional aged youth with substance use disorders (SUD) and/or co-occurring substance use and mental disorders by assuring youth state-wide access to evidence-based assessments, treatment models, and recovery services supported by strengthening the existing infrastructure system.</t>
  </si>
  <si>
    <t>Source of Revenues: Substance Abuse and Mental Health Services Administration (SAMHSA) - Center for Substance Abuse Treatment (CSAT)</t>
  </si>
  <si>
    <t xml:space="preserve">The Hawaii YT-I project has seven goals and expects to serve 72 clients per year: 1) Expand and enhance SUD treatment services for the population of focus; 2) Involve families, adolescents, and transitional aged youth at the state level to inform policy, program, and effective practice; 3) Expand the qualified workforce; 4) Disseminate evidence-based practices (EPBs); 5) Develop funding and payment strategies that support EBPs in the current funding environment; 6) Improve interagency collaboration; 7) Measure successful implementation of the Hawaii YT-I using Government Performance and Results Act (GPRA) outcome measures. </t>
  </si>
  <si>
    <t>Purpose of Proposed Ceiling Adjustment (if applicable): Not Applicable.</t>
  </si>
  <si>
    <t>Strategic Prevention Framework-Partnerships for Success (HI-SPF-PFS)</t>
  </si>
  <si>
    <t>Section 516 PHS Act as amended</t>
  </si>
  <si>
    <t>S 630 H</t>
  </si>
  <si>
    <t>Implementation of the Strategic Prevention Framework process at the state and community levels to promote alignment and coordination of resources to better address substance abuse prevention priorities.</t>
  </si>
  <si>
    <t>Source of Revenues:  Substance Abuse and Mental Health Services Administration (SAMHSA), Center for Substance Abuse Prevention (CSAP)</t>
  </si>
  <si>
    <t>Current Program Activities/Allowable Expenses:  In collaboration with state and community level stakeholders, use data-driven decision making processes to develop and implement effective prevention strategies and sustainable prevention infrastructures to address underage drinking among persons ages 9 to 20.</t>
  </si>
  <si>
    <t>Hawaii State Opioid Response (SOR)</t>
  </si>
  <si>
    <t>Title II Division H of the Consolidated Appropriations Act, 2018</t>
  </si>
  <si>
    <t>S 631 H</t>
  </si>
  <si>
    <t xml:space="preserve">To address the opioid crisis by increasing access to medication-assisted treatment, using the FDA-approved medications for the treatment of opioid use disorder (OUD), reducing unmet treatment need, and reducing opioid overdose related deaths through the provision of prevention, treatment and recovery activities for opioid use disorder (OUD) (including prescription opioids, heroin and illicit fentanyl and fentanyl analogs).   </t>
  </si>
  <si>
    <t xml:space="preserve">The project expects to increase access to opioid treatment, and reduce opioid overdose related deaths through the provision of prevention, treatment, and recovery activities for opioid use disorder (OUD) (including prescription opioids as well as illicit drugs such as heroin). The Hawaii STR grant seeks to prevent further effects of opioid use and avert further opioid crisis in the State of Hawaii.  The Hawaii STR has three goals: 1) Increase opioid treatment for over 400 individuals; 2) Expand services to areas in the state with the most unmet need such as Kauai Island; 3) Implement and expand proven and effective policies and strategies related to opioids, such as use of Prescription Drug Monitoring Program (PDMP). </t>
  </si>
  <si>
    <t xml:space="preserve">Variances:  Two year project period from 9/30/2018 to 9/29/2020 and one year no-cost extension to 9/29/2021.  The variances in anticipated revenues and expenditures for FY 2020 are due to POS contracts recently executed to provide services statewide in the communities and recent hiring of program staff to implement the grant. </t>
  </si>
  <si>
    <t xml:space="preserve">Section 319(a) of the Public Health Services Act, the Center for </t>
  </si>
  <si>
    <t>S21-648</t>
  </si>
  <si>
    <t>Flex Grants of the SAMHSA of the United States DHHS</t>
  </si>
  <si>
    <t>Hawaii State Opioid Response (HI-SOR) The Hawaii Opioid Initiative (HOI)-A Statewide Response for Opioid and Other Substance Misuse. The HOI is an initiative launched throughout the state with the primary goal of addressing opioid and other substance misuse issues. The plan serves as a roadmap for a focused and sustainable response to opioid and other substances misuse in Hawaii. The HOI supports three primary themes: Theme 1: System Improvement Through Collaborative Response-identify and foster key systems-level coordination to positively impact statewide policy; Theme 2: Balanced Public Health/Public Safety Approach-identify and foster key systems-level coordination to balance public health with public safety needs; Theme 3: Healthcare Integration-ensure that Hawaii's healthcare system continues to develop as an integrated system that serves Hawaii's people with continuity along the behavioral and primary care spectrum. The Hawaii Opioid Initiative Framework consists of the following Workgroups and Committees: Executive Steering Committee (ESC): provides executive-level support and input on policy and program initiatives; Operational Workgroup (OWG): consists of chairpersons of the individual working groups who meet regularly to process and synthesize information, analyze findings, and create recommendations for a multi-systemic proposal; Workgroups 1-7 (WG): made up of more than 150 stakeholders with relevant expertise from various fields. Each WG contributes to and coordinates the goals and objectives of seven focus areas: 1) increased access to treatment; 2) prescriber education and pain management practices; 3) data-informed decision making; 4) prevention and public education; 5) pharmacy-based interventions; 6) support law enforcement and first responders; 7) screening, brief intervention and referral to treatment (SBIRT). Activities of the Hawaii Opioid Initiative will result in expanded access to substance use disorder (SUD) treatment and recovery support services to more than 200 individuals, annually; 400 individuals over the grant period. With improved implementation of telehealth, the State will increase access to SUD treatment and recovery support services in rural areas in the state such as Hana, Maui; Lanai; Kauai; and rural areas of Hawaii Island. Prevention education and public awareness will broaden with expanded use of social media. Additionally, with enhancements to the State's PDMP, prescriber alerts for multiple metrics will become available for the reduction of opioid and other pain medication prescriptions. This project exemplifies how system-wide success is achievable and sustainable through
integration and collaboration of resources, organizations and activities.</t>
  </si>
  <si>
    <t>Hawaii Tobacco State Enforcement Contract</t>
  </si>
  <si>
    <t>Family Smoking Prevention and Tobacco Control Act Public Law 111-31</t>
  </si>
  <si>
    <t>S21-652</t>
  </si>
  <si>
    <t>Intended Purpose:   To ensure states maintain compliance with and enforce certain provisions of the Federal Tobacco Control Act regulations (21 CFR, Part 1140).</t>
  </si>
  <si>
    <t>Source of Revenues:   Department of Health and Human Services -Food and Drug Administration (FDA).</t>
  </si>
  <si>
    <t>Current Program Activities/Allowable Expenses:  Conduct unannounced tobacco inspections of retail outlets for compliance with respect to federal regulations, collect, document and preserve evidence; support FDA in any enforcement or judicial actions; coordinate with FDA for responses to press; respond to inquiries by FDA concerning inspections and activities conducted.</t>
  </si>
  <si>
    <t xml:space="preserve">Hawaii Disaster Response State </t>
  </si>
  <si>
    <t>S21-653</t>
  </si>
  <si>
    <t>Wakaba Stephens</t>
  </si>
  <si>
    <t>HTH 460</t>
  </si>
  <si>
    <t>733-9866</t>
  </si>
  <si>
    <t>Wraparound Program for Youth In or At-Risk of Mainland Placement</t>
  </si>
  <si>
    <t>Section 561 thru 565 of the Public Health Services Act As Amended</t>
  </si>
  <si>
    <t>S 605 H</t>
  </si>
  <si>
    <t>Intended Purpose:  To provide additional needed resources for the provision of comprehensive mental health services for individuals with severe and persistent mental illness.</t>
  </si>
  <si>
    <t>Source of Revenues:  Federally Funded Grant from SAMHSA</t>
  </si>
  <si>
    <t>Current Program Activities/Allowable Expenses:  Returning children and youth who are currently placed in out-of-state residential treatment facilities back to their home communities and preventing impending out-of-state placements when possible, utilizing a team decision-making model, fostering family and client strengths, creative problem-solving, as well as, providing clinical resources and consultation to ensure implementation of evidence based treatment.</t>
  </si>
  <si>
    <t>Purpose of Proposed Ceiling Adjustment (if applicable):  Not Applicable</t>
  </si>
  <si>
    <t xml:space="preserve">Variances: </t>
  </si>
  <si>
    <t>FY2018-2019 The revenues and expenditures increased due to the increases in activities such as contracts and travel.</t>
  </si>
  <si>
    <t>FY2020-The recenues and expenditures increased due to the increased activities.</t>
  </si>
  <si>
    <t>FY2021-The revenues and expenditures decreased due to the grant ending as of September 29, 2020.</t>
  </si>
  <si>
    <t>Data to Wisdom</t>
  </si>
  <si>
    <t>S 641</t>
  </si>
  <si>
    <t>Intended Purpose: To improve the process of utilizing data to improve practices through building infrastructure and refining quality improvement practices while focusing on system of care principles.</t>
  </si>
  <si>
    <t>Source of Revenues: Federally Funded Grant from SAMHSA</t>
  </si>
  <si>
    <t>Current Program Activities/Allowable Expenses: Enhancing data-driven decision-making through utilization of clinical, administrative, and practice data, tools, and quality improvement processes, with an emphasis in system of care principles, keeping youth within their communities, and reducing out-of-home placements.</t>
  </si>
  <si>
    <t xml:space="preserve">Variances:  </t>
  </si>
  <si>
    <t>FY2021-The revenues and expenditures were low due to that the grant was its first year and there were not much activities.</t>
  </si>
  <si>
    <t>FY2022-The revenues and expenditures are expected to increase due to the increase in activities.</t>
  </si>
  <si>
    <t>FY2023-The revenues and expenditures are expected to increase due to the increase in activities.</t>
  </si>
  <si>
    <t>Block Grants for Community Mental Health Services</t>
  </si>
  <si>
    <t>Non Appropriated Appropriation</t>
  </si>
  <si>
    <t>S 663 H</t>
  </si>
  <si>
    <t>Intended Purpose: This supplemental COVID-19 Relief funding is to be used to prevent, prepare for, and respond to SED (children with serious emotional disturbance) needs and gaps due to the on-going COVID-19 pandemic.</t>
  </si>
  <si>
    <t>Source of Revenues:  Federally funded grant from SAMHSA.</t>
  </si>
  <si>
    <t>Current Program Activities/Allowable Expenses:  a) operation of an "access line, "crisis phone line," or "warm lines" to address any mental health issues for individuals; b) training of staff and equipment that supports enhanced mental health crisis response and services; c) hire of outreach and peer support workers for regular check-ins for people with SED; d) COVID-19 related expenses for those with SED, including testing and administering COVID vaccines, COVID awareness education, and purchase of Personal Protective Equipment (PPE).</t>
  </si>
  <si>
    <t xml:space="preserve">Purpose of Proposed Ceiling Adjustment (if applicable): Not Applicable.  </t>
  </si>
  <si>
    <t>FY 2021- No revenues and expenditures incurred due to the grant's start date being 3/15/21.</t>
  </si>
  <si>
    <t>FY 2022- The revenues and expenditures are expected to increase due to the increase in activities.</t>
  </si>
  <si>
    <t>William L. Aakhus</t>
  </si>
  <si>
    <t>HTH 560</t>
  </si>
  <si>
    <t>586-9305</t>
  </si>
  <si>
    <t>Hawaii Birth Defects Surveillance, Intervention, and Follow-Up for Zika Virus</t>
  </si>
  <si>
    <t xml:space="preserve">P </t>
  </si>
  <si>
    <t>Sections 243, 247b (k) and 247b-4 of the Public Health Service (PHS) Act, as amended</t>
  </si>
  <si>
    <t>S 603 H</t>
  </si>
  <si>
    <t>Intended Purpose:  Surveillance, intervention, and referral to services activities for infants with microcephaly or other adverse outcomes linked with the Zika virus.</t>
  </si>
  <si>
    <t xml:space="preserve">Source of Revenues:   U.S. Department of Health and Human Services (DHHS), Health Resources and Services Administration (HRSA) </t>
  </si>
  <si>
    <t>DHHS, Centers for Disease Control and Prevention</t>
  </si>
  <si>
    <t xml:space="preserve"> </t>
  </si>
  <si>
    <t>Current Program Activities:   Case ascertainment; implementation of a secure web based birth defects data system; integration of BD data system with other EI and child services' data systems; clinical cases reviews by a clinical geneticist; coordinating communication and activities in the Family Health Services Division to promote Zika-related information and access to programs for infants and children with birth defects associated with Zika; referral to services; and infant follow-up until one year of age for developmental outcomes of babies identified with microcephaly and select CNS defects.</t>
  </si>
  <si>
    <t>Purpose of Proposed Ceiling Adjustment (if applicable):  Raised the ceiling from $400,000 to $600,000 in FY 2017 after receiving a $200,000 supplemental award</t>
  </si>
  <si>
    <t xml:space="preserve">Variances: The award was originally for a 3-years, $400,000 per year with a Project Period of 8/1/16 - 7/31/19.  In FY 2017 an additional $200,000 Supplemental Award was received on 12/17/16.  In FY 2018 the Centers for Disease Control and Prevention (CDC) announced that funding for the Year 2 Continuation is not available with Instructions for closeout effectively ending the budget/project period on 7/31/17.  Subsequently, a 24-month No-Cost extension was approved to draw down the remaining funding.  Grant ended 7/31/2019.  No further award is anticipated from FY2020 onward. </t>
  </si>
  <si>
    <t>Paul Uchima</t>
  </si>
  <si>
    <t>586-8190</t>
  </si>
  <si>
    <t>Hawaii WIC Implementation MIS Replacement Project FFY 2017 Funding</t>
  </si>
  <si>
    <t xml:space="preserve">     P</t>
  </si>
  <si>
    <t>Child Nutrition Act of 1966, as amended, Section 17, 42 U.S.C 1786.  Healthy, Hunger-Free Kids Act of 2010, Public Law 111-296, 7 U.S.C. 1756.</t>
  </si>
  <si>
    <t>S 612 H</t>
  </si>
  <si>
    <t>Intended Purpose:  Implementation of Hawaii WIC MIS Transfer and Replacement MIS System.</t>
  </si>
  <si>
    <t>Source of Revenues:  USDA/Western Region Office/Food and Nutrition Services Technology Funding.</t>
  </si>
  <si>
    <t>Current Program Activities/Allowable Expenses:  Project Manager (Maximus) and Database Hosting (cQuest) contractor payments.</t>
  </si>
  <si>
    <t>Variances:  Short-term funding received from USDA was expended on contractor invoiced.  Grant Closed 9/30/18.</t>
  </si>
  <si>
    <t>Michelle C Matsuoka</t>
  </si>
  <si>
    <t>733-9062</t>
  </si>
  <si>
    <t>Hawaii Childhood Lead Poisoning Prevention Program</t>
  </si>
  <si>
    <t>Section 317 (k) (3) of the Public Health Service Act, [42 U.S.C. 247b (k) (3)]</t>
  </si>
  <si>
    <t>S 619 H</t>
  </si>
  <si>
    <t>Intended Purpose:  Hawaii Chidhood Lead Poisoning Prevention</t>
  </si>
  <si>
    <t>Source of Revenues:  DHHS Centers for Disease Control and Prevention</t>
  </si>
  <si>
    <t>Current Program Activities/Allowable Expenses:  Encouraging lead screening and testing; tracking childhood lead poisoning cases in an electronic surveillance system; managing, collecting, analyzing and reporting data regarding blood lead levels; technical assistance and consultation to health care providers; follow-up with families for children with elevated blood lead levels; coordinating home visits with public health nurses; referral to developmental screening programs and early intervention services; identifying potential lead hazards; outreach, education, and training to health care providers, state/community programs, social groups, nonprofits, preschools, childcare facilities, and families; building and maintaining a diverse coalition to support and inform program goals.</t>
  </si>
  <si>
    <t>Hawaii WIC EBT Implementation Project</t>
  </si>
  <si>
    <t>S 621 H</t>
  </si>
  <si>
    <t>Intended Purpose:  Implementation of EBT "eWIC" card and related services.</t>
  </si>
  <si>
    <t>Source of Revenues:  USDA/Food and Nutrition Services/Western Region Office/WIC Grants to States Technology Funding</t>
  </si>
  <si>
    <t>Current Program Activities/Allowable Expenses:  Project Management, IV &amp; V contractor and Services Provider support,  MIS Database code merge,  UPC collection, Bank Identification Number, Travel, equipment and Supplies.</t>
  </si>
  <si>
    <r>
      <t xml:space="preserve">Variances:  </t>
    </r>
    <r>
      <rPr>
        <b/>
        <sz val="10"/>
        <rFont val="Arial"/>
        <family val="2"/>
      </rPr>
      <t>This grant closed on September 30, 2020.</t>
    </r>
    <r>
      <rPr>
        <sz val="10"/>
        <rFont val="Arial"/>
        <family val="2"/>
      </rPr>
      <t xml:space="preserve">  The Appropriation Ceiling is based on a three-year project period. The variance in revenues and expenditures between FY 2018-19 is due to the time involved executing the three (3) contracts related to this project and subsequent receipt of invoices and the timing of draw-down's from the federal grant.  The variance between FY 2019-20 is dut to increased program/contract activity as the WIC implementation Project was rolled out statewide.  This account ended 9/30/20, no further revenues or expenditures anticipated.</t>
    </r>
  </si>
  <si>
    <t xml:space="preserve">State Primary Care Office </t>
  </si>
  <si>
    <t>Sections 330D, 330(I), and 333(m), 333(d) of the PHS Act</t>
  </si>
  <si>
    <t>S 521 H and S 628 H from FY 19</t>
  </si>
  <si>
    <t>Source of Revenues:  DHHS, HRSA</t>
  </si>
  <si>
    <t>Current Program Activities/Allowable Expenses:  The program's five required overarching goals that strengthen the statewide primary care system are to: (1) Demonstrate organizational effectiveness and foster collaboration by establishing and maintaining public and private partnerships, participation in national conference calls initiated by the Bureau of Clinician and Recruitment Services, and the Shortage Designation Branch, convening of the Primary Care Provider Network forum, and attendance at required meetings held with the PCO Project Officer, PCO annual meeting, and HRSA's all grantee meeting throughout the project period; (2) Provide technical assistance to organizations/communities wishing to expand access to primary care for underserved populations; (3) Conduct primary care needs assessment for the production of the primary care needs assessment databook, and sharing data with the HPCA and other entities; (4) Facilitate workforce development for the National Health Service Corps (NHSC) and safety net/health center network through the evaluation and recommendation of recruitment and retention assistance applications, NHSC site monitoring to evaluate compliance with agreements, maintenance of an inventory of eligible NHSC placement sites with current site profiles, and facilitation of placement of NHSC providers according to needs of Health Center Network; and (5) submission of Health Professional Shortage Area designations and re-designation applications.</t>
  </si>
  <si>
    <t>Coronavirus State Hospital Improvement Program</t>
  </si>
  <si>
    <t>Section 1820 (g)(3) of the Social Security Act, 42 U.S.C. 1395i-4</t>
  </si>
  <si>
    <t>S 638</t>
  </si>
  <si>
    <t>Intended Purpose: The funding through this award should be used to complement, not duplicate or supplant, other funds received through existing</t>
  </si>
  <si>
    <t xml:space="preserve">payment or other CARES Act programs supporting hospitals; funds are intended for expedient distribution to the Small Rural Hospital Improvement </t>
  </si>
  <si>
    <t>Program (SHIP) eligible hospitals.  Grant budget/project ends 9/30/21.</t>
  </si>
  <si>
    <t>Source of Revenues: U.s. Dept. of Health and Human Services Health Resources and Services Administration (HRSA)</t>
  </si>
  <si>
    <t>Current Program Activities/Allowable Expenses: Small Rural Hospital Improvement Program (SHIP) eligible hospitals including indirect costs.</t>
  </si>
  <si>
    <t>Variances: This account ends 9/30/21.</t>
  </si>
  <si>
    <t>Hawaii Newborn Screening Data Projects</t>
  </si>
  <si>
    <t>Sec 399M(b)(1) PHSA [42 U.S.C. 280g-1(b)(1)]</t>
  </si>
  <si>
    <t>S 640 H</t>
  </si>
  <si>
    <t>HRS§321-361: Statewide Newborn Hearing Screening Program</t>
  </si>
  <si>
    <t>Hawaii Newborn Screening Data Project</t>
  </si>
  <si>
    <t>U S Department of Health and Human Services, Centers for Disease Control and Prevention</t>
  </si>
  <si>
    <t>AMCHP CARES Act Project</t>
  </si>
  <si>
    <t>Contract with the Association of Maternal and Child Health Programs (AMCHP) who received CARES Act funds to pass through to states to support telehealth activities for Maternal and Child Health populations.</t>
  </si>
  <si>
    <t>S 655 H</t>
  </si>
  <si>
    <t>population</t>
  </si>
  <si>
    <t>Contract with AMCHP to develop family resources for telehealth</t>
  </si>
  <si>
    <t>CARES Act funds passed through the Association of Maternal and Child Health Programs (AMCHP) to states</t>
  </si>
  <si>
    <t xml:space="preserve">Current Program Activities/Allowable Expenses: </t>
  </si>
  <si>
    <t>The CARES Act funding is a multi-state project (Hawaii, California, and Washington) which supports translating of telehealth resources for families into Spanish, Chinese, Vietnamese, Tagalog, Samoan, and Korean.  It also supports the development of new telehealth resources in English and the other languages.  Hawaii is the recipient and organizer of this multistate project.  Allowable expenses include translation, website development of a family telehealth training module, and contracts to family advocacy organizations to work on developing the resources and helping families navigate to telehealth services and resources.</t>
  </si>
  <si>
    <t>Purpose of Proposed Ceiling Adjustment (if applicable):  N/A</t>
  </si>
  <si>
    <t>Variances:  New non-appropriated CARES Act related grant; Project period 10/1/20 - 4/30/21.   No anctipated award from FY22 onward.</t>
  </si>
  <si>
    <t>Maternal, Infant and Early Childhood Home Visiting Program (MIECHV proj: 000409)</t>
  </si>
  <si>
    <t>SSA, as amended by BBA of 2018, Title VI, A.</t>
  </si>
  <si>
    <t>S 660 H</t>
  </si>
  <si>
    <t>Intended Purpose: To address the needs of expectant parents and families with young children during the COVID-19 public health emergency.</t>
  </si>
  <si>
    <t>Source of Revenues: U.S. Department of Health and Human Services, Health Resources and Services Administration, Administration for Children and Families.</t>
  </si>
  <si>
    <t>Current Program Activities/Allowable Expenses: Service delivery, hazard pay or other staff costs, home visitor training, technology, emergency supplies, diaper bank coordination, and prepaid grocery cards.</t>
  </si>
  <si>
    <t>Variances: N/A</t>
  </si>
  <si>
    <t>HTH560</t>
  </si>
  <si>
    <t>SHIP Covid Testing &amp; Mitigation</t>
  </si>
  <si>
    <t>E-2 (Approved 8/1/21)</t>
  </si>
  <si>
    <t>S 667 H</t>
  </si>
  <si>
    <t>ARPA - Pediatric Mental Health Care Access New Area</t>
  </si>
  <si>
    <t>Public Health Service Act, § 330M (42 U.S.C. § 254c‐19), as amended, using funding provided by</t>
  </si>
  <si>
    <t>S 668</t>
  </si>
  <si>
    <t>Section 2712 of the American Rescue Plan Act of 2021 (P.L. 117‐2)</t>
  </si>
  <si>
    <t>42 U.S.C. § 254c‐19 (Title III, § 330M of the Public Health Service Act), 14. Federal</t>
  </si>
  <si>
    <t>Lola Irvin</t>
  </si>
  <si>
    <t xml:space="preserve">HTH590 </t>
  </si>
  <si>
    <t>586-4481</t>
  </si>
  <si>
    <t>National Cancer Prevention &amp; Control Program</t>
  </si>
  <si>
    <t>Various sections of the Public Health Service Act, as amended</t>
  </si>
  <si>
    <t>S 604 H</t>
  </si>
  <si>
    <t xml:space="preserve">Intended Purpose:   Provide free breast and cervical cancer outreach, screening, diagnostic, and case management services to high-risk women aged 50 </t>
  </si>
  <si>
    <t>and older who are low income and are uninsured or underinsured; Develop and implement statewide, integrated comprehensive cancer</t>
  </si>
  <si>
    <t xml:space="preserve"> plan to reduce the incidence, morbidity and mortality of cancer through prevention, early detection, treatment, rehabilitation and palliation.</t>
  </si>
  <si>
    <t xml:space="preserve">Source of Revenues:  Centers for Disease Control, Division of Cancer Prevention and Control
</t>
  </si>
  <si>
    <t xml:space="preserve">Current Program Activities/Allowable Expenses:   Cancer screening, diagnostics, monitoring, followup, treatment, education, and outreach; maintain </t>
  </si>
  <si>
    <t>coalitions, surveillance and implementation of the State Plan; support advocacy and awareness initiatives.</t>
  </si>
  <si>
    <t>Purpose of Proposed Ceiling Adjustment (if applicable): None</t>
  </si>
  <si>
    <t>Variances:  None</t>
  </si>
  <si>
    <t>FY19 vs FY20</t>
  </si>
  <si>
    <t>FY20 vs FY21</t>
  </si>
  <si>
    <t>FY21 vs FY22</t>
  </si>
  <si>
    <t>Revenue</t>
  </si>
  <si>
    <t xml:space="preserve">Reduction in revenues from the federal grant was due to payroll vacancies. </t>
  </si>
  <si>
    <t xml:space="preserve">HTH 590 </t>
  </si>
  <si>
    <t>Diabetes, Heart Disease, Stroke</t>
  </si>
  <si>
    <t>Act 053, SLH 2018</t>
  </si>
  <si>
    <t>S 629 H</t>
  </si>
  <si>
    <t>Intended Purpose: Improve the health of Americans through Prevention and Management of Diabetes and Heart Disease and Stroke-Financed in part by</t>
  </si>
  <si>
    <t>2018 Prevention and Public Health Funds (PPHF).</t>
  </si>
  <si>
    <t>Source of Revenues: Center for Chronic Disease Control and Prevention</t>
  </si>
  <si>
    <t>Current Program Activities/Allowable Expenses: Improve the prevention and management of type 2 diabetes and cardiovascular disease through increased</t>
  </si>
  <si>
    <t>access to evidence-based programs.</t>
  </si>
  <si>
    <t xml:space="preserve">Year 1 of federal grant started in FY19 in quarter 2 and there were delays in procuring and encumbering the contracts.  </t>
  </si>
  <si>
    <t xml:space="preserve">Revenues and expenditures increased in FY21 with most positions filled, and contracts encumbered. </t>
  </si>
  <si>
    <t>National and State Tobacco Control Program</t>
  </si>
  <si>
    <t>301(1) and 317(k)(2) of the federal Public Health Services Act</t>
  </si>
  <si>
    <t>S 642 H</t>
  </si>
  <si>
    <t xml:space="preserve">Intended Purpose: Fund State Tobacco Control Program, and ensure quitline capacity during national media campaign. </t>
  </si>
  <si>
    <t>Source of Revenues: Center for Disease Control and Prevention</t>
  </si>
  <si>
    <t xml:space="preserve">Current Program Activities/Allowable Expenses: Prevent initation of commercial tobacco use among youth and young adults; eliminate exposure to </t>
  </si>
  <si>
    <t xml:space="preserve">secondhand smoke; promote quitting among adults and youth; and identify and eliminate tobacco-related disparities. </t>
  </si>
  <si>
    <t>Purpose of Proposed Ceiling Adjustment (if applicable): Ceiling is increased to match the awarded amount of the grant.</t>
  </si>
  <si>
    <t>Variances: Grant started  in FY2021.</t>
  </si>
  <si>
    <t>HTH590-GR</t>
  </si>
  <si>
    <t>808-586-4488</t>
  </si>
  <si>
    <t xml:space="preserve">Building Resilient Inclusive Communities </t>
  </si>
  <si>
    <t>Administratively created (CFDA No. 93.421)</t>
  </si>
  <si>
    <t>S-21-658</t>
  </si>
  <si>
    <t>Intended Purpose:  Technical assistance to increase nutrition security, access to safe physical activity and social connectedness for high risk populations for</t>
  </si>
  <si>
    <t>COVID-19.</t>
  </si>
  <si>
    <t>Source of Revenues:  Centers for Disease Control and Prevention through the National Association of Chronic Disease Directors</t>
  </si>
  <si>
    <t>Current Program Activities/Allowable Expenses:  Plan and work areas on food services, safe access for physical activity and essential travel, and social</t>
  </si>
  <si>
    <t>connectedness; with focus on COVID that includes advancing health equity and social justice.</t>
  </si>
  <si>
    <t>Purpose of Proposed Ceiling Adjustment (if applicable): None, this is a short-term grant award.</t>
  </si>
  <si>
    <t xml:space="preserve">Variances:  This is a new federal grant that started in FY2022. </t>
  </si>
  <si>
    <t>L. Irvin</t>
  </si>
  <si>
    <t>HTH590 KK</t>
  </si>
  <si>
    <t>Addressing Health Disparity Advancing Health Equity</t>
  </si>
  <si>
    <t>Administratively created. (P.L. 116-260, Section 2, Division M)</t>
  </si>
  <si>
    <t>S-21-662</t>
  </si>
  <si>
    <t xml:space="preserve">Address COVID-19 health disparities among populations at high-risk and underserved, including racial and ethnic minority populations </t>
  </si>
  <si>
    <t>and rural communities, and set the foundation to address future responses.</t>
  </si>
  <si>
    <t xml:space="preserve">Source of Revenues:  Centers for Disease Control and Prevention, Center for State, Tribal, Local and Territorial Support </t>
  </si>
  <si>
    <t>Current Program Activities/Allowable Expenses:  4 Strategies: 1. Expand existing and/or develop new mitigation and prevention resources and services;</t>
  </si>
  <si>
    <t xml:space="preserve"> 2. Increase/improve data collection and reporting; 3. Build, leverage, and expand infrastructure support; and 4. Mobilize partners and </t>
  </si>
  <si>
    <t>collaborators.</t>
  </si>
  <si>
    <t>Purpose of Proposed Ceiling Adjustment (if applicable):  None. This is a non-recurring grant for 2-years, budget period from 6/01/21 to 5/31/23.</t>
  </si>
  <si>
    <t>Variances:  This is a new federal grant that started in FY2022.</t>
  </si>
  <si>
    <t>Nancy Bartter</t>
  </si>
  <si>
    <t>HTH 840 FF</t>
  </si>
  <si>
    <t>586-7567</t>
  </si>
  <si>
    <t>Multipurpose Grant Program-Clean Air</t>
  </si>
  <si>
    <t>Consolidated Appropriations Act 2016; Public Law No: 114-113; 2 CFR 200, 2 CFR 1500, and 40 CFR 33; Request to Expend Non-Appropriated Federal Funds--Governor approved 10/11/16</t>
  </si>
  <si>
    <t>S 608 H</t>
  </si>
  <si>
    <t>Intended Purpose:  Ensure air pollution sources are properly regulated and are in compliance with all permit conditions, standards, and regulations.</t>
  </si>
  <si>
    <t>Source of Revenues:  Federal grant funds from Environmental Protection Agency.</t>
  </si>
  <si>
    <t>Current Program Activities/Allowable Expenses:  Replace, operate, and maintain ambient air quality monitoring equipment.</t>
  </si>
  <si>
    <t xml:space="preserve">Variances:  New grant award in FY 17.  One-time grant award.  Non-appropriated.  Award end date was 9/30/2018. </t>
  </si>
  <si>
    <t>HTH 840 FJ</t>
  </si>
  <si>
    <t>Multipurpose Grant Program-SHWB</t>
  </si>
  <si>
    <t>Consolidated Appropriations Act 2016; Public Law No: 114-113; 2 CFR 200, 2 CFR 1500, and 40 CFR 33; Request to Expend Non-Appropriated Federal Funds--Governor approved 4/27/17</t>
  </si>
  <si>
    <t>S 613 H</t>
  </si>
  <si>
    <t>Intended Purpose:  Provide resources related to implementation of the Red Hill Bulk Fuel Storage Facility Administrative Order on Consent.</t>
  </si>
  <si>
    <t>Current Program Activities/Allowable Expenses:  Personnel, travel, equipment, supplies, and other costs to attend meetings, review and comment on draft documents, etc.</t>
  </si>
  <si>
    <t>Variances:  New grant award in FY 17.  This was anticipated to be a one-time grant award, but another award was received in FY 20.  Expenditures vary according to workplan.</t>
  </si>
  <si>
    <t>HTH 840 FH</t>
  </si>
  <si>
    <t>Water Audit Sub-award to DLNR/CWRM</t>
  </si>
  <si>
    <t>Safe Drinking Water Act: Sec. 1452; Act 169, SLH 2016; Request to Expend Non-Appropriated Federal Funds--Governor approved 12/6/17</t>
  </si>
  <si>
    <t>S 620 H (see also S 209 H)</t>
  </si>
  <si>
    <t>Intended Purpose:  Support the implementation of Act 169, SLH 2016, which authorizes and requires the Commission on Water Resource Management to establish a water audit program to provide technical assistance to public water systems to conduct standardized water audits.  Reduce the volume of water loss.</t>
  </si>
  <si>
    <t>Source of Revenues:  Federal grant funds from Environmental Protection Agency; sub-award from Safe Drinking Water State Revolving Fund capitalization grant, which is MOF W.</t>
  </si>
  <si>
    <t xml:space="preserve">Current Program Activities/Allowable Expenses:  Activities to establish a program to implement standardized water audits of public water systems in accordance with the method adopted by the American Water Works Association's Water Audits and Loss Control Programs, Manual of Water Supply Practices - M36, as amended.  </t>
  </si>
  <si>
    <t xml:space="preserve">Purpose of Proposed Ceiling Increase (if applicable): </t>
  </si>
  <si>
    <t>Variances:  Non-appropriated.  Fund was established as MOF N in FY 17, but was changed to MOF P for FY 18 and FY 19.  Subaward was for 3 years of funding.</t>
  </si>
  <si>
    <t xml:space="preserve">   List each net transfer in/out; list each account number</t>
  </si>
  <si>
    <t>JS0282/1629/3275</t>
  </si>
  <si>
    <t>Amount Req. for Bond Conveyance</t>
  </si>
  <si>
    <t>WIIN Act-Testing for Lead in Drinking Water at Schools and Child Care Programs</t>
  </si>
  <si>
    <t>Safe Drinking Water Act: Sec. 1464(d); Request to Expend Non-Appropriated Federal Funds--B&amp;F approved 8/18/2020.</t>
  </si>
  <si>
    <t xml:space="preserve">S 644 H </t>
  </si>
  <si>
    <t xml:space="preserve">Intended Purpose: Implement a program of voluntary testing for lead in drinking water at local public schools and child care facilities. </t>
  </si>
  <si>
    <t>Current Program Activities/Allowable Expenses:  Conduct drinking water testing, provide educational outreach to the school and child care communities on lead hazards, communicate testing results, and support follow-up corrections as needed.</t>
  </si>
  <si>
    <t xml:space="preserve">Variances:  New grant award in FY 21.  </t>
  </si>
  <si>
    <t>HTH 849 FD</t>
  </si>
  <si>
    <t>Multipurpose Grant Program-HEER</t>
  </si>
  <si>
    <t>Further Consolidated Appropriations Act 2020 (Public Law 116-94); Request to Expend Non-Appropriated Federal Funds--B&amp;F approved 10/6/2020</t>
  </si>
  <si>
    <t>S 654 H</t>
  </si>
  <si>
    <t xml:space="preserve">Intended Purpose:  Evaluate multiple media at high risk for Perfluoroalkyl and polyfluoroalkyl substances (PFASs) contamination, including: landfill leachate; wastewater influent, effluent, and biosolids; and soils where wastewater has been re-used or where biosolids are used as compost. </t>
  </si>
  <si>
    <t>Current Program Activities/Allowable Expenses:  Activities to evaluate PFAS contamination and other activities that complement existing environmental program grants.</t>
  </si>
  <si>
    <t>Marion Wong</t>
  </si>
  <si>
    <t>HTH710/MB</t>
  </si>
  <si>
    <t>453-6667</t>
  </si>
  <si>
    <t>HI NAHLN FY17 LEVEL 3 MEMBER LAB AGREEM</t>
  </si>
  <si>
    <t>Act 53, SLH 2018</t>
  </si>
  <si>
    <t>S-18-618 H</t>
  </si>
  <si>
    <t>Intended Purpose:  The purpose of this agreement is to provide infrastructure funding to help support participation in NAHLN.</t>
  </si>
  <si>
    <t>Source of Revenues: United States Department of Agriculture, Animal and Plant Health Inspection Service</t>
  </si>
  <si>
    <t xml:space="preserve">Current Program Activities/Allowable Expenses:  To maintain Surveilance assessment to maintina ISO 17025.  Expenses are for proficiency testing </t>
  </si>
  <si>
    <t>and supplies</t>
  </si>
  <si>
    <t>Variances:  The variance in revenues and expenditures are due to timing of procurement and reimbursement.  Grant ended 07/14/2018.</t>
  </si>
  <si>
    <t>02/28/17 JS3930</t>
  </si>
  <si>
    <t>NAHLN Level 3 Designation Agreement</t>
  </si>
  <si>
    <t>S-19-633 H</t>
  </si>
  <si>
    <t xml:space="preserve">Intended Purpose:  Provide the State Laboratories funding to support the tactical agrosecurity scientific capabilities, </t>
  </si>
  <si>
    <t>capacities and other functions of the National Animal Health Laboratory Network (NAHLN), funded under National Institute of Food and Agriculture's (NIFA)</t>
  </si>
  <si>
    <t>Food and Agriculture Defense Initiative (FADI).</t>
  </si>
  <si>
    <t>Source of Revenues:  U.S. Department of Agriculture and NIFA</t>
  </si>
  <si>
    <t>Current Program Activities/Allowable Expenses:  Various activities to maintain ISO accreditation.  Expenditures for travel, supplies, and certification</t>
  </si>
  <si>
    <t>costs for ISO 17025 accrediation..</t>
  </si>
  <si>
    <t>Variances: The increase in revenues and expenditures in FY2021 is due to an increase in grant funding and projected expenditures.</t>
  </si>
  <si>
    <t xml:space="preserve">                 Grant ended 08/31/2020</t>
  </si>
  <si>
    <t>HTH 710</t>
  </si>
  <si>
    <t>FY 20 NAHLN INFRASTRUCTURE AGREEMENT</t>
  </si>
  <si>
    <t>S-21-635</t>
  </si>
  <si>
    <t xml:space="preserve">Intended Purpose:  Provide the State Laboratories funding to provide infrastructure funding to support </t>
  </si>
  <si>
    <t>HAWAII FERN MICRO LAB ROLE</t>
  </si>
  <si>
    <t>S-21-649</t>
  </si>
  <si>
    <t xml:space="preserve">Intended Purpose:  Provide the State Laboratories funding to support the laboratories ability to be able to respond to food - related emergencies </t>
  </si>
  <si>
    <t xml:space="preserve">and keeping human food products safe. </t>
  </si>
  <si>
    <t>Source of Revenues:  Food and Drug Administration</t>
  </si>
  <si>
    <t>Current Program Activities/Allowable Expenses:  Various activities such as salaries to cover laboratory staff  to perform testing on human food products.</t>
  </si>
  <si>
    <t>Expenditures for travel, supplies, and equipment.</t>
  </si>
  <si>
    <t>Terry Joyce</t>
  </si>
  <si>
    <t>HTH 730</t>
  </si>
  <si>
    <t>733-9217</t>
  </si>
  <si>
    <t>The Hawaii DPPI P&amp;D Project</t>
  </si>
  <si>
    <t>SEC 301, 317, &amp; 391A 42USC241, 247B &amp; 280B-B3</t>
  </si>
  <si>
    <t>S-17-607 H</t>
  </si>
  <si>
    <t>Intended Purpose: Advance state-level prevention for drug abuse, misuse and overdose, the leading mechanism of injury-related mortality in Hawaii.</t>
  </si>
  <si>
    <t>Source of Revenues: Department of Health and Human Services, Public Health Service Centers for Disease Control and Prevention.</t>
  </si>
  <si>
    <t>Current Program Activities/Allowable Expenses: Improve epidemiology of opioid poisonings &amp;  strategic planning for their prevention/Personnel and other costs.</t>
  </si>
  <si>
    <t>Variances:  See Note 3 below.</t>
  </si>
  <si>
    <r>
      <rPr>
        <b/>
        <sz val="10"/>
        <rFont val="Arial"/>
        <family val="2"/>
      </rPr>
      <t>Note 1:</t>
    </r>
    <r>
      <rPr>
        <sz val="10"/>
        <rFont val="Arial"/>
        <family val="2"/>
      </rPr>
      <t xml:space="preserve"> Data Source Reference for Actual FY 2021 Beginning Balance: MBP477-A OPTION:2, CY21, CM06, as of 06/30/21, State of Hawaii Financial Accounting &amp; Management Information System.</t>
    </r>
  </si>
  <si>
    <r>
      <rPr>
        <b/>
        <sz val="10"/>
        <rFont val="Arial"/>
        <family val="2"/>
      </rPr>
      <t>Note 2:</t>
    </r>
    <r>
      <rPr>
        <sz val="10"/>
        <rFont val="Arial"/>
        <family val="2"/>
      </rPr>
      <t xml:space="preserve"> Data Source Reference for Actual FY 2021 Encumbrances (Unliquidated Balance): MBP490-A, CY21, CM06, as of 06/30/21, State of Hawaii Financial Accounting &amp; Management Information System.  </t>
    </r>
  </si>
  <si>
    <r>
      <rPr>
        <b/>
        <sz val="10"/>
        <rFont val="Arial"/>
        <family val="2"/>
      </rPr>
      <t>Note 3:</t>
    </r>
    <r>
      <rPr>
        <sz val="10"/>
        <rFont val="Arial"/>
        <family val="2"/>
      </rPr>
      <t xml:space="preserve">  The Project Period for this grant was from 09/01/2016 through 08/31/2019.  Act 005, SLH 2019 included a Federal Fund Adjustment that removed the ceiling for this grant from the appropriation ceiling for FY 2021.</t>
    </r>
  </si>
  <si>
    <t>S.Chun</t>
  </si>
  <si>
    <t>HTH 904-AJ</t>
  </si>
  <si>
    <t>6-7323</t>
  </si>
  <si>
    <t>MIPPA Priority Area 2 AAAs</t>
  </si>
  <si>
    <t>PL 100-275</t>
  </si>
  <si>
    <t>S 609 H</t>
  </si>
  <si>
    <t>Intended Purpose: To help low income Medicare beneficiaries apply for programs that make Medicare affordable.</t>
  </si>
  <si>
    <t>Source of Revenues: Administration on Community Living</t>
  </si>
  <si>
    <t>Current Program Activities/Allowable Expenses: Offers one on one counseling and assistance to people with Medicare.</t>
  </si>
  <si>
    <t>Variances: Grant ends at the end of 2020</t>
  </si>
  <si>
    <t>MIPPA Priority Area 3 ADRCs</t>
  </si>
  <si>
    <t>S 610 H</t>
  </si>
  <si>
    <t>MIPPA Priority Area 1 SHIPs</t>
  </si>
  <si>
    <t>S 611 H</t>
  </si>
  <si>
    <t>S 622 H</t>
  </si>
  <si>
    <t>Variances: Grant ended</t>
  </si>
  <si>
    <t>S 623 H</t>
  </si>
  <si>
    <t>S 624 H</t>
  </si>
  <si>
    <t>State of Hawaii Dementia Capable Service Systems</t>
  </si>
  <si>
    <t>42 USC 280c-3</t>
  </si>
  <si>
    <t>S 625 H</t>
  </si>
  <si>
    <t>Intended Purpose: Creating dementia capable, sustainable service systems for persons with dementia</t>
  </si>
  <si>
    <t>Current Program Activities/Allowable Expenses: Dementia training facilitation.</t>
  </si>
  <si>
    <t>Variances: Grant ends in FY 2022</t>
  </si>
  <si>
    <t>S21-645</t>
  </si>
  <si>
    <t>S21-646</t>
  </si>
  <si>
    <t>S21-647</t>
  </si>
  <si>
    <t>HTH904-AJ</t>
  </si>
  <si>
    <t>BOLD PUBLIC HEALTH CORE CAPACITY PROGRAM</t>
  </si>
  <si>
    <t>PHS Act, 42 USC 241(a)</t>
  </si>
  <si>
    <t>S21-650</t>
  </si>
  <si>
    <t>Source of Revenues: DHS/CDC</t>
  </si>
  <si>
    <t>Current Program Activities/Allowable Expenses: Technical assistance and training</t>
  </si>
  <si>
    <t>Intended Purpose:  To provide mental and substance use disorder treatment, crisis counseling, and other related supports for adults and/or school-aged children impacted by Hurricanes Florence and Michael, Typhoon Mangkhut, Super Typhoon Yutu, and wildfires and earthquakes occurring in calendar year 2018 and tornados and floods occurring in calendar year 2019 in those areas for which a major disaster or emergency was declared under section 401 or 501 of the Robert T. Stafford Disaster Relief and Emergency Assistance Act.</t>
  </si>
  <si>
    <t>Intended Purpose: Technical assistance to implement public health actions related to cognitive health, impairment, and caregiving.</t>
  </si>
  <si>
    <t>Address the opioid crisis by increasing access to medication-assisted treatment using the three FDA-approved medications for the treatment of opioid use disorder, reducing unmet treatment need, and reducing opioid overdose related deaths through the provision of prevention, treatment and recovery activities for opioid use disorder (including illicit use of prescription opioids, heroin, and fentanyl and fentanyl analogs).  This program also supports evidence-based prevention, treatment and recovery support services to address stimulant misuse and use disorders, including for cocaine and methamphetamine.</t>
  </si>
  <si>
    <t>S 661 H</t>
  </si>
  <si>
    <t>HTH710</t>
  </si>
  <si>
    <t>S 665 H</t>
  </si>
  <si>
    <t>HTH904</t>
  </si>
  <si>
    <t>HTH907</t>
  </si>
  <si>
    <t>S 672 H</t>
  </si>
  <si>
    <t>JS3558 dated 02/07/2022</t>
  </si>
  <si>
    <t>HTH730</t>
  </si>
  <si>
    <t>S 626 H</t>
  </si>
  <si>
    <t>S 669 H</t>
  </si>
  <si>
    <t>JS2328 dated 11/23/2022</t>
  </si>
  <si>
    <t>JS4196 dated 03/22/2023</t>
  </si>
  <si>
    <t>S 673</t>
  </si>
  <si>
    <t>HTH590</t>
  </si>
  <si>
    <t>S 675</t>
  </si>
  <si>
    <t>FY 2024</t>
  </si>
  <si>
    <t>FY 2025</t>
  </si>
  <si>
    <t>FY 2026</t>
  </si>
  <si>
    <t>DELETE TAB grant ended 9/29/20</t>
  </si>
  <si>
    <t>DELETE TAB Grant Ended 9/29/19</t>
  </si>
  <si>
    <t>DELETE TAB grant ended 7/31/21</t>
  </si>
  <si>
    <t>DO NOT delete tab grant end 9/30/24</t>
  </si>
  <si>
    <t>Variances: Grant project period to 9/30/24</t>
  </si>
  <si>
    <t>Variances: Grant ends in FY 2024</t>
  </si>
  <si>
    <t>Variances: Grant will end 3/31/24</t>
  </si>
  <si>
    <t>DELETE TAB grant ended 9/30/22</t>
  </si>
  <si>
    <t>Outreach and Marketing to increase vaccination</t>
  </si>
  <si>
    <t>Olde Americans Act of 1965</t>
  </si>
  <si>
    <t>Intended Purpose: To increase vaccinations among older adults.</t>
  </si>
  <si>
    <t>Source of Revenues: Administration for Community Living</t>
  </si>
  <si>
    <t>Current Program Activities/Allowable Expenses: Marketing activities.</t>
  </si>
  <si>
    <t>Variances: Grant ended in 9/30/22</t>
  </si>
  <si>
    <t>HAWAII SHIP MULTI-LANGUAGE MEDICARE</t>
  </si>
  <si>
    <t>29 U.S.C. §§ 796f-1, 796-f-2;</t>
  </si>
  <si>
    <t>Intended Purpose: To multi language platforms for the SHIP program.</t>
  </si>
  <si>
    <t>Source of Revenues: Administration for community living.</t>
  </si>
  <si>
    <t>Current Program Activities/Allowable Expenses: Cross cultural multi language expenses.</t>
  </si>
  <si>
    <t>Variances: Due to second year grant amount.</t>
  </si>
  <si>
    <t>John Valera</t>
  </si>
  <si>
    <t>692-7529</t>
  </si>
  <si>
    <t>DELETE   Grant Ended 9/29/22</t>
  </si>
  <si>
    <t>Variances:  Five year project period from 09/30/2016 to 09/29/2021 plus one year no-cost extension period 9/30/21 to 9/29/22.  The variance for FY17 revenues and expenditures are due to 1) POS contracts for the first project year were not executed until later in the year, so expenditures were lower than anticipated and 2) SAMHSA allowed funds not spent in the initial contract year to be carried over to the next project year FY18 which were allocated to the service contracts.  The variances in FY18 revenues and expenditures are due to the purchase of service contracts starting to provide services however the scope of the services was limited.  While services increased, it did not increase to its full capacity.  ADAD reissued the Request for Proposals in FY18 and new contracts were executed to start in FY19.  The variances in FY19 to FY20 revenues and expenditures are due to 1) the award amount for the budget year will revert to the original award amount and 2) the anticipated expanded scope of services in purchase of service contracts and the anticipation that the funds will be fully expended.  The variances in FY20 to FY21 revenues and expenditures are due to late execution of new contract awards.  The variances in FY21 to FY22 revenues and expenditures are due to the no-cost extension award amount of $600,000.  The variances in FY22 to FY23, FY24, FY25 and FY26 is due to the grant ending on 09/29/22.</t>
  </si>
  <si>
    <t>Variances: Four year project period from 9/30/2017 to 9/29/2021.  The variances for FY 2018 to FY 2019 revenues and expenditures result from POS contracts for the first project year not being executed until later in the year, so expenditures were lower than anticipated.  The variances in FY 2019 to FY 2020 revenues and expenditures are due to the increased services provided in purchase of service contracts.  In FY 2020, it is anticipated to expend the full award amount.  Grant to end on 9/29/21.  No-cost extension for one year from 9/30/21 to 9/29/22 pending approval.  The variances between FY22, FY23, FY24, FY25 and FY26 is due to the grant ending on 9/29/22.</t>
  </si>
  <si>
    <t>Variances:  Five year award from 9/30/18 to 9/29/23.  The variance in anticipated FY 2020 revenues and expenditures are due to POS contracts recently executed to provide services statewide in the communities and the recent hiring of the project coordinator.  The variance in FY20 to FY21 revenues and expenses are due to executed contractors and providers ability to provide services statewide for a full 12-month period.  The variances between FY21 to FY22 are due to the award is on a federal fiscal year October to September therefore 75% of the revenues and expenses are posted.  The variance between FY22 to FY23 is due to a supplemental award received in FY22.  No-Cost Extension approved from 9/30/23 to 03/29/24.  The variances between FY23 and FY24, FY25, and FY26 is due to the grant ending on 03/29/24.</t>
  </si>
  <si>
    <t>Variances:  Two year project period from 9/30/2020 to 9/29/2022.  The variances in anticipated revenues and expenditures for FY 2021 are due to the new award starting on 9/30/20 the to appropriate, allot and disburse funds into purchase of service contracts to implement the grant. No-Cost Extension approved from 9/29/22 to 9/29/23.  Variances between FY23 to FY24, FY25 and FY26 is due to the ending of the grant on 9/29/23.</t>
  </si>
  <si>
    <t>Variances:  New four year contract from 9/30/20 to 9/29/24.  The variances between FY21, FY22  and FY23 is due to the start of a new contact and the length of time it took to execute a contract for services.  The variances between FY24 and FY25 and FY26 are due to the contract ending on 9/29/24.</t>
  </si>
  <si>
    <t>Variances:  One year project from 9/30/20 to 9/29/21, plus one year no-cost extension period 9/30/21 to 9/29/22.  New project delayed due to the length of time it took to establish the grant and hire 2.00 FTE staff.  The variance between FY23 and FY24, FY25 and FY26 is due to the grant ending on 9/29/22.</t>
  </si>
  <si>
    <r>
      <t xml:space="preserve">Variances:  None. </t>
    </r>
    <r>
      <rPr>
        <sz val="10"/>
        <color rgb="FFFF0000"/>
        <rFont val="Arial"/>
        <family val="2"/>
      </rPr>
      <t>Grant ended FY2022</t>
    </r>
  </si>
  <si>
    <t>Note: The Grant end at 06/29/2022</t>
  </si>
  <si>
    <r>
      <t xml:space="preserve">Variances: Revenues and expenditures increased in FY21 with most positions filled and contracts encumbered to operationalize grant work plan. Grant ended FY 2023 </t>
    </r>
    <r>
      <rPr>
        <sz val="10"/>
        <color rgb="FFFF0000"/>
        <rFont val="Arial"/>
        <family val="2"/>
      </rPr>
      <t xml:space="preserve">(06/29/2023) </t>
    </r>
  </si>
  <si>
    <t>Note:</t>
  </si>
  <si>
    <t>The Grant end on 06/29/2023</t>
  </si>
  <si>
    <t>The Grant end on 12/31/2023</t>
  </si>
  <si>
    <t>Note: There is notification that the program will have a 2 year extension to 05/31/2026</t>
  </si>
  <si>
    <t>Advancing Health Equity for Priority Populations with or at Risk for Diabetes</t>
  </si>
  <si>
    <t>S 679 H</t>
  </si>
  <si>
    <t xml:space="preserve">Intended Purpose: Decrease risk for type 2 diabetes among adults with prediabetes and with diabetes. Support implementation of evidence-based, family-centered childhood obesity interventions as a type 2 diabetes risk reduction strategy. Focus on reducing health disparities for priority populations.   </t>
  </si>
  <si>
    <t>Current Program Activities/Allowable Expenses: Improve the prevention and management of type 2 diabetes through access to evidence-based programs.</t>
  </si>
  <si>
    <t>Hawaii Cardiovascular Health Program</t>
  </si>
  <si>
    <t>Public Health Service Act, as amended, Section 301(a) and Section 317K, 42 U.S.C. 241(a); 42 U.S.C. 247b_x0002_12</t>
  </si>
  <si>
    <t>S 680 H</t>
  </si>
  <si>
    <t xml:space="preserve">Intended Purpose: Implement and evaluate evidence-based strategies contributing to the prevention and management of cardiovascular disease in populations disproportionately at risk. Address social and economic factors to help communities and health systems respond to social determinants present in their communities to offer those at risk of or burdened with CVD the best health outcomes possible.    </t>
  </si>
  <si>
    <t>Current Program Activities/Allowable Expenses: Improve the prevention and management of cardiovascular disease through increased</t>
  </si>
  <si>
    <t>Delete - grant ended on 1/23/2021</t>
  </si>
  <si>
    <t>Delete - grant ended on 1/08/2022</t>
  </si>
  <si>
    <t xml:space="preserve">our electronic medical records, increasing the number of forensic Certified Peer Specialists, enhancing crisis stabilization services and prevention support groups, and develop and implement a standard program curriculum on crisis and community trauma for the behavioral health system workforce. </t>
  </si>
  <si>
    <t>Variances:  The revenue variance is attributed to the completion of payments for the grant.The expenditure variance is attributed to delays in the execution of purchase of service contracts.</t>
  </si>
  <si>
    <t>Variances:  The expenditure variance is attributed to delays in the execution of purchase of service contracts. The grant is scheduled to end on 3/14/2024</t>
  </si>
  <si>
    <t>FY2024-The revenues and expenditures are expected to increase due to the increase in activities.</t>
  </si>
  <si>
    <t>FY2025-The grant to end as of 8/30/2024.</t>
  </si>
  <si>
    <t xml:space="preserve">FY 2023- The revenues and expenditures are expected to increase due to the increase in activities. </t>
  </si>
  <si>
    <t xml:space="preserve">FY 2024- The revenues and expenditures are expected to increase due to the increase in activities. </t>
  </si>
  <si>
    <t>FY 2025- The revenues and expenditures are expected to decrease due to the decrease in activities. The grant to end as of 3/14/25.</t>
  </si>
  <si>
    <t>Delete Tab - grant ended 8/31/2021</t>
  </si>
  <si>
    <t>Delete tab - grant ended 8/31/2020</t>
  </si>
  <si>
    <t xml:space="preserve"> 7 USC 8301-8317, 7 USC 2279g</t>
  </si>
  <si>
    <t xml:space="preserve">Variances:  Year-to-year variances are due to timing of procurement.  The balance of funds will be spent in FY 2022.  </t>
  </si>
  <si>
    <t>A no cost extension to 07/31/2022 was granted due to COVID-19.  Grant has ended .</t>
  </si>
  <si>
    <t>42 USC 241 31 USC 6305 42 CFR 52</t>
  </si>
  <si>
    <t>Variances: The increase in revenues and expenditures in FY2022 and 2023 is due to an increase in grant funding and related expenditures.</t>
  </si>
  <si>
    <t>The project period is 07/01/2021 - 06/30/2025. The grant should be renewed another five (5) years.</t>
  </si>
  <si>
    <t>Animal and Plant Helath Inspection Svc/FY 21 HI NAHLN Infrastructure</t>
  </si>
  <si>
    <t>7 USC 8301-8317, 7 USV 2279g</t>
  </si>
  <si>
    <t>S 21 661 H</t>
  </si>
  <si>
    <t xml:space="preserve">Intended Purpose:  Infrastructure funding to the National Animal Health Laboratory Network laboratories to increase capacity and capabilities to respond to an adverse </t>
  </si>
  <si>
    <t>animal health threat.</t>
  </si>
  <si>
    <t xml:space="preserve"> U.S. Department of Agriculture and NIFA</t>
  </si>
  <si>
    <t xml:space="preserve">Current Program Activities/Allowable Expenses:  OT for Microbiologists and IT, Travel for trainings, Training for A2LA, Supplies, Reagents, and </t>
  </si>
  <si>
    <t>consumables for sample processing, annual maintenance for a Labortory information system, other supplies, accreditation fees.</t>
  </si>
  <si>
    <t>Variances:  Variances in revenue and expenditures in FY 2022 and 2023 are due to timing of procurement and requests for reimbursement.</t>
  </si>
  <si>
    <t>Grant ended 5/21/2023.  No further revenues or expenditures for this grant.</t>
  </si>
  <si>
    <t>FY HI 21 NAHLN Infrastructure II</t>
  </si>
  <si>
    <t>7 USC 8301-8317, 7 USC 2279g</t>
  </si>
  <si>
    <t>Funding for the National Animal Health Laboratory Network laboratories for infrastructure and to mitigate the effects of COVID-19.</t>
  </si>
  <si>
    <t>Current Program Activities/Allowable Expenses: Allowable expenses aree for infrastructure and to mitigate the effects of COVID-19.</t>
  </si>
  <si>
    <t>Variances: Variances from FY2023 and 2024 are due to timing of procurement and reimbursement.</t>
  </si>
  <si>
    <t>Grant award ends 08/31/2024.</t>
  </si>
  <si>
    <t>Variances:   Grant began 9/30/2017 (FY 2018) but the program activities, including contract and personnel expenditures, started to ramp up in FY 2019 which explains the variance between FY 2018-19.  Personnel staff secured for FY20 with new contracts executed for outreach and education.  Grant was approved for 4 additional years commencing September 2021, with continued growth and outreach programs.</t>
  </si>
  <si>
    <t>Cash balance lapse to general fund? (Yes / No)  No.</t>
  </si>
  <si>
    <t xml:space="preserve">   Statutory language:  -</t>
  </si>
  <si>
    <t>Intended Purpose:  The goal of this grant is to improve primary care service delivery and workforce availability to meet the needs of underserved populations in Hawaii. Primary partners in this endeavor include the Bureau of Health Professions and Clinician and Recruitment Services of HRSA, DHHS; FHSD; Health Resources Administration, Hawaii State Department of Health, and the Hawaii Primary Care association (HPCA).</t>
  </si>
  <si>
    <t>Variances:  The variance between FY2018-19 and FY2019-20 reflects actual expenditures of carry over funds in different budget periods.  This account was under UAC S-628-H (FY 16-18) but grant is now under UAC S-628-H per A53/SL18. The variances is due to position vacancy started in FY22 until February 2023. Revenues and expenditures is expected to increase in FY24.</t>
  </si>
  <si>
    <t>Cash balance lapse to general fund? (Yes / No)   No.</t>
  </si>
  <si>
    <t xml:space="preserve">   Statutory language:   -</t>
  </si>
  <si>
    <t>Michelle Matsuoka</t>
  </si>
  <si>
    <t>808 733-9062</t>
  </si>
  <si>
    <t>Current Program Activities/Allowable Expenses:   By May 31, 2024, Early Hearing Detection and Intervention (EDHI) program grantees will have advanced their capacity to actively track infants to ensure they receive essential screening, diagnostic, and intervention services by optimizing the state EDHI information system and collaborating with other public health and community programs targeting the same population.  The allowable expenses include salary for a Research Statisician, contracts for Hearing Screening data software and an audiologist consultant, and supplies.</t>
  </si>
  <si>
    <t>Variances:   New 4-year non-appropriated  grant (project period 7/1/20 - 6/30/24); anticipated award $160,000 per year; commenced 7/1/2020; increase due to salary for Research Statistician III and expenditures for grant activities; grant will end June 30, 2024.</t>
  </si>
  <si>
    <t>Jeremy Heyer</t>
  </si>
  <si>
    <t>733-9041</t>
  </si>
  <si>
    <t>S 671 H</t>
  </si>
  <si>
    <t>Maternal, Infant and Early Childhood Home Visiting Program (MIECHV proj: 000605)</t>
  </si>
  <si>
    <t>Intended Purpose: To address the needs of expectant parents and families with young children already enrolled in MIECHV during the COVID-19 public health emergency.</t>
  </si>
  <si>
    <t>Variances: Variances do not exceed 10%.</t>
  </si>
  <si>
    <t>Variances: This a 18-month project/budget grant from July 1, 2021 to December 31, 2022.  Most program activities incurred in the first year of grant period.  Grant remaining encumbrances liquidated in FY2023, and FY24 as grant received  no cost extension to 12/31/2023.</t>
  </si>
  <si>
    <t>Cash balance lapse to general fund? (Yes / No)</t>
  </si>
  <si>
    <t>Intended Purpose:  To provide support to small rural hospitals with community testing and mitigation of COVID-19</t>
  </si>
  <si>
    <t>Source of Revenues:  Health Resources and Services Administrations, Health and Human Services</t>
  </si>
  <si>
    <t>Current Program Activities/Allowable Expenses:  To provide support to small rural hospitals with community testing and mitigation of COVID-19</t>
  </si>
  <si>
    <t>Intended Purpose:  To improve the mental health of Hawaii's children and youth (ages 3-21) through pediatric mental health care access teams for pediatric health care providers.</t>
  </si>
  <si>
    <t>Source of Revenues:  Health Resources and Services Administrations, Health and Human Services.</t>
  </si>
  <si>
    <t>Current Program Activities/Allowable Expenses:  -</t>
  </si>
  <si>
    <t xml:space="preserve">Variances: The variance between FY22 and FY23  is due to the program unable to hire for two grant funded positions in FY22.  </t>
  </si>
  <si>
    <t>E-1 approved increasing ceiling from FY23. The program anticipates hiring one more FTE in FY24 and increasing program activities.</t>
  </si>
  <si>
    <t>Program ID(s):</t>
  </si>
  <si>
    <t>Phone Number:</t>
  </si>
  <si>
    <t>Hawaii Project LAUNCH</t>
  </si>
  <si>
    <t>Fund Type (MOF):</t>
  </si>
  <si>
    <t>Legal Authority:</t>
  </si>
  <si>
    <t>Section 520A of the PHS Act, as amended; Substance Abuse and</t>
  </si>
  <si>
    <t>Appropriation Account Number</t>
  </si>
  <si>
    <t>S 678 H</t>
  </si>
  <si>
    <t>Mental Health Services Project_Projects of Regional and National Significance</t>
  </si>
  <si>
    <t>Intended Purpose:   The purpose of this grant is to promote the wellness of young chdilren from birth to eight (0-8) years of age by addressing the social, emotional, cognitive, physical, and behavioral aspects of their development, as well as prepare them to thrive in school and beyond.  This project goal is to disseminate effective and innovative early childhood mental health practices and services to promote resilience and emotional health for children and their families.</t>
  </si>
  <si>
    <t>Source of Revenues:  DHHS,   Substance Abuse and Mental Health Services Project_Projects of Regional and National Significance</t>
  </si>
  <si>
    <t>Variances:  This grant will begin, September 30, 2023 and will serve the young children from birth to eight (0-8) through September 29, 2028 at $800,00 per year for a total of $4M in total.</t>
  </si>
  <si>
    <t>No</t>
  </si>
  <si>
    <t>Amount Requested by Bond Covenants</t>
  </si>
  <si>
    <t xml:space="preserve">Current Program Activities/Allowable Expenses:  Project LAUNCH will provide resources to the DOH to support a statewide system to build capacities of adult caregivers of young children, including parents and families, childcare providers, and pediatric and behavioral health providers.  The project will link, support, and strengthen services provided by early childhood agencies and programs to prevent mental, emotional, and behavioral disorders and to identify and address behavioral concerns before they develop into serious emotional disturbances. 
</t>
  </si>
  <si>
    <t>Jasmine Okita</t>
  </si>
  <si>
    <t>808-207-4586</t>
  </si>
  <si>
    <t>Emergency Medical Services for Children Program (EMSC)</t>
  </si>
  <si>
    <t>PHS Act, Title XIX 1910 (42 U.S.C. 300w-9), as amended</t>
  </si>
  <si>
    <t>Intended Purpose:  To help bring focus and support to enhancing and improving Hawaii's pediatric trauma and injury care capacity and thereby assure all children will receive appropriate and timely care, through the  EMSC State Partnership Program.</t>
  </si>
  <si>
    <t>Variances:  N/A</t>
  </si>
  <si>
    <t>Alvin Bronstein</t>
  </si>
  <si>
    <t>808-733-8329</t>
  </si>
  <si>
    <t>Grant coordination transferred from HTH131 to HTH730 in 2022.  See S-23-626.</t>
  </si>
  <si>
    <t>Variances:  -</t>
  </si>
  <si>
    <t>David Soucek</t>
  </si>
  <si>
    <t xml:space="preserve">                  No cost extension was granted until September 15, 2023.</t>
  </si>
  <si>
    <t xml:space="preserve">Variances:  Variances in revenues and expenditures is generally due to variances in award receipt date, components, amounts, and timing of payments. </t>
  </si>
  <si>
    <t xml:space="preserve">                   No cost extension was granted until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</si>
</sst>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u/>
      <sz val="10"/>
      <name val="Arial"/>
      <family val="2"/>
    </font>
    <font>
      <sz val="10"/>
      <name val="Arial"/>
      <family val="2"/>
    </font>
    <font>
      <sz val="10"/>
      <color theme="1"/>
      <name val="Arial"/>
      <family val="2"/>
    </font>
    <font>
      <sz val="10"/>
      <color rgb="FFFF0000"/>
      <name val="Arial"/>
      <family val="2"/>
    </font>
    <font>
      <sz val="11"/>
      <name val="Arial"/>
      <family val="2"/>
    </font>
    <font>
      <sz val="11"/>
      <color rgb="FFFF0000"/>
      <name val="Arial"/>
      <family val="2"/>
    </font>
    <font>
      <b/>
      <sz val="11"/>
      <name val="Arial"/>
      <family val="2"/>
    </font>
    <font>
      <u/>
      <sz val="11"/>
      <name val="Arial"/>
      <family val="2"/>
    </font>
    <font>
      <sz val="9"/>
      <name val="Arial"/>
      <family val="2"/>
    </font>
    <font>
      <sz val="9"/>
      <color theme="1"/>
      <name val="Arial"/>
      <family val="2"/>
    </font>
    <font>
      <b/>
      <sz val="10"/>
      <color rgb="FFFF0000"/>
      <name val="Arial"/>
      <family val="2"/>
    </font>
    <font>
      <i/>
      <sz val="8"/>
      <name val="Arial"/>
      <family val="2"/>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9" fontId="7" fillId="0" borderId="0" applyFont="0" applyFill="0" applyBorder="0" applyAlignment="0" applyProtection="0"/>
    <xf numFmtId="0" fontId="3" fillId="0" borderId="0"/>
    <xf numFmtId="43" fontId="7" fillId="0" borderId="0" applyFont="0" applyFill="0" applyBorder="0" applyAlignment="0" applyProtection="0"/>
    <xf numFmtId="43" fontId="2" fillId="0" borderId="0" applyFont="0" applyFill="0" applyBorder="0" applyAlignment="0" applyProtection="0"/>
    <xf numFmtId="0" fontId="1" fillId="0" borderId="0"/>
  </cellStyleXfs>
  <cellXfs count="270">
    <xf numFmtId="0" fontId="0" fillId="0" borderId="0" xfId="0"/>
    <xf numFmtId="0" fontId="7" fillId="0" borderId="0" xfId="1"/>
    <xf numFmtId="0" fontId="7" fillId="0" borderId="1" xfId="2" applyBorder="1"/>
    <xf numFmtId="0" fontId="7" fillId="0" borderId="0" xfId="1" applyAlignment="1">
      <alignment horizontal="right"/>
    </xf>
    <xf numFmtId="0" fontId="7" fillId="0" borderId="1" xfId="1" applyBorder="1"/>
    <xf numFmtId="0" fontId="7" fillId="0" borderId="2" xfId="2" applyBorder="1"/>
    <xf numFmtId="0" fontId="7" fillId="0" borderId="2" xfId="1" applyBorder="1"/>
    <xf numFmtId="0" fontId="7" fillId="0" borderId="1" xfId="2" applyBorder="1" applyAlignment="1">
      <alignment horizontal="left"/>
    </xf>
    <xf numFmtId="0" fontId="7" fillId="0" borderId="0" xfId="2"/>
    <xf numFmtId="0" fontId="7" fillId="0" borderId="0" xfId="3"/>
    <xf numFmtId="0" fontId="7" fillId="0" borderId="11" xfId="1" applyBorder="1"/>
    <xf numFmtId="0" fontId="7" fillId="0" borderId="4" xfId="1" applyBorder="1"/>
    <xf numFmtId="0" fontId="7" fillId="0" borderId="6" xfId="1" applyBorder="1" applyAlignment="1">
      <alignment horizontal="center"/>
    </xf>
    <xf numFmtId="0" fontId="7" fillId="0" borderId="3" xfId="1" applyBorder="1" applyAlignment="1">
      <alignment horizontal="center"/>
    </xf>
    <xf numFmtId="0" fontId="7" fillId="2" borderId="3" xfId="1" applyFill="1" applyBorder="1" applyAlignment="1">
      <alignment horizontal="center"/>
    </xf>
    <xf numFmtId="38" fontId="7" fillId="0" borderId="4" xfId="1" applyNumberFormat="1" applyBorder="1"/>
    <xf numFmtId="38" fontId="7" fillId="0" borderId="3" xfId="1" applyNumberFormat="1" applyBorder="1"/>
    <xf numFmtId="38" fontId="7" fillId="0" borderId="2" xfId="1" applyNumberFormat="1" applyBorder="1"/>
    <xf numFmtId="0" fontId="7" fillId="0" borderId="8" xfId="1" applyBorder="1"/>
    <xf numFmtId="0" fontId="7" fillId="0" borderId="9" xfId="1" applyBorder="1"/>
    <xf numFmtId="38" fontId="7" fillId="0" borderId="13" xfId="1" applyNumberFormat="1" applyBorder="1"/>
    <xf numFmtId="0" fontId="7" fillId="0" borderId="5" xfId="1" applyBorder="1"/>
    <xf numFmtId="38" fontId="7" fillId="0" borderId="9" xfId="4" applyNumberFormat="1" applyBorder="1"/>
    <xf numFmtId="0" fontId="7" fillId="0" borderId="12" xfId="1" applyBorder="1"/>
    <xf numFmtId="0" fontId="6" fillId="0" borderId="1" xfId="1" applyFont="1" applyBorder="1"/>
    <xf numFmtId="0" fontId="7" fillId="0" borderId="7" xfId="1" applyBorder="1"/>
    <xf numFmtId="0" fontId="7" fillId="0" borderId="10" xfId="1" applyBorder="1"/>
    <xf numFmtId="0" fontId="7" fillId="0" borderId="6" xfId="1" applyBorder="1"/>
    <xf numFmtId="0" fontId="7" fillId="2" borderId="0" xfId="1" applyFill="1"/>
    <xf numFmtId="0" fontId="7" fillId="2" borderId="1" xfId="1" applyFill="1" applyBorder="1"/>
    <xf numFmtId="0" fontId="7" fillId="2" borderId="0" xfId="1" applyFill="1" applyAlignment="1">
      <alignment horizontal="right"/>
    </xf>
    <xf numFmtId="0" fontId="7" fillId="2" borderId="2" xfId="1" applyFill="1" applyBorder="1"/>
    <xf numFmtId="0" fontId="8" fillId="2" borderId="1" xfId="5" applyFont="1" applyFill="1" applyBorder="1"/>
    <xf numFmtId="0" fontId="7" fillId="2" borderId="11" xfId="1" applyFill="1" applyBorder="1"/>
    <xf numFmtId="0" fontId="7" fillId="2" borderId="4" xfId="1" applyFill="1" applyBorder="1"/>
    <xf numFmtId="0" fontId="7" fillId="2" borderId="6" xfId="1" applyFill="1" applyBorder="1" applyAlignment="1">
      <alignment horizontal="center"/>
    </xf>
    <xf numFmtId="38" fontId="7" fillId="2" borderId="4" xfId="1" applyNumberFormat="1" applyFill="1" applyBorder="1"/>
    <xf numFmtId="38" fontId="7" fillId="2" borderId="3" xfId="1" applyNumberFormat="1" applyFill="1" applyBorder="1"/>
    <xf numFmtId="0" fontId="7" fillId="2" borderId="8" xfId="1" applyFill="1" applyBorder="1"/>
    <xf numFmtId="0" fontId="7" fillId="2" borderId="9" xfId="1" applyFill="1" applyBorder="1"/>
    <xf numFmtId="38" fontId="7" fillId="2" borderId="6" xfId="1" applyNumberFormat="1" applyFill="1" applyBorder="1"/>
    <xf numFmtId="38" fontId="7" fillId="2" borderId="13" xfId="1" applyNumberFormat="1" applyFill="1" applyBorder="1"/>
    <xf numFmtId="0" fontId="7" fillId="2" borderId="5" xfId="1" applyFill="1" applyBorder="1"/>
    <xf numFmtId="38" fontId="7" fillId="2" borderId="14" xfId="1" applyNumberFormat="1" applyFill="1" applyBorder="1"/>
    <xf numFmtId="0" fontId="7" fillId="2" borderId="12" xfId="1" applyFill="1" applyBorder="1"/>
    <xf numFmtId="38" fontId="7" fillId="2" borderId="12" xfId="1" applyNumberFormat="1" applyFill="1" applyBorder="1"/>
    <xf numFmtId="0" fontId="6" fillId="2" borderId="1" xfId="1" applyFont="1" applyFill="1" applyBorder="1"/>
    <xf numFmtId="38" fontId="7" fillId="0" borderId="1" xfId="1" applyNumberFormat="1" applyBorder="1"/>
    <xf numFmtId="38" fontId="7" fillId="2" borderId="1" xfId="1" applyNumberFormat="1" applyFill="1" applyBorder="1"/>
    <xf numFmtId="0" fontId="7" fillId="2" borderId="7" xfId="1" applyFill="1" applyBorder="1"/>
    <xf numFmtId="0" fontId="7" fillId="2" borderId="10" xfId="1" applyFill="1" applyBorder="1"/>
    <xf numFmtId="0" fontId="7" fillId="2" borderId="6" xfId="1" applyFill="1" applyBorder="1"/>
    <xf numFmtId="0" fontId="7" fillId="0" borderId="0" xfId="1" applyAlignment="1">
      <alignment horizontal="left" vertical="top" wrapText="1"/>
    </xf>
    <xf numFmtId="0" fontId="7" fillId="0" borderId="0" xfId="1" applyAlignment="1">
      <alignment vertical="top"/>
    </xf>
    <xf numFmtId="0" fontId="7" fillId="0" borderId="1" xfId="1" applyBorder="1" applyAlignment="1">
      <alignment horizontal="left" vertical="top" wrapText="1"/>
    </xf>
    <xf numFmtId="38" fontId="7" fillId="0" borderId="0" xfId="1" applyNumberFormat="1"/>
    <xf numFmtId="38" fontId="7" fillId="2" borderId="14" xfId="1" applyNumberFormat="1" applyFill="1" applyBorder="1" applyAlignment="1">
      <alignment horizontal="center"/>
    </xf>
    <xf numFmtId="38" fontId="7" fillId="0" borderId="12" xfId="1" applyNumberFormat="1" applyBorder="1"/>
    <xf numFmtId="0" fontId="7" fillId="2" borderId="0" xfId="1" applyFill="1" applyAlignment="1">
      <alignment vertical="top"/>
    </xf>
    <xf numFmtId="0" fontId="7" fillId="0" borderId="0" xfId="2" applyAlignment="1">
      <alignment horizontal="left" vertical="top" wrapText="1"/>
    </xf>
    <xf numFmtId="0" fontId="7" fillId="0" borderId="0" xfId="2" applyAlignment="1">
      <alignment vertical="top"/>
    </xf>
    <xf numFmtId="0" fontId="7" fillId="2" borderId="0" xfId="6" applyFill="1" applyAlignment="1">
      <alignment wrapText="1"/>
    </xf>
    <xf numFmtId="0" fontId="7" fillId="2" borderId="0" xfId="6" applyFill="1"/>
    <xf numFmtId="0" fontId="7" fillId="0" borderId="0" xfId="6"/>
    <xf numFmtId="0" fontId="7" fillId="2" borderId="1" xfId="2" applyFill="1" applyBorder="1"/>
    <xf numFmtId="0" fontId="7" fillId="2" borderId="2" xfId="2" applyFill="1" applyBorder="1"/>
    <xf numFmtId="0" fontId="7" fillId="2" borderId="1" xfId="2" applyFill="1" applyBorder="1" applyAlignment="1">
      <alignment horizontal="left"/>
    </xf>
    <xf numFmtId="0" fontId="7" fillId="2" borderId="0" xfId="1" applyFill="1" applyAlignment="1">
      <alignment wrapText="1"/>
    </xf>
    <xf numFmtId="0" fontId="7" fillId="2" borderId="0" xfId="6" applyFill="1" applyAlignment="1">
      <alignment vertical="top"/>
    </xf>
    <xf numFmtId="0" fontId="10" fillId="0" borderId="0" xfId="1" applyFont="1"/>
    <xf numFmtId="0" fontId="11" fillId="0" borderId="0" xfId="1" applyFont="1"/>
    <xf numFmtId="0" fontId="10" fillId="0" borderId="1" xfId="2" applyFont="1" applyBorder="1"/>
    <xf numFmtId="0" fontId="10" fillId="0" borderId="0" xfId="1" applyFont="1" applyAlignment="1">
      <alignment horizontal="right"/>
    </xf>
    <xf numFmtId="0" fontId="10" fillId="0" borderId="1" xfId="1" applyFont="1" applyBorder="1"/>
    <xf numFmtId="0" fontId="10" fillId="0" borderId="2" xfId="2" applyFont="1" applyBorder="1"/>
    <xf numFmtId="0" fontId="10" fillId="0" borderId="2" xfId="1" applyFont="1" applyBorder="1"/>
    <xf numFmtId="0" fontId="10" fillId="0" borderId="0" xfId="2" applyFont="1"/>
    <xf numFmtId="0" fontId="10" fillId="0" borderId="0" xfId="2" applyFont="1" applyAlignment="1">
      <alignment vertical="top"/>
    </xf>
    <xf numFmtId="0" fontId="10" fillId="0" borderId="11" xfId="1" applyFont="1" applyBorder="1"/>
    <xf numFmtId="0" fontId="10" fillId="0" borderId="4" xfId="1" applyFont="1" applyBorder="1"/>
    <xf numFmtId="0" fontId="10" fillId="0" borderId="6" xfId="1" applyFont="1" applyBorder="1" applyAlignment="1">
      <alignment horizontal="center"/>
    </xf>
    <xf numFmtId="0" fontId="10" fillId="0" borderId="3" xfId="1" applyFont="1" applyBorder="1" applyAlignment="1">
      <alignment horizontal="center"/>
    </xf>
    <xf numFmtId="38" fontId="10" fillId="0" borderId="4" xfId="1" applyNumberFormat="1" applyFont="1" applyBorder="1"/>
    <xf numFmtId="38" fontId="10" fillId="0" borderId="3" xfId="1" applyNumberFormat="1" applyFont="1" applyBorder="1"/>
    <xf numFmtId="38" fontId="10" fillId="0" borderId="2" xfId="1" applyNumberFormat="1" applyFont="1" applyBorder="1"/>
    <xf numFmtId="0" fontId="10" fillId="0" borderId="8" xfId="1" applyFont="1" applyBorder="1"/>
    <xf numFmtId="0" fontId="10" fillId="0" borderId="9" xfId="1" applyFont="1" applyBorder="1"/>
    <xf numFmtId="38" fontId="10" fillId="0" borderId="13" xfId="1" applyNumberFormat="1" applyFont="1" applyBorder="1"/>
    <xf numFmtId="0" fontId="10" fillId="0" borderId="5" xfId="1" applyFont="1" applyBorder="1"/>
    <xf numFmtId="38" fontId="10" fillId="0" borderId="9" xfId="4" applyNumberFormat="1" applyFont="1" applyBorder="1"/>
    <xf numFmtId="0" fontId="10" fillId="0" borderId="12" xfId="1" applyFont="1" applyBorder="1"/>
    <xf numFmtId="38" fontId="10" fillId="0" borderId="12" xfId="1" applyNumberFormat="1" applyFont="1" applyBorder="1"/>
    <xf numFmtId="0" fontId="13" fillId="0" borderId="1" xfId="1" applyFont="1" applyBorder="1"/>
    <xf numFmtId="38" fontId="10" fillId="0" borderId="1" xfId="1" applyNumberFormat="1" applyFont="1" applyBorder="1"/>
    <xf numFmtId="0" fontId="10" fillId="0" borderId="7" xfId="1" applyFont="1" applyBorder="1"/>
    <xf numFmtId="0" fontId="10" fillId="0" borderId="10" xfId="1" applyFont="1" applyBorder="1"/>
    <xf numFmtId="0" fontId="10" fillId="0" borderId="6" xfId="1" applyFont="1" applyBorder="1"/>
    <xf numFmtId="0" fontId="9" fillId="0" borderId="0" xfId="1" applyFont="1"/>
    <xf numFmtId="0" fontId="14" fillId="2" borderId="0" xfId="1" applyFont="1" applyFill="1"/>
    <xf numFmtId="0" fontId="14" fillId="2" borderId="1" xfId="2" applyFont="1" applyFill="1" applyBorder="1"/>
    <xf numFmtId="0" fontId="14" fillId="2" borderId="1" xfId="1" applyFont="1" applyFill="1" applyBorder="1"/>
    <xf numFmtId="0" fontId="14" fillId="2" borderId="0" xfId="1" applyFont="1" applyFill="1" applyAlignment="1">
      <alignment horizontal="right"/>
    </xf>
    <xf numFmtId="0" fontId="3" fillId="0" borderId="0" xfId="7"/>
    <xf numFmtId="0" fontId="14" fillId="2" borderId="2" xfId="1" applyFont="1" applyFill="1" applyBorder="1"/>
    <xf numFmtId="0" fontId="14" fillId="2" borderId="1" xfId="1" applyFont="1" applyFill="1" applyBorder="1" applyAlignment="1">
      <alignment horizontal="left"/>
    </xf>
    <xf numFmtId="0" fontId="15" fillId="0" borderId="0" xfId="7" applyFont="1"/>
    <xf numFmtId="0" fontId="7" fillId="0" borderId="0" xfId="1" applyAlignment="1">
      <alignment wrapText="1"/>
    </xf>
    <xf numFmtId="0" fontId="7" fillId="0" borderId="0" xfId="1" applyAlignment="1">
      <alignment horizontal="center"/>
    </xf>
    <xf numFmtId="38" fontId="7" fillId="0" borderId="14" xfId="1" applyNumberFormat="1" applyBorder="1"/>
    <xf numFmtId="38" fontId="7" fillId="0" borderId="14" xfId="1" applyNumberFormat="1" applyBorder="1" applyAlignment="1">
      <alignment horizontal="center"/>
    </xf>
    <xf numFmtId="9" fontId="0" fillId="3" borderId="0" xfId="8" applyFont="1" applyFill="1" applyAlignment="1">
      <alignment horizontal="center"/>
    </xf>
    <xf numFmtId="9" fontId="7" fillId="4" borderId="0" xfId="8" applyFill="1"/>
    <xf numFmtId="9" fontId="7" fillId="5" borderId="0" xfId="8" applyFill="1"/>
    <xf numFmtId="0" fontId="7" fillId="3" borderId="0" xfId="1" applyFill="1"/>
    <xf numFmtId="0" fontId="9" fillId="2" borderId="0" xfId="1" applyFont="1" applyFill="1"/>
    <xf numFmtId="9" fontId="7" fillId="0" borderId="0" xfId="8" applyAlignment="1">
      <alignment horizontal="center"/>
    </xf>
    <xf numFmtId="38" fontId="7" fillId="0" borderId="0" xfId="1" applyNumberFormat="1" applyAlignment="1">
      <alignment horizontal="center"/>
    </xf>
    <xf numFmtId="9" fontId="7" fillId="3" borderId="0" xfId="8" applyFill="1"/>
    <xf numFmtId="0" fontId="7" fillId="4" borderId="0" xfId="1" applyFill="1"/>
    <xf numFmtId="0" fontId="7" fillId="2" borderId="1" xfId="9" applyFont="1" applyFill="1" applyBorder="1"/>
    <xf numFmtId="0" fontId="7" fillId="2" borderId="2" xfId="9" applyFont="1" applyFill="1" applyBorder="1"/>
    <xf numFmtId="0" fontId="8" fillId="2" borderId="0" xfId="9" applyFont="1" applyFill="1" applyAlignment="1">
      <alignment vertical="top"/>
    </xf>
    <xf numFmtId="38" fontId="7" fillId="2" borderId="9" xfId="1" applyNumberFormat="1" applyFill="1" applyBorder="1" applyAlignment="1">
      <alignment horizontal="center"/>
    </xf>
    <xf numFmtId="0" fontId="7" fillId="2" borderId="0" xfId="1" applyFill="1" applyAlignment="1">
      <alignment horizontal="left" wrapText="1"/>
    </xf>
    <xf numFmtId="0" fontId="7" fillId="2" borderId="0" xfId="1" applyFill="1" applyAlignment="1">
      <alignment horizontal="left" vertical="top" wrapText="1"/>
    </xf>
    <xf numFmtId="0" fontId="7" fillId="0" borderId="0" xfId="1" applyAlignment="1">
      <alignment horizontal="left" vertical="top"/>
    </xf>
    <xf numFmtId="43" fontId="7" fillId="0" borderId="0" xfId="10"/>
    <xf numFmtId="38" fontId="7" fillId="2" borderId="2" xfId="1" applyNumberFormat="1" applyFill="1" applyBorder="1"/>
    <xf numFmtId="38" fontId="7" fillId="2" borderId="0" xfId="1" applyNumberFormat="1" applyFill="1"/>
    <xf numFmtId="43" fontId="7" fillId="0" borderId="0" xfId="1" applyNumberFormat="1"/>
    <xf numFmtId="0" fontId="5" fillId="2" borderId="8" xfId="1" applyFont="1" applyFill="1" applyBorder="1"/>
    <xf numFmtId="0" fontId="5" fillId="2" borderId="9" xfId="1" applyFont="1" applyFill="1" applyBorder="1"/>
    <xf numFmtId="38" fontId="7" fillId="0" borderId="9" xfId="1" applyNumberFormat="1" applyBorder="1" applyAlignment="1">
      <alignment horizontal="center"/>
    </xf>
    <xf numFmtId="0" fontId="7" fillId="0" borderId="2" xfId="2" applyBorder="1" applyAlignment="1">
      <alignment wrapText="1"/>
    </xf>
    <xf numFmtId="17" fontId="7" fillId="2" borderId="2" xfId="1" quotePrefix="1" applyNumberFormat="1" applyFill="1" applyBorder="1"/>
    <xf numFmtId="0" fontId="7" fillId="2" borderId="2" xfId="1" quotePrefix="1" applyFill="1" applyBorder="1"/>
    <xf numFmtId="0" fontId="7" fillId="0" borderId="0" xfId="1" applyFont="1"/>
    <xf numFmtId="38" fontId="7" fillId="0" borderId="3" xfId="1" applyNumberFormat="1" applyFont="1" applyBorder="1"/>
    <xf numFmtId="0" fontId="7" fillId="2" borderId="0" xfId="1" applyFill="1"/>
    <xf numFmtId="0" fontId="7" fillId="0" borderId="0" xfId="1"/>
    <xf numFmtId="0" fontId="7" fillId="2" borderId="0" xfId="1" applyFill="1"/>
    <xf numFmtId="0" fontId="7" fillId="0" borderId="0" xfId="1"/>
    <xf numFmtId="0" fontId="7" fillId="2" borderId="0" xfId="1" applyFill="1"/>
    <xf numFmtId="0" fontId="7" fillId="0" borderId="0" xfId="1"/>
    <xf numFmtId="0" fontId="7" fillId="0" borderId="1" xfId="2" applyFont="1" applyBorder="1"/>
    <xf numFmtId="0" fontId="7" fillId="0" borderId="0" xfId="1" applyFont="1" applyAlignment="1">
      <alignment horizontal="right"/>
    </xf>
    <xf numFmtId="0" fontId="7" fillId="0" borderId="1" xfId="1" applyFont="1" applyBorder="1"/>
    <xf numFmtId="0" fontId="7" fillId="0" borderId="2" xfId="2" applyFont="1" applyBorder="1"/>
    <xf numFmtId="0" fontId="7" fillId="0" borderId="2" xfId="1" applyFont="1" applyBorder="1"/>
    <xf numFmtId="0" fontId="7" fillId="0" borderId="0" xfId="3" applyFont="1"/>
    <xf numFmtId="0" fontId="7" fillId="0" borderId="0" xfId="2" applyFont="1"/>
    <xf numFmtId="0" fontId="7" fillId="0" borderId="11" xfId="1" applyFont="1" applyBorder="1"/>
    <xf numFmtId="0" fontId="7" fillId="0" borderId="4" xfId="1" applyFont="1" applyBorder="1"/>
    <xf numFmtId="0" fontId="7" fillId="0" borderId="6" xfId="1" applyFont="1" applyBorder="1" applyAlignment="1">
      <alignment horizontal="center"/>
    </xf>
    <xf numFmtId="0" fontId="7" fillId="0" borderId="3" xfId="1" applyFont="1" applyBorder="1" applyAlignment="1">
      <alignment horizontal="center"/>
    </xf>
    <xf numFmtId="0" fontId="7" fillId="2" borderId="3" xfId="1" applyFont="1" applyFill="1" applyBorder="1" applyAlignment="1">
      <alignment horizontal="center"/>
    </xf>
    <xf numFmtId="38" fontId="7" fillId="0" borderId="4" xfId="1" applyNumberFormat="1" applyFont="1" applyBorder="1"/>
    <xf numFmtId="38" fontId="7" fillId="0" borderId="2" xfId="1" applyNumberFormat="1" applyFont="1" applyBorder="1"/>
    <xf numFmtId="0" fontId="7" fillId="0" borderId="8" xfId="1" applyFont="1" applyBorder="1"/>
    <xf numFmtId="0" fontId="7" fillId="0" borderId="9" xfId="1" applyFont="1" applyBorder="1"/>
    <xf numFmtId="38" fontId="7" fillId="0" borderId="13" xfId="1" applyNumberFormat="1" applyFont="1" applyBorder="1"/>
    <xf numFmtId="0" fontId="7" fillId="0" borderId="5" xfId="1" applyFont="1" applyBorder="1"/>
    <xf numFmtId="38" fontId="7" fillId="0" borderId="9" xfId="4" applyNumberFormat="1" applyFont="1" applyBorder="1"/>
    <xf numFmtId="0" fontId="7" fillId="0" borderId="12" xfId="1" applyFont="1" applyBorder="1"/>
    <xf numFmtId="0" fontId="7" fillId="0" borderId="7" xfId="1" applyFont="1" applyBorder="1"/>
    <xf numFmtId="0" fontId="7" fillId="0" borderId="10" xfId="1" applyFont="1" applyBorder="1"/>
    <xf numFmtId="0" fontId="7" fillId="0" borderId="6" xfId="1" applyFont="1" applyBorder="1"/>
    <xf numFmtId="17" fontId="7" fillId="2" borderId="2" xfId="1" applyNumberFormat="1" applyFill="1" applyBorder="1"/>
    <xf numFmtId="0" fontId="7" fillId="0" borderId="0" xfId="1" applyAlignment="1">
      <alignment horizontal="left" vertical="top" wrapText="1"/>
    </xf>
    <xf numFmtId="0" fontId="7" fillId="0" borderId="1" xfId="1" applyBorder="1" applyAlignment="1">
      <alignment horizontal="left" vertical="top" wrapText="1"/>
    </xf>
    <xf numFmtId="0" fontId="7" fillId="0" borderId="0" xfId="2" applyAlignment="1">
      <alignment horizontal="left" vertical="top" wrapText="1"/>
    </xf>
    <xf numFmtId="0" fontId="7" fillId="0" borderId="1" xfId="2" applyBorder="1" applyAlignment="1">
      <alignment horizontal="left" vertical="top" wrapText="1"/>
    </xf>
    <xf numFmtId="0" fontId="7" fillId="2" borderId="0" xfId="1" applyFill="1"/>
    <xf numFmtId="0" fontId="7" fillId="0" borderId="0" xfId="1"/>
    <xf numFmtId="0" fontId="16" fillId="2" borderId="0" xfId="1" applyFont="1" applyFill="1"/>
    <xf numFmtId="0" fontId="7" fillId="2" borderId="0" xfId="1" applyFill="1"/>
    <xf numFmtId="0" fontId="7" fillId="0" borderId="0" xfId="1"/>
    <xf numFmtId="38" fontId="8" fillId="2" borderId="3" xfId="1" applyNumberFormat="1" applyFont="1" applyFill="1" applyBorder="1"/>
    <xf numFmtId="43" fontId="7" fillId="0" borderId="0" xfId="11" applyFont="1"/>
    <xf numFmtId="40" fontId="7" fillId="0" borderId="0" xfId="1" applyNumberFormat="1"/>
    <xf numFmtId="0" fontId="7" fillId="2" borderId="0" xfId="1" applyFill="1"/>
    <xf numFmtId="0" fontId="7" fillId="0" borderId="0" xfId="1"/>
    <xf numFmtId="0" fontId="7" fillId="2" borderId="0" xfId="1" applyFill="1"/>
    <xf numFmtId="0" fontId="7" fillId="0" borderId="0" xfId="1"/>
    <xf numFmtId="0" fontId="8" fillId="2" borderId="1" xfId="12" applyFont="1" applyFill="1" applyBorder="1"/>
    <xf numFmtId="0" fontId="7" fillId="2" borderId="0" xfId="6" applyFill="1" applyAlignment="1">
      <alignment wrapText="1"/>
    </xf>
    <xf numFmtId="0" fontId="7" fillId="2" borderId="0" xfId="1" applyFill="1" applyAlignment="1">
      <alignment wrapText="1"/>
    </xf>
    <xf numFmtId="0" fontId="7" fillId="2" borderId="0" xfId="1" applyFill="1"/>
    <xf numFmtId="0" fontId="7" fillId="2" borderId="0" xfId="6" applyFill="1" applyAlignment="1">
      <alignment vertical="top" wrapText="1"/>
    </xf>
    <xf numFmtId="0" fontId="7" fillId="0" borderId="0" xfId="1"/>
    <xf numFmtId="0" fontId="7" fillId="2" borderId="0" xfId="1" applyFill="1"/>
    <xf numFmtId="0" fontId="7" fillId="0" borderId="0" xfId="1"/>
    <xf numFmtId="0" fontId="7" fillId="0" borderId="0" xfId="2" applyAlignment="1">
      <alignment horizontal="left" vertical="top" wrapText="1"/>
    </xf>
    <xf numFmtId="0" fontId="0" fillId="0" borderId="0" xfId="0"/>
    <xf numFmtId="0" fontId="7" fillId="2" borderId="0" xfId="1" applyFill="1"/>
    <xf numFmtId="0" fontId="0" fillId="0" borderId="0" xfId="0"/>
    <xf numFmtId="0" fontId="7" fillId="0" borderId="0" xfId="1"/>
    <xf numFmtId="0" fontId="7" fillId="0" borderId="0" xfId="0" applyFont="1"/>
    <xf numFmtId="0" fontId="7" fillId="2" borderId="0" xfId="0" applyFont="1" applyFill="1"/>
    <xf numFmtId="40" fontId="7" fillId="2" borderId="4" xfId="1" applyNumberFormat="1" applyFill="1" applyBorder="1"/>
    <xf numFmtId="0" fontId="0" fillId="2" borderId="0" xfId="0" applyFill="1"/>
    <xf numFmtId="0" fontId="7" fillId="2" borderId="4" xfId="1" applyFill="1" applyBorder="1" applyAlignment="1">
      <alignment horizontal="center"/>
    </xf>
    <xf numFmtId="38" fontId="7" fillId="0" borderId="11" xfId="1" applyNumberFormat="1" applyBorder="1"/>
    <xf numFmtId="38" fontId="7" fillId="2" borderId="9" xfId="1" applyNumberFormat="1" applyFill="1" applyBorder="1"/>
    <xf numFmtId="0" fontId="17" fillId="0" borderId="0" xfId="1" applyFont="1" applyAlignment="1">
      <alignment horizontal="right"/>
    </xf>
    <xf numFmtId="0" fontId="7" fillId="0" borderId="0" xfId="1" applyAlignment="1">
      <alignment horizontal="left" vertical="top" wrapText="1"/>
    </xf>
    <xf numFmtId="0" fontId="8" fillId="0" borderId="0" xfId="1" applyFont="1" applyAlignment="1">
      <alignment horizontal="left" vertical="top" wrapText="1"/>
    </xf>
    <xf numFmtId="0" fontId="4" fillId="2" borderId="11" xfId="1" applyFont="1" applyFill="1" applyBorder="1" applyAlignment="1">
      <alignment horizontal="center"/>
    </xf>
    <xf numFmtId="0" fontId="4" fillId="2" borderId="2" xfId="1" applyFont="1" applyFill="1" applyBorder="1" applyAlignment="1">
      <alignment horizontal="center"/>
    </xf>
    <xf numFmtId="0" fontId="4" fillId="2" borderId="4" xfId="1" applyFont="1" applyFill="1" applyBorder="1" applyAlignment="1">
      <alignment horizontal="center"/>
    </xf>
    <xf numFmtId="0" fontId="12" fillId="0" borderId="11" xfId="1" applyFont="1" applyBorder="1" applyAlignment="1">
      <alignment horizontal="center"/>
    </xf>
    <xf numFmtId="0" fontId="12" fillId="0" borderId="2" xfId="1" applyFont="1" applyBorder="1" applyAlignment="1">
      <alignment horizontal="center"/>
    </xf>
    <xf numFmtId="0" fontId="12" fillId="0" borderId="4" xfId="1" applyFont="1" applyBorder="1" applyAlignment="1">
      <alignment horizontal="center"/>
    </xf>
    <xf numFmtId="0" fontId="10" fillId="0" borderId="2" xfId="2" applyFont="1" applyBorder="1" applyAlignment="1">
      <alignment wrapText="1"/>
    </xf>
    <xf numFmtId="0" fontId="7" fillId="0" borderId="2" xfId="1" applyBorder="1" applyAlignment="1">
      <alignment wrapText="1"/>
    </xf>
    <xf numFmtId="0" fontId="10" fillId="0" borderId="1" xfId="2" applyFont="1" applyBorder="1" applyAlignment="1">
      <alignment horizontal="left" wrapText="1"/>
    </xf>
    <xf numFmtId="0" fontId="10" fillId="0" borderId="0" xfId="2" applyFont="1" applyAlignment="1">
      <alignment horizontal="left" vertical="top" wrapText="1"/>
    </xf>
    <xf numFmtId="0" fontId="10" fillId="0" borderId="0" xfId="1" applyFont="1" applyAlignment="1">
      <alignment horizontal="left" vertical="top" wrapText="1"/>
    </xf>
    <xf numFmtId="0" fontId="7" fillId="0" borderId="1" xfId="1" applyBorder="1" applyAlignment="1">
      <alignment horizontal="left" vertical="top" wrapText="1"/>
    </xf>
    <xf numFmtId="0" fontId="7" fillId="2" borderId="0" xfId="6" applyFill="1" applyAlignment="1">
      <alignment wrapText="1"/>
    </xf>
    <xf numFmtId="0" fontId="7" fillId="2" borderId="0" xfId="6" applyFill="1" applyAlignment="1">
      <alignment horizontal="left" wrapText="1"/>
    </xf>
    <xf numFmtId="0" fontId="7" fillId="0" borderId="1" xfId="6" applyBorder="1" applyAlignment="1">
      <alignment wrapText="1"/>
    </xf>
    <xf numFmtId="38" fontId="7" fillId="0" borderId="12" xfId="2" applyNumberFormat="1" applyBorder="1" applyAlignment="1">
      <alignment vertical="top" wrapText="1"/>
    </xf>
    <xf numFmtId="0" fontId="7" fillId="0" borderId="12" xfId="1" applyBorder="1" applyAlignment="1">
      <alignment vertical="top" wrapText="1"/>
    </xf>
    <xf numFmtId="0" fontId="7" fillId="0" borderId="0" xfId="1" applyAlignment="1">
      <alignment vertical="top" wrapText="1"/>
    </xf>
    <xf numFmtId="0" fontId="7" fillId="0" borderId="0" xfId="1" applyAlignment="1">
      <alignment wrapText="1"/>
    </xf>
    <xf numFmtId="0" fontId="7" fillId="0" borderId="0" xfId="2" applyAlignment="1">
      <alignment horizontal="left" vertical="top" wrapText="1"/>
    </xf>
    <xf numFmtId="0" fontId="7" fillId="0" borderId="0" xfId="2" applyAlignment="1">
      <alignment horizontal="left" vertical="top"/>
    </xf>
    <xf numFmtId="0" fontId="4" fillId="0" borderId="11" xfId="1" applyFont="1" applyBorder="1" applyAlignment="1">
      <alignment horizontal="center"/>
    </xf>
    <xf numFmtId="0" fontId="4" fillId="0" borderId="2" xfId="1" applyFont="1" applyBorder="1" applyAlignment="1">
      <alignment horizontal="center"/>
    </xf>
    <xf numFmtId="0" fontId="4" fillId="0" borderId="4" xfId="1" applyFont="1" applyBorder="1" applyAlignment="1">
      <alignment horizontal="center"/>
    </xf>
    <xf numFmtId="0" fontId="7" fillId="2" borderId="12" xfId="1" applyFill="1" applyBorder="1" applyAlignment="1">
      <alignment horizontal="left" wrapText="1"/>
    </xf>
    <xf numFmtId="0" fontId="7" fillId="2" borderId="1" xfId="1" applyFill="1" applyBorder="1" applyAlignment="1">
      <alignment horizontal="left" wrapText="1"/>
    </xf>
    <xf numFmtId="0" fontId="7" fillId="0" borderId="2" xfId="2" applyBorder="1" applyAlignment="1">
      <alignment horizontal="left" wrapText="1"/>
    </xf>
    <xf numFmtId="0" fontId="7" fillId="0" borderId="0" xfId="2" applyAlignment="1">
      <alignment horizontal="left" wrapText="1"/>
    </xf>
    <xf numFmtId="0" fontId="7" fillId="2" borderId="0" xfId="1" applyFill="1" applyAlignment="1">
      <alignment horizontal="left" wrapText="1"/>
    </xf>
    <xf numFmtId="0" fontId="7" fillId="0" borderId="0" xfId="1" applyAlignment="1">
      <alignment horizontal="left" wrapText="1"/>
    </xf>
    <xf numFmtId="38" fontId="7" fillId="0" borderId="12" xfId="2" applyNumberFormat="1" applyFont="1" applyBorder="1" applyAlignment="1">
      <alignment vertical="top" wrapText="1"/>
    </xf>
    <xf numFmtId="0" fontId="7" fillId="0" borderId="12" xfId="1" applyFont="1" applyBorder="1" applyAlignment="1">
      <alignment vertical="top" wrapText="1"/>
    </xf>
    <xf numFmtId="0" fontId="7" fillId="0" borderId="0" xfId="1" applyFont="1" applyAlignment="1">
      <alignment vertical="top" wrapText="1"/>
    </xf>
    <xf numFmtId="0" fontId="7" fillId="0" borderId="2" xfId="2" applyFont="1" applyBorder="1" applyAlignment="1">
      <alignment horizontal="left" wrapText="1"/>
    </xf>
    <xf numFmtId="0" fontId="7" fillId="0" borderId="0" xfId="2" applyFont="1" applyAlignment="1">
      <alignment horizontal="left" vertical="top" wrapText="1"/>
    </xf>
    <xf numFmtId="0" fontId="7" fillId="2" borderId="12" xfId="2" applyFill="1" applyBorder="1" applyAlignment="1">
      <alignment horizontal="left" wrapText="1"/>
    </xf>
    <xf numFmtId="0" fontId="7" fillId="2" borderId="0" xfId="1" applyFill="1" applyAlignment="1">
      <alignment horizontal="left" vertical="top" wrapText="1"/>
    </xf>
    <xf numFmtId="0" fontId="8" fillId="2" borderId="0" xfId="2" applyFont="1" applyFill="1" applyAlignment="1">
      <alignment horizontal="left" wrapText="1"/>
    </xf>
    <xf numFmtId="0" fontId="7" fillId="2" borderId="0" xfId="2" applyFill="1" applyAlignment="1">
      <alignment horizontal="left" wrapText="1"/>
    </xf>
    <xf numFmtId="0" fontId="7" fillId="0" borderId="2" xfId="2" applyBorder="1" applyAlignment="1">
      <alignment horizontal="left" vertical="top"/>
    </xf>
    <xf numFmtId="0" fontId="7" fillId="0" borderId="0" xfId="3" applyAlignment="1">
      <alignment horizontal="left" vertical="top" wrapText="1"/>
    </xf>
    <xf numFmtId="0" fontId="7" fillId="0" borderId="2" xfId="2" applyBorder="1" applyAlignment="1">
      <alignment horizontal="left" vertical="top" wrapText="1"/>
    </xf>
    <xf numFmtId="0" fontId="7" fillId="0" borderId="0" xfId="2" applyAlignment="1">
      <alignment vertical="top" wrapText="1"/>
    </xf>
    <xf numFmtId="0" fontId="8" fillId="0" borderId="0" xfId="2" applyFont="1" applyAlignment="1">
      <alignment horizontal="left" vertical="top" wrapText="1"/>
    </xf>
    <xf numFmtId="0" fontId="7" fillId="0" borderId="1" xfId="2" applyBorder="1" applyAlignment="1">
      <alignment horizontal="left" vertical="top" wrapText="1"/>
    </xf>
    <xf numFmtId="38" fontId="7" fillId="2" borderId="12" xfId="2" applyNumberFormat="1" applyFill="1" applyBorder="1" applyAlignment="1">
      <alignment vertical="top" wrapText="1"/>
    </xf>
    <xf numFmtId="0" fontId="7" fillId="2" borderId="2" xfId="2" applyFill="1" applyBorder="1" applyAlignment="1">
      <alignment horizontal="left" vertical="top"/>
    </xf>
    <xf numFmtId="0" fontId="7" fillId="2" borderId="2" xfId="2" applyFill="1" applyBorder="1" applyAlignment="1">
      <alignment horizontal="left" vertical="top" wrapText="1"/>
    </xf>
    <xf numFmtId="0" fontId="7" fillId="2" borderId="0" xfId="1" applyFill="1" applyAlignment="1">
      <alignment wrapText="1"/>
    </xf>
    <xf numFmtId="0" fontId="7" fillId="0" borderId="0" xfId="1" applyAlignment="1">
      <alignment horizontal="left"/>
    </xf>
    <xf numFmtId="0" fontId="7" fillId="2" borderId="2" xfId="1" applyFill="1" applyBorder="1" applyAlignment="1">
      <alignment horizontal="left" wrapText="1"/>
    </xf>
    <xf numFmtId="0" fontId="8" fillId="0" borderId="1" xfId="2" applyFont="1" applyBorder="1" applyAlignment="1">
      <alignment horizontal="left" vertical="top" wrapText="1"/>
    </xf>
    <xf numFmtId="0" fontId="8" fillId="0" borderId="0" xfId="1" applyFont="1" applyAlignment="1">
      <alignment horizontal="left" wrapText="1"/>
    </xf>
    <xf numFmtId="0" fontId="7" fillId="2" borderId="0" xfId="1" applyFill="1" applyAlignment="1">
      <alignment vertical="top" wrapText="1"/>
    </xf>
    <xf numFmtId="0" fontId="7" fillId="2" borderId="0" xfId="1" applyFill="1"/>
    <xf numFmtId="0" fontId="0" fillId="0" borderId="0" xfId="0"/>
    <xf numFmtId="0" fontId="0" fillId="0" borderId="0" xfId="0" applyAlignment="1">
      <alignment wrapText="1"/>
    </xf>
    <xf numFmtId="0" fontId="7" fillId="2" borderId="0" xfId="1" applyFill="1" applyAlignment="1">
      <alignment horizontal="left"/>
    </xf>
    <xf numFmtId="0" fontId="7" fillId="2" borderId="0" xfId="6" applyFill="1" applyAlignment="1">
      <alignment vertical="top" wrapText="1"/>
    </xf>
    <xf numFmtId="0" fontId="7" fillId="2" borderId="0" xfId="6" applyFill="1" applyAlignment="1">
      <alignment horizontal="left" vertical="top" wrapText="1"/>
    </xf>
    <xf numFmtId="0" fontId="7" fillId="2" borderId="0" xfId="1" applyFill="1" applyBorder="1" applyAlignment="1">
      <alignment horizontal="left" wrapText="1"/>
    </xf>
    <xf numFmtId="0" fontId="7" fillId="2" borderId="11" xfId="1" applyFill="1" applyBorder="1" applyAlignment="1">
      <alignment wrapText="1"/>
    </xf>
    <xf numFmtId="0" fontId="7" fillId="2" borderId="4" xfId="1" applyFill="1" applyBorder="1" applyAlignment="1">
      <alignment wrapText="1"/>
    </xf>
  </cellXfs>
  <cellStyles count="13">
    <cellStyle name="Comma 2" xfId="10" xr:uid="{4B79CBD8-1FB4-44D4-8A8F-A3037C3751A9}"/>
    <cellStyle name="Comma 3" xfId="11" xr:uid="{C4D3A487-D2B3-4992-BB5A-625B6A2DFBE8}"/>
    <cellStyle name="Normal" xfId="0" builtinId="0"/>
    <cellStyle name="Normal 10" xfId="1" xr:uid="{C7003CE5-23DA-4153-854C-180C734F18F7}"/>
    <cellStyle name="Normal 2 2" xfId="2" xr:uid="{7B6B21C3-C351-4D62-B5C4-2E39839B4782}"/>
    <cellStyle name="Normal 3" xfId="6" xr:uid="{642FFEDF-9C2E-4387-BCD1-7A3B06216523}"/>
    <cellStyle name="Normal 4" xfId="9" xr:uid="{469414FC-A2F4-4BE5-94F4-90422AA5A8D3}"/>
    <cellStyle name="Normal 4 2" xfId="4" xr:uid="{D888158E-26C8-4D66-BC6A-47043678F32B}"/>
    <cellStyle name="Normal 5" xfId="3" xr:uid="{ED28B945-0F41-486A-88BD-5BFB68FEB62C}"/>
    <cellStyle name="Normal 6" xfId="5" xr:uid="{14201793-C776-438C-A5C7-0648557034AC}"/>
    <cellStyle name="Normal 6 2" xfId="12" xr:uid="{55C2E716-EEC1-4AFE-BDC7-DA7ED9E5502B}"/>
    <cellStyle name="Normal 8" xfId="7" xr:uid="{5C4892A1-70BE-49D9-95D9-5058D8481F47}"/>
    <cellStyle name="Percent 2" xfId="8" xr:uid="{2D12C041-8512-4A2F-978E-75AD886030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0766-4F6F-4A70-B5C3-98AB6A293B08}">
  <sheetPr>
    <pageSetUpPr fitToPage="1"/>
  </sheetPr>
  <dimension ref="A1:J56"/>
  <sheetViews>
    <sheetView topLeftCell="A10" zoomScaleNormal="100" zoomScaleSheetLayoutView="90" workbookViewId="0">
      <selection activeCell="K25" sqref="K25"/>
    </sheetView>
  </sheetViews>
  <sheetFormatPr defaultColWidth="9.140625" defaultRowHeight="12.75" x14ac:dyDescent="0.2"/>
  <cols>
    <col min="1" max="2" width="17.28515625" style="173" customWidth="1"/>
    <col min="3" max="8" width="14" style="173" customWidth="1"/>
    <col min="9" max="9" width="13.140625" style="173" customWidth="1"/>
    <col min="10" max="16384" width="9.140625" style="173"/>
  </cols>
  <sheetData>
    <row r="1" spans="1:9" x14ac:dyDescent="0.2">
      <c r="A1" s="174" t="s">
        <v>491</v>
      </c>
      <c r="B1" s="172"/>
      <c r="C1" s="172"/>
      <c r="D1" s="172"/>
      <c r="E1" s="172"/>
      <c r="F1" s="172"/>
      <c r="G1" s="172"/>
      <c r="H1" s="172"/>
      <c r="I1" s="172"/>
    </row>
    <row r="2" spans="1:9" x14ac:dyDescent="0.2">
      <c r="A2" s="172" t="s">
        <v>13</v>
      </c>
      <c r="B2" s="2" t="s">
        <v>34</v>
      </c>
      <c r="C2" s="29"/>
      <c r="D2" s="29"/>
      <c r="E2" s="172"/>
      <c r="F2" s="172"/>
      <c r="G2" s="30" t="s">
        <v>14</v>
      </c>
      <c r="H2" s="2" t="s">
        <v>489</v>
      </c>
      <c r="I2" s="29"/>
    </row>
    <row r="3" spans="1:9" x14ac:dyDescent="0.2">
      <c r="A3" s="172" t="s">
        <v>22</v>
      </c>
      <c r="B3" s="2" t="s">
        <v>97</v>
      </c>
      <c r="C3" s="29"/>
      <c r="D3" s="29"/>
      <c r="E3" s="172"/>
      <c r="F3" s="172"/>
      <c r="G3" s="30" t="s">
        <v>15</v>
      </c>
      <c r="H3" s="5" t="s">
        <v>490</v>
      </c>
      <c r="I3" s="31"/>
    </row>
    <row r="4" spans="1:9" x14ac:dyDescent="0.2">
      <c r="A4" s="172" t="s">
        <v>16</v>
      </c>
      <c r="B4" s="4" t="s">
        <v>99</v>
      </c>
      <c r="C4" s="29"/>
      <c r="D4" s="29"/>
      <c r="E4" s="172"/>
      <c r="F4" s="172"/>
      <c r="G4" s="30" t="s">
        <v>18</v>
      </c>
      <c r="H4" s="4" t="s">
        <v>38</v>
      </c>
      <c r="I4" s="29"/>
    </row>
    <row r="5" spans="1:9" x14ac:dyDescent="0.2">
      <c r="A5" s="172" t="s">
        <v>17</v>
      </c>
      <c r="B5" s="4" t="s">
        <v>100</v>
      </c>
      <c r="C5" s="31"/>
      <c r="D5" s="31"/>
      <c r="E5" s="172"/>
      <c r="F5" s="172"/>
      <c r="G5" s="30" t="s">
        <v>19</v>
      </c>
      <c r="H5" s="6" t="s">
        <v>101</v>
      </c>
      <c r="I5" s="31"/>
    </row>
    <row r="6" spans="1:9" x14ac:dyDescent="0.2">
      <c r="A6" s="172"/>
      <c r="C6" s="172"/>
      <c r="D6" s="172"/>
      <c r="E6" s="172"/>
      <c r="F6" s="172"/>
      <c r="G6" s="30"/>
      <c r="I6" s="172"/>
    </row>
    <row r="7" spans="1:9" x14ac:dyDescent="0.2">
      <c r="A7" s="205" t="s">
        <v>102</v>
      </c>
      <c r="B7" s="205"/>
      <c r="C7" s="205"/>
      <c r="D7" s="205"/>
      <c r="E7" s="205"/>
      <c r="F7" s="205"/>
      <c r="G7" s="205"/>
      <c r="H7" s="205"/>
      <c r="I7" s="205"/>
    </row>
    <row r="8" spans="1:9" ht="16.5" customHeight="1" x14ac:dyDescent="0.2">
      <c r="A8" s="205"/>
      <c r="B8" s="205"/>
      <c r="C8" s="205"/>
      <c r="D8" s="205"/>
      <c r="E8" s="205"/>
      <c r="F8" s="205"/>
      <c r="G8" s="205"/>
      <c r="H8" s="205"/>
      <c r="I8" s="205"/>
    </row>
    <row r="9" spans="1:9" x14ac:dyDescent="0.2">
      <c r="A9" s="168"/>
      <c r="B9" s="168"/>
      <c r="C9" s="168"/>
      <c r="D9" s="168"/>
      <c r="E9" s="168"/>
      <c r="F9" s="168"/>
      <c r="G9" s="168"/>
      <c r="H9" s="168"/>
      <c r="I9" s="168"/>
    </row>
    <row r="10" spans="1:9" ht="12.75" customHeight="1" x14ac:dyDescent="0.2">
      <c r="A10" s="173" t="s">
        <v>103</v>
      </c>
    </row>
    <row r="12" spans="1:9" x14ac:dyDescent="0.2">
      <c r="A12" s="53" t="s">
        <v>23</v>
      </c>
    </row>
    <row r="13" spans="1:9" x14ac:dyDescent="0.2">
      <c r="A13" s="205" t="s">
        <v>104</v>
      </c>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10" x14ac:dyDescent="0.2">
      <c r="A17" s="205"/>
      <c r="B17" s="205"/>
      <c r="C17" s="205"/>
      <c r="D17" s="205"/>
      <c r="E17" s="205"/>
      <c r="F17" s="205"/>
      <c r="G17" s="205"/>
      <c r="H17" s="205"/>
      <c r="I17" s="205"/>
    </row>
    <row r="18" spans="1:10" x14ac:dyDescent="0.2">
      <c r="A18" s="168"/>
      <c r="B18" s="168"/>
      <c r="C18" s="168"/>
      <c r="D18" s="168"/>
      <c r="E18" s="168"/>
      <c r="F18" s="168"/>
      <c r="G18" s="168"/>
      <c r="H18" s="168"/>
      <c r="I18" s="168"/>
    </row>
    <row r="19" spans="1:10" x14ac:dyDescent="0.2">
      <c r="A19" s="205" t="s">
        <v>105</v>
      </c>
      <c r="B19" s="205"/>
      <c r="C19" s="205"/>
      <c r="D19" s="205"/>
      <c r="E19" s="205"/>
      <c r="F19" s="205"/>
      <c r="G19" s="205"/>
      <c r="H19" s="205"/>
      <c r="I19" s="205"/>
    </row>
    <row r="20" spans="1:10" x14ac:dyDescent="0.2">
      <c r="A20" s="168"/>
      <c r="B20" s="168"/>
      <c r="C20" s="168"/>
      <c r="D20" s="168"/>
      <c r="E20" s="168"/>
      <c r="F20" s="168"/>
      <c r="G20" s="168"/>
      <c r="H20" s="168"/>
      <c r="I20" s="168"/>
    </row>
    <row r="21" spans="1:10" x14ac:dyDescent="0.2">
      <c r="A21" s="206" t="s">
        <v>492</v>
      </c>
      <c r="B21" s="206"/>
      <c r="C21" s="206"/>
      <c r="D21" s="206"/>
      <c r="E21" s="206"/>
      <c r="F21" s="206"/>
      <c r="G21" s="206"/>
      <c r="H21" s="206"/>
      <c r="I21" s="206"/>
    </row>
    <row r="22" spans="1:10" x14ac:dyDescent="0.2">
      <c r="A22" s="206"/>
      <c r="B22" s="206"/>
      <c r="C22" s="206"/>
      <c r="D22" s="206"/>
      <c r="E22" s="206"/>
      <c r="F22" s="206"/>
      <c r="G22" s="206"/>
      <c r="H22" s="206"/>
      <c r="I22" s="206"/>
    </row>
    <row r="23" spans="1:10" x14ac:dyDescent="0.2">
      <c r="A23" s="206"/>
      <c r="B23" s="206"/>
      <c r="C23" s="206"/>
      <c r="D23" s="206"/>
      <c r="E23" s="206"/>
      <c r="F23" s="206"/>
      <c r="G23" s="206"/>
      <c r="H23" s="206"/>
      <c r="I23" s="206"/>
    </row>
    <row r="24" spans="1:10" x14ac:dyDescent="0.2">
      <c r="A24" s="206"/>
      <c r="B24" s="206"/>
      <c r="C24" s="206"/>
      <c r="D24" s="206"/>
      <c r="E24" s="206"/>
      <c r="F24" s="206"/>
      <c r="G24" s="206"/>
      <c r="H24" s="206"/>
      <c r="I24" s="206"/>
    </row>
    <row r="25" spans="1:10" x14ac:dyDescent="0.2">
      <c r="A25" s="206"/>
      <c r="B25" s="206"/>
      <c r="C25" s="206"/>
      <c r="D25" s="206"/>
      <c r="E25" s="206"/>
      <c r="F25" s="206"/>
      <c r="G25" s="206"/>
      <c r="H25" s="206"/>
      <c r="I25" s="206"/>
    </row>
    <row r="26" spans="1:10" x14ac:dyDescent="0.2">
      <c r="A26" s="206"/>
      <c r="B26" s="206"/>
      <c r="C26" s="206"/>
      <c r="D26" s="206"/>
      <c r="E26" s="206"/>
      <c r="F26" s="206"/>
      <c r="G26" s="206"/>
      <c r="H26" s="206"/>
      <c r="I26" s="206"/>
    </row>
    <row r="27" spans="1:10" ht="51.75" customHeight="1" x14ac:dyDescent="0.2">
      <c r="A27" s="206"/>
      <c r="B27" s="206"/>
      <c r="C27" s="206"/>
      <c r="D27" s="206"/>
      <c r="E27" s="206"/>
      <c r="F27" s="206"/>
      <c r="G27" s="206"/>
      <c r="H27" s="206"/>
      <c r="I27" s="206"/>
    </row>
    <row r="28" spans="1:10" x14ac:dyDescent="0.2">
      <c r="A28" s="169"/>
      <c r="B28" s="169"/>
      <c r="C28" s="169"/>
      <c r="D28" s="169"/>
      <c r="E28" s="169"/>
      <c r="F28" s="169"/>
      <c r="G28" s="169"/>
      <c r="H28" s="169"/>
      <c r="I28" s="169"/>
    </row>
    <row r="29" spans="1:10" x14ac:dyDescent="0.2">
      <c r="A29" s="207" t="s">
        <v>12</v>
      </c>
      <c r="B29" s="208"/>
      <c r="C29" s="208"/>
      <c r="D29" s="208"/>
      <c r="E29" s="208"/>
      <c r="F29" s="208"/>
      <c r="G29" s="208"/>
      <c r="H29" s="208"/>
      <c r="I29" s="209"/>
    </row>
    <row r="30" spans="1:10" x14ac:dyDescent="0.2">
      <c r="A30" s="33"/>
      <c r="B30" s="34"/>
      <c r="C30" s="35" t="s">
        <v>30</v>
      </c>
      <c r="D30" s="12" t="s">
        <v>31</v>
      </c>
      <c r="E30" s="12" t="s">
        <v>32</v>
      </c>
      <c r="F30" s="12" t="s">
        <v>33</v>
      </c>
      <c r="G30" s="12" t="s">
        <v>466</v>
      </c>
      <c r="H30" s="12" t="s">
        <v>467</v>
      </c>
      <c r="I30" s="12" t="s">
        <v>468</v>
      </c>
    </row>
    <row r="31" spans="1:10" x14ac:dyDescent="0.2">
      <c r="A31" s="33"/>
      <c r="B31" s="34"/>
      <c r="C31" s="14" t="s">
        <v>10</v>
      </c>
      <c r="D31" s="14" t="s">
        <v>10</v>
      </c>
      <c r="E31" s="14" t="s">
        <v>10</v>
      </c>
      <c r="F31" s="14" t="s">
        <v>10</v>
      </c>
      <c r="G31" s="14" t="s">
        <v>11</v>
      </c>
      <c r="H31" s="14" t="s">
        <v>11</v>
      </c>
      <c r="I31" s="14" t="s">
        <v>11</v>
      </c>
    </row>
    <row r="32" spans="1:10" x14ac:dyDescent="0.2">
      <c r="A32" s="33" t="s">
        <v>0</v>
      </c>
      <c r="B32" s="34"/>
      <c r="C32" s="37">
        <v>1615212</v>
      </c>
      <c r="D32" s="37">
        <v>1860492</v>
      </c>
      <c r="E32" s="37">
        <v>600000</v>
      </c>
      <c r="F32" s="37">
        <v>0</v>
      </c>
      <c r="G32" s="37">
        <v>0</v>
      </c>
      <c r="H32" s="37">
        <v>0</v>
      </c>
      <c r="I32" s="37">
        <v>0</v>
      </c>
      <c r="J32" s="55"/>
    </row>
    <row r="33" spans="1:10" x14ac:dyDescent="0.2">
      <c r="A33" s="33" t="s">
        <v>1</v>
      </c>
      <c r="B33" s="34"/>
      <c r="C33" s="37">
        <v>50000</v>
      </c>
      <c r="D33" s="37">
        <f t="shared" ref="D33:I33" si="0">C44</f>
        <v>7.0800000000745058</v>
      </c>
      <c r="E33" s="37">
        <f t="shared" si="0"/>
        <v>26.920000000158325</v>
      </c>
      <c r="F33" s="37">
        <f t="shared" si="0"/>
        <v>2.3283064365386963E-10</v>
      </c>
      <c r="G33" s="37">
        <f t="shared" si="0"/>
        <v>2.3283064365386963E-10</v>
      </c>
      <c r="H33" s="37">
        <f t="shared" si="0"/>
        <v>2.3283064365386963E-10</v>
      </c>
      <c r="I33" s="37">
        <f t="shared" si="0"/>
        <v>2.3283064365386963E-10</v>
      </c>
    </row>
    <row r="34" spans="1:10" x14ac:dyDescent="0.2">
      <c r="A34" s="33" t="s">
        <v>2</v>
      </c>
      <c r="B34" s="34"/>
      <c r="C34" s="37">
        <v>2026480</v>
      </c>
      <c r="D34" s="37">
        <v>1738048.3</v>
      </c>
      <c r="E34" s="37">
        <v>600674.43000000005</v>
      </c>
      <c r="F34" s="37">
        <v>107867.56</v>
      </c>
      <c r="G34" s="177">
        <v>0</v>
      </c>
      <c r="H34" s="177">
        <v>0</v>
      </c>
      <c r="I34" s="177">
        <v>0</v>
      </c>
    </row>
    <row r="35" spans="1:10" x14ac:dyDescent="0.2">
      <c r="A35" s="33" t="s">
        <v>3</v>
      </c>
      <c r="B35" s="34"/>
      <c r="C35" s="37">
        <v>2076472.92</v>
      </c>
      <c r="D35" s="37">
        <v>1738028.46</v>
      </c>
      <c r="E35" s="37">
        <v>600701.35</v>
      </c>
      <c r="F35" s="37">
        <v>107867.56</v>
      </c>
      <c r="G35" s="177">
        <v>0</v>
      </c>
      <c r="H35" s="177">
        <v>0</v>
      </c>
      <c r="I35" s="177">
        <v>0</v>
      </c>
      <c r="J35" s="55"/>
    </row>
    <row r="36" spans="1:10" x14ac:dyDescent="0.2">
      <c r="A36" s="33"/>
      <c r="B36" s="34"/>
      <c r="C36" s="37"/>
      <c r="D36" s="37"/>
      <c r="E36" s="37"/>
      <c r="F36" s="37"/>
      <c r="G36" s="37"/>
      <c r="H36" s="37"/>
      <c r="I36" s="37"/>
    </row>
    <row r="37" spans="1:10" x14ac:dyDescent="0.2">
      <c r="A37" s="10" t="s">
        <v>4</v>
      </c>
      <c r="B37" s="6"/>
      <c r="C37" s="17"/>
      <c r="D37" s="17"/>
      <c r="E37" s="17"/>
      <c r="F37" s="15"/>
      <c r="G37" s="15"/>
      <c r="H37" s="15"/>
      <c r="I37" s="15"/>
    </row>
    <row r="38" spans="1:10" x14ac:dyDescent="0.2">
      <c r="A38" s="10" t="s">
        <v>29</v>
      </c>
      <c r="B38" s="11"/>
      <c r="C38" s="17"/>
      <c r="D38" s="17"/>
      <c r="E38" s="17"/>
      <c r="F38" s="15"/>
      <c r="G38" s="15"/>
      <c r="H38" s="15"/>
      <c r="I38" s="15"/>
    </row>
    <row r="39" spans="1:10" x14ac:dyDescent="0.2">
      <c r="A39" s="18"/>
      <c r="B39" s="19"/>
      <c r="C39" s="16"/>
      <c r="D39" s="16"/>
      <c r="E39" s="16"/>
      <c r="F39" s="16"/>
      <c r="G39" s="16"/>
      <c r="H39" s="16"/>
      <c r="I39" s="16"/>
    </row>
    <row r="40" spans="1:10" x14ac:dyDescent="0.2">
      <c r="A40" s="18"/>
      <c r="B40" s="19"/>
      <c r="C40" s="16"/>
      <c r="D40" s="16"/>
      <c r="E40" s="16"/>
      <c r="F40" s="16"/>
      <c r="G40" s="16"/>
      <c r="H40" s="16"/>
      <c r="I40" s="16"/>
    </row>
    <row r="41" spans="1:10" x14ac:dyDescent="0.2">
      <c r="A41" s="18"/>
      <c r="B41" s="19"/>
      <c r="C41" s="16"/>
      <c r="D41" s="16"/>
      <c r="E41" s="16"/>
      <c r="F41" s="16"/>
      <c r="G41" s="16"/>
      <c r="H41" s="16"/>
      <c r="I41" s="16"/>
    </row>
    <row r="42" spans="1:10" x14ac:dyDescent="0.2">
      <c r="A42" s="10" t="s">
        <v>5</v>
      </c>
      <c r="B42" s="11"/>
      <c r="C42" s="15">
        <f t="shared" ref="C42:I42" si="1">SUM(C39:C41)</f>
        <v>0</v>
      </c>
      <c r="D42" s="15">
        <f t="shared" si="1"/>
        <v>0</v>
      </c>
      <c r="E42" s="15">
        <f t="shared" si="1"/>
        <v>0</v>
      </c>
      <c r="F42" s="15">
        <f t="shared" si="1"/>
        <v>0</v>
      </c>
      <c r="G42" s="15">
        <f t="shared" si="1"/>
        <v>0</v>
      </c>
      <c r="H42" s="15">
        <f t="shared" si="1"/>
        <v>0</v>
      </c>
      <c r="I42" s="15">
        <f t="shared" si="1"/>
        <v>0</v>
      </c>
    </row>
    <row r="43" spans="1:10" x14ac:dyDescent="0.2">
      <c r="A43" s="33"/>
      <c r="B43" s="34"/>
      <c r="C43" s="37"/>
      <c r="D43" s="37"/>
      <c r="E43" s="37"/>
      <c r="F43" s="37"/>
      <c r="G43" s="37"/>
      <c r="H43" s="37"/>
      <c r="I43" s="37"/>
    </row>
    <row r="44" spans="1:10" x14ac:dyDescent="0.2">
      <c r="A44" s="33" t="s">
        <v>7</v>
      </c>
      <c r="B44" s="34"/>
      <c r="C44" s="36">
        <f>+C33+C34-C35+C42</f>
        <v>7.0800000000745058</v>
      </c>
      <c r="D44" s="36">
        <f>+D33+D34-D35+D42</f>
        <v>26.920000000158325</v>
      </c>
      <c r="E44" s="36">
        <f>+E33+E34-E35+E42</f>
        <v>2.3283064365386963E-10</v>
      </c>
      <c r="F44" s="36">
        <f t="shared" ref="F44:I44" si="2">+F33+F34-F35+F42</f>
        <v>2.3283064365386963E-10</v>
      </c>
      <c r="G44" s="36">
        <f t="shared" si="2"/>
        <v>2.3283064365386963E-10</v>
      </c>
      <c r="H44" s="36">
        <f t="shared" si="2"/>
        <v>2.3283064365386963E-10</v>
      </c>
      <c r="I44" s="36">
        <f t="shared" si="2"/>
        <v>2.3283064365386963E-10</v>
      </c>
    </row>
    <row r="45" spans="1:10" x14ac:dyDescent="0.2">
      <c r="A45" s="38"/>
      <c r="B45" s="39"/>
      <c r="C45" s="37"/>
      <c r="D45" s="37"/>
      <c r="E45" s="37"/>
      <c r="F45" s="37"/>
      <c r="G45" s="37"/>
      <c r="H45" s="37"/>
      <c r="I45" s="37"/>
    </row>
    <row r="46" spans="1:10" x14ac:dyDescent="0.2">
      <c r="A46" s="33" t="s">
        <v>24</v>
      </c>
      <c r="B46" s="34"/>
      <c r="C46" s="37">
        <v>708920.5</v>
      </c>
      <c r="D46" s="37">
        <v>594154</v>
      </c>
      <c r="E46" s="37">
        <v>211168</v>
      </c>
      <c r="F46" s="37">
        <v>111168</v>
      </c>
      <c r="G46" s="37">
        <v>111168</v>
      </c>
      <c r="H46" s="37">
        <v>111168</v>
      </c>
      <c r="I46" s="37">
        <v>111168</v>
      </c>
    </row>
    <row r="47" spans="1:10" x14ac:dyDescent="0.2">
      <c r="A47" s="38"/>
      <c r="B47" s="39"/>
      <c r="C47" s="37"/>
      <c r="D47" s="37"/>
      <c r="E47" s="37"/>
      <c r="F47" s="37"/>
      <c r="G47" s="37"/>
      <c r="H47" s="37"/>
      <c r="I47" s="37"/>
    </row>
    <row r="48" spans="1:10" x14ac:dyDescent="0.2">
      <c r="A48" s="33" t="s">
        <v>25</v>
      </c>
      <c r="B48" s="42"/>
      <c r="C48" s="56" t="s">
        <v>106</v>
      </c>
      <c r="D48" s="56" t="s">
        <v>106</v>
      </c>
      <c r="E48" s="56" t="s">
        <v>106</v>
      </c>
      <c r="F48" s="56" t="s">
        <v>106</v>
      </c>
      <c r="G48" s="56" t="s">
        <v>106</v>
      </c>
      <c r="H48" s="56" t="s">
        <v>106</v>
      </c>
      <c r="I48" s="56" t="s">
        <v>106</v>
      </c>
    </row>
    <row r="49" spans="1:9" x14ac:dyDescent="0.2">
      <c r="A49" s="44"/>
      <c r="B49" s="44"/>
      <c r="C49" s="45"/>
      <c r="D49" s="45"/>
      <c r="E49" s="45"/>
      <c r="F49" s="45"/>
      <c r="G49" s="45"/>
      <c r="H49" s="45"/>
      <c r="I49" s="45"/>
    </row>
    <row r="50" spans="1:9" x14ac:dyDescent="0.2">
      <c r="A50" s="46" t="s">
        <v>26</v>
      </c>
      <c r="B50" s="29"/>
      <c r="C50" s="47"/>
      <c r="D50" s="47"/>
      <c r="E50" s="48"/>
      <c r="F50" s="48"/>
      <c r="G50" s="48"/>
      <c r="H50" s="48"/>
      <c r="I50" s="48"/>
    </row>
    <row r="51" spans="1:9" x14ac:dyDescent="0.2">
      <c r="A51" s="49" t="s">
        <v>28</v>
      </c>
      <c r="B51" s="39"/>
      <c r="C51" s="20"/>
      <c r="D51" s="20"/>
      <c r="E51" s="41"/>
      <c r="F51" s="41"/>
      <c r="G51" s="41"/>
      <c r="H51" s="41"/>
      <c r="I51" s="41"/>
    </row>
    <row r="52" spans="1:9" x14ac:dyDescent="0.2">
      <c r="A52" s="33"/>
      <c r="B52" s="34"/>
      <c r="C52" s="37"/>
      <c r="D52" s="37"/>
      <c r="E52" s="37"/>
      <c r="F52" s="37"/>
      <c r="G52" s="37"/>
      <c r="H52" s="37"/>
      <c r="I52" s="37"/>
    </row>
    <row r="53" spans="1:9" x14ac:dyDescent="0.2">
      <c r="A53" s="33" t="s">
        <v>6</v>
      </c>
      <c r="B53" s="34"/>
      <c r="C53" s="16"/>
      <c r="D53" s="16"/>
      <c r="E53" s="37"/>
      <c r="F53" s="37"/>
      <c r="G53" s="37"/>
      <c r="H53" s="37"/>
      <c r="I53" s="37"/>
    </row>
    <row r="54" spans="1:9" x14ac:dyDescent="0.2">
      <c r="A54" s="33"/>
      <c r="B54" s="34"/>
      <c r="C54" s="16"/>
      <c r="D54" s="16"/>
      <c r="E54" s="37"/>
      <c r="F54" s="37"/>
      <c r="G54" s="37"/>
      <c r="H54" s="37"/>
      <c r="I54" s="37"/>
    </row>
    <row r="55" spans="1:9" x14ac:dyDescent="0.2">
      <c r="A55" s="49" t="s">
        <v>8</v>
      </c>
      <c r="B55" s="42"/>
      <c r="C55" s="16"/>
      <c r="D55" s="16"/>
      <c r="E55" s="37"/>
      <c r="F55" s="37"/>
      <c r="G55" s="37"/>
      <c r="H55" s="37"/>
      <c r="I55" s="37"/>
    </row>
    <row r="56" spans="1:9" x14ac:dyDescent="0.2">
      <c r="A56" s="50" t="s">
        <v>9</v>
      </c>
      <c r="B56" s="51"/>
      <c r="C56" s="16"/>
      <c r="D56" s="16"/>
      <c r="E56" s="37"/>
      <c r="F56" s="37"/>
      <c r="G56" s="37"/>
      <c r="H56" s="37"/>
      <c r="I56" s="37"/>
    </row>
  </sheetData>
  <sheetProtection selectLockedCells="1"/>
  <mergeCells count="5">
    <mergeCell ref="A7:I8"/>
    <mergeCell ref="A13:I17"/>
    <mergeCell ref="A19:I19"/>
    <mergeCell ref="A21:I27"/>
    <mergeCell ref="A29:I29"/>
  </mergeCells>
  <printOptions horizontalCentered="1"/>
  <pageMargins left="0.75" right="0.75" top="0.6" bottom="0.55000000000000004" header="0.28000000000000003" footer="0.16"/>
  <pageSetup scale="76"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4BC1-E613-4D65-AA09-BD1B745B9306}">
  <sheetPr>
    <tabColor rgb="FFFF0000"/>
    <pageSetUpPr fitToPage="1"/>
  </sheetPr>
  <dimension ref="A2:I45"/>
  <sheetViews>
    <sheetView zoomScale="91" zoomScaleNormal="91" zoomScaleSheetLayoutView="90" workbookViewId="0">
      <selection activeCell="G19" sqref="G19:I20"/>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194</v>
      </c>
      <c r="I2" s="4"/>
    </row>
    <row r="3" spans="1:9" x14ac:dyDescent="0.2">
      <c r="A3" s="1" t="s">
        <v>22</v>
      </c>
      <c r="B3" s="2" t="s">
        <v>181</v>
      </c>
      <c r="C3" s="2"/>
      <c r="D3" s="2"/>
      <c r="E3" s="2"/>
      <c r="G3" s="3" t="s">
        <v>15</v>
      </c>
      <c r="H3" s="5" t="s">
        <v>195</v>
      </c>
      <c r="I3" s="6"/>
    </row>
    <row r="4" spans="1:9" x14ac:dyDescent="0.2">
      <c r="A4" s="1" t="s">
        <v>16</v>
      </c>
      <c r="B4" s="2" t="s">
        <v>196</v>
      </c>
      <c r="C4" s="2"/>
      <c r="D4" s="2"/>
      <c r="E4" s="2"/>
      <c r="G4" s="3" t="s">
        <v>18</v>
      </c>
      <c r="H4" s="2" t="s">
        <v>197</v>
      </c>
      <c r="I4" s="4"/>
    </row>
    <row r="5" spans="1:9" ht="39.75" customHeight="1" x14ac:dyDescent="0.2">
      <c r="A5" s="1" t="s">
        <v>17</v>
      </c>
      <c r="B5" s="233" t="s">
        <v>198</v>
      </c>
      <c r="C5" s="233"/>
      <c r="D5" s="233"/>
      <c r="E5" s="233"/>
      <c r="G5" s="3" t="s">
        <v>19</v>
      </c>
      <c r="H5" s="5" t="s">
        <v>199</v>
      </c>
      <c r="I5" s="6"/>
    </row>
    <row r="8" spans="1:9" s="8" customFormat="1" x14ac:dyDescent="0.2">
      <c r="A8" s="226" t="s">
        <v>200</v>
      </c>
      <c r="B8" s="226"/>
      <c r="C8" s="226"/>
      <c r="D8" s="226"/>
      <c r="E8" s="226"/>
      <c r="F8" s="226"/>
      <c r="G8" s="226"/>
      <c r="H8" s="226"/>
      <c r="I8" s="226"/>
    </row>
    <row r="9" spans="1:9" s="8" customFormat="1" x14ac:dyDescent="0.2"/>
    <row r="10" spans="1:9" s="8" customFormat="1" x14ac:dyDescent="0.2">
      <c r="A10" s="226" t="s">
        <v>201</v>
      </c>
      <c r="B10" s="226"/>
      <c r="C10" s="226"/>
      <c r="D10" s="226"/>
      <c r="E10" s="226"/>
      <c r="F10" s="226"/>
      <c r="G10" s="226"/>
      <c r="H10" s="226"/>
      <c r="I10" s="226"/>
    </row>
    <row r="11" spans="1:9" s="8" customFormat="1" x14ac:dyDescent="0.2"/>
    <row r="12" spans="1:9" s="8" customFormat="1" x14ac:dyDescent="0.2">
      <c r="A12" s="226" t="s">
        <v>202</v>
      </c>
      <c r="B12" s="226"/>
      <c r="C12" s="226"/>
      <c r="D12" s="226"/>
      <c r="E12" s="226"/>
      <c r="F12" s="226"/>
      <c r="G12" s="226"/>
      <c r="H12" s="226"/>
      <c r="I12" s="226"/>
    </row>
    <row r="13" spans="1:9" s="8" customFormat="1" x14ac:dyDescent="0.2"/>
    <row r="14" spans="1:9" s="8" customFormat="1" x14ac:dyDescent="0.2">
      <c r="A14" s="226" t="s">
        <v>44</v>
      </c>
      <c r="B14" s="226"/>
      <c r="C14" s="226"/>
      <c r="D14" s="226"/>
      <c r="E14" s="226"/>
      <c r="F14" s="226"/>
      <c r="G14" s="226"/>
      <c r="H14" s="226"/>
      <c r="I14" s="226"/>
    </row>
    <row r="15" spans="1:9" s="8" customFormat="1" x14ac:dyDescent="0.2"/>
    <row r="16" spans="1:9" s="8" customFormat="1" x14ac:dyDescent="0.2">
      <c r="A16" s="227" t="s">
        <v>203</v>
      </c>
      <c r="B16" s="227"/>
      <c r="C16" s="227"/>
      <c r="D16" s="227"/>
      <c r="E16" s="227"/>
      <c r="F16" s="227"/>
      <c r="G16" s="227"/>
      <c r="H16" s="227"/>
      <c r="I16" s="227"/>
    </row>
    <row r="18" spans="1:9" x14ac:dyDescent="0.2">
      <c r="A18" s="228" t="s">
        <v>12</v>
      </c>
      <c r="B18" s="229"/>
      <c r="C18" s="229"/>
      <c r="D18" s="229"/>
      <c r="E18" s="229"/>
      <c r="F18" s="229"/>
      <c r="G18" s="229"/>
      <c r="H18" s="229"/>
      <c r="I18" s="230"/>
    </row>
    <row r="19" spans="1:9" x14ac:dyDescent="0.2">
      <c r="A19" s="10"/>
      <c r="B19" s="11"/>
      <c r="C19" s="12" t="s">
        <v>30</v>
      </c>
      <c r="D19" s="12" t="s">
        <v>31</v>
      </c>
      <c r="E19" s="12" t="s">
        <v>32</v>
      </c>
      <c r="F19" s="12" t="s">
        <v>33</v>
      </c>
      <c r="G19" s="12" t="s">
        <v>466</v>
      </c>
      <c r="H19" s="12" t="s">
        <v>467</v>
      </c>
      <c r="I19" s="12" t="s">
        <v>468</v>
      </c>
    </row>
    <row r="20" spans="1:9" x14ac:dyDescent="0.2">
      <c r="A20" s="10"/>
      <c r="B20" s="11"/>
      <c r="C20" s="13" t="s">
        <v>10</v>
      </c>
      <c r="D20" s="13" t="s">
        <v>10</v>
      </c>
      <c r="E20" s="13" t="s">
        <v>10</v>
      </c>
      <c r="F20" s="13" t="s">
        <v>10</v>
      </c>
      <c r="G20" s="14" t="s">
        <v>11</v>
      </c>
      <c r="H20" s="14" t="s">
        <v>11</v>
      </c>
      <c r="I20" s="14" t="s">
        <v>11</v>
      </c>
    </row>
    <row r="21" spans="1:9" x14ac:dyDescent="0.2">
      <c r="A21" s="10" t="s">
        <v>0</v>
      </c>
      <c r="B21" s="11"/>
      <c r="C21" s="16">
        <v>0</v>
      </c>
      <c r="D21" s="16">
        <v>0</v>
      </c>
      <c r="E21" s="16">
        <v>0</v>
      </c>
      <c r="F21" s="16">
        <v>0</v>
      </c>
      <c r="G21" s="16">
        <v>0</v>
      </c>
      <c r="H21" s="16">
        <v>0</v>
      </c>
      <c r="I21" s="16">
        <v>0</v>
      </c>
    </row>
    <row r="22" spans="1:9" x14ac:dyDescent="0.2">
      <c r="A22" s="10" t="s">
        <v>1</v>
      </c>
      <c r="B22" s="11"/>
      <c r="C22" s="16">
        <v>0.13000000000010914</v>
      </c>
      <c r="D22" s="16">
        <f t="shared" ref="D22" si="0">C33</f>
        <v>0.13000000000010914</v>
      </c>
      <c r="E22" s="16">
        <f t="shared" ref="E22" si="1">D33</f>
        <v>0.13000000000010914</v>
      </c>
      <c r="F22" s="16">
        <f t="shared" ref="F22" si="2">E33</f>
        <v>0.13000000000010914</v>
      </c>
      <c r="G22" s="16">
        <f t="shared" ref="G22" si="3">F33</f>
        <v>0.13000000000010914</v>
      </c>
      <c r="H22" s="16">
        <f t="shared" ref="H22" si="4">G33</f>
        <v>0.13000000000010914</v>
      </c>
      <c r="I22" s="16">
        <f t="shared" ref="I22" si="5">H33</f>
        <v>0.13000000000010914</v>
      </c>
    </row>
    <row r="23" spans="1:9" x14ac:dyDescent="0.2">
      <c r="A23" s="10" t="s">
        <v>2</v>
      </c>
      <c r="B23" s="11"/>
      <c r="C23" s="16">
        <v>0</v>
      </c>
      <c r="D23" s="16">
        <v>0</v>
      </c>
      <c r="E23" s="16">
        <v>0</v>
      </c>
      <c r="F23" s="16">
        <v>0</v>
      </c>
      <c r="G23" s="16">
        <v>0</v>
      </c>
      <c r="H23" s="16">
        <v>0</v>
      </c>
      <c r="I23" s="16">
        <v>0</v>
      </c>
    </row>
    <row r="24" spans="1:9" x14ac:dyDescent="0.2">
      <c r="A24" s="10" t="s">
        <v>3</v>
      </c>
      <c r="B24" s="11"/>
      <c r="C24" s="15">
        <v>0</v>
      </c>
      <c r="D24" s="16">
        <v>0</v>
      </c>
      <c r="E24" s="16">
        <v>0</v>
      </c>
      <c r="F24" s="16">
        <v>0</v>
      </c>
      <c r="G24" s="16">
        <v>0</v>
      </c>
      <c r="H24" s="16">
        <v>0</v>
      </c>
      <c r="I24" s="16">
        <v>0</v>
      </c>
    </row>
    <row r="25" spans="1:9" x14ac:dyDescent="0.2">
      <c r="A25" s="10"/>
      <c r="B25" s="11"/>
      <c r="C25" s="16"/>
      <c r="D25" s="16"/>
      <c r="E25" s="16"/>
      <c r="F25" s="16"/>
      <c r="G25" s="16"/>
      <c r="H25" s="16"/>
      <c r="I25" s="16"/>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v>0</v>
      </c>
      <c r="D31" s="15">
        <f t="shared" ref="D31:F31" si="6">SUM(D28:D30)</f>
        <v>0</v>
      </c>
      <c r="E31" s="15">
        <f t="shared" si="6"/>
        <v>0</v>
      </c>
      <c r="F31" s="15">
        <f t="shared" si="6"/>
        <v>0</v>
      </c>
      <c r="G31" s="15">
        <f t="shared" ref="G31:I31" si="7">SUM(G28:G30)</f>
        <v>0</v>
      </c>
      <c r="H31" s="15">
        <f t="shared" si="7"/>
        <v>0</v>
      </c>
      <c r="I31" s="15">
        <f t="shared" si="7"/>
        <v>0</v>
      </c>
    </row>
    <row r="32" spans="1:9" x14ac:dyDescent="0.2">
      <c r="A32" s="10"/>
      <c r="B32" s="11"/>
      <c r="C32" s="16"/>
      <c r="D32" s="16"/>
      <c r="E32" s="16"/>
      <c r="F32" s="16"/>
      <c r="G32" s="16"/>
      <c r="H32" s="16"/>
      <c r="I32" s="16"/>
    </row>
    <row r="33" spans="1:9" x14ac:dyDescent="0.2">
      <c r="A33" s="10" t="s">
        <v>7</v>
      </c>
      <c r="B33" s="11"/>
      <c r="C33" s="15">
        <v>0.13000000000010914</v>
      </c>
      <c r="D33" s="15">
        <f>+D22+D23-D24+D31</f>
        <v>0.13000000000010914</v>
      </c>
      <c r="E33" s="15">
        <f>+E22+E23-E24+E31</f>
        <v>0.13000000000010914</v>
      </c>
      <c r="F33" s="15">
        <f t="shared" ref="F33:I33" si="8">+F22+F23-F24+F31</f>
        <v>0.13000000000010914</v>
      </c>
      <c r="G33" s="15">
        <f t="shared" si="8"/>
        <v>0.13000000000010914</v>
      </c>
      <c r="H33" s="15">
        <f t="shared" si="8"/>
        <v>0.13000000000010914</v>
      </c>
      <c r="I33" s="15">
        <f t="shared" si="8"/>
        <v>0.13000000000010914</v>
      </c>
    </row>
    <row r="34" spans="1:9" x14ac:dyDescent="0.2">
      <c r="A34" s="18"/>
      <c r="B34" s="19"/>
      <c r="C34" s="20"/>
      <c r="D34" s="16"/>
      <c r="E34" s="16"/>
      <c r="F34" s="16"/>
      <c r="G34" s="16"/>
      <c r="H34" s="16"/>
      <c r="I34" s="16"/>
    </row>
    <row r="35" spans="1:9" x14ac:dyDescent="0.2">
      <c r="A35" s="10" t="s">
        <v>24</v>
      </c>
      <c r="B35" s="11"/>
      <c r="C35" s="20">
        <v>0</v>
      </c>
      <c r="D35" s="16">
        <v>0</v>
      </c>
      <c r="E35" s="16">
        <v>0</v>
      </c>
      <c r="F35" s="16">
        <v>0</v>
      </c>
      <c r="G35" s="16">
        <v>0</v>
      </c>
      <c r="H35" s="16">
        <v>0</v>
      </c>
      <c r="I35" s="16">
        <v>0</v>
      </c>
    </row>
    <row r="36" spans="1:9" x14ac:dyDescent="0.2">
      <c r="A36" s="18"/>
      <c r="B36" s="19"/>
      <c r="C36" s="16"/>
      <c r="D36" s="16"/>
      <c r="E36" s="16"/>
      <c r="F36" s="16"/>
      <c r="G36" s="16"/>
      <c r="H36" s="16"/>
      <c r="I36" s="16"/>
    </row>
    <row r="37" spans="1:9" x14ac:dyDescent="0.2">
      <c r="A37" s="10" t="s">
        <v>25</v>
      </c>
      <c r="B37" s="21"/>
      <c r="C37" s="22" t="s">
        <v>45</v>
      </c>
      <c r="D37" s="22" t="s">
        <v>45</v>
      </c>
      <c r="E37" s="22" t="s">
        <v>45</v>
      </c>
      <c r="F37" s="22" t="s">
        <v>45</v>
      </c>
      <c r="G37" s="22" t="s">
        <v>45</v>
      </c>
      <c r="H37" s="22" t="s">
        <v>45</v>
      </c>
      <c r="I37" s="22" t="s">
        <v>45</v>
      </c>
    </row>
    <row r="38" spans="1:9" ht="25.5" customHeight="1" x14ac:dyDescent="0.2">
      <c r="A38" s="23"/>
      <c r="B38" s="23"/>
      <c r="C38" s="222" t="s">
        <v>46</v>
      </c>
      <c r="D38" s="223"/>
      <c r="E38" s="223"/>
      <c r="F38" s="223"/>
      <c r="G38" s="223"/>
      <c r="H38" s="223"/>
      <c r="I38" s="223"/>
    </row>
    <row r="39" spans="1:9" x14ac:dyDescent="0.2">
      <c r="A39" s="24" t="s">
        <v>26</v>
      </c>
      <c r="B39" s="4"/>
      <c r="C39" s="224"/>
      <c r="D39" s="224"/>
      <c r="E39" s="224"/>
      <c r="F39" s="224"/>
      <c r="G39" s="224"/>
      <c r="H39" s="224"/>
      <c r="I39" s="224"/>
    </row>
    <row r="40" spans="1:9" x14ac:dyDescent="0.2">
      <c r="A40" s="25" t="s">
        <v>28</v>
      </c>
      <c r="B40" s="19"/>
      <c r="C40" s="16"/>
      <c r="D40" s="16"/>
      <c r="E40" s="16"/>
      <c r="F40" s="16"/>
      <c r="G40" s="16"/>
      <c r="H40" s="16"/>
      <c r="I40" s="16"/>
    </row>
    <row r="41" spans="1:9" x14ac:dyDescent="0.2">
      <c r="A41" s="10"/>
      <c r="B41" s="11"/>
      <c r="C41" s="16"/>
      <c r="D41" s="16"/>
      <c r="E41" s="16"/>
      <c r="F41" s="16"/>
      <c r="G41" s="16"/>
      <c r="H41" s="16"/>
      <c r="I41" s="16"/>
    </row>
    <row r="42" spans="1:9" x14ac:dyDescent="0.2">
      <c r="A42" s="10" t="s">
        <v>6</v>
      </c>
      <c r="B42" s="11"/>
      <c r="C42" s="16"/>
      <c r="D42" s="16"/>
      <c r="E42" s="16"/>
      <c r="F42" s="16"/>
      <c r="G42" s="16"/>
      <c r="H42" s="16"/>
      <c r="I42" s="16"/>
    </row>
    <row r="43" spans="1:9" x14ac:dyDescent="0.2">
      <c r="A43" s="10"/>
      <c r="B43" s="11"/>
      <c r="C43" s="16"/>
      <c r="D43" s="16"/>
      <c r="E43" s="16"/>
      <c r="F43" s="16"/>
      <c r="G43" s="16"/>
      <c r="H43" s="16"/>
      <c r="I43" s="16"/>
    </row>
    <row r="44" spans="1:9" x14ac:dyDescent="0.2">
      <c r="A44" s="25" t="s">
        <v>8</v>
      </c>
      <c r="B44" s="21"/>
      <c r="C44" s="16"/>
      <c r="D44" s="16"/>
      <c r="E44" s="16"/>
      <c r="F44" s="16"/>
      <c r="G44" s="16"/>
      <c r="H44" s="16"/>
      <c r="I44" s="16"/>
    </row>
    <row r="45" spans="1:9" x14ac:dyDescent="0.2">
      <c r="A45" s="26" t="s">
        <v>9</v>
      </c>
      <c r="B45" s="27"/>
      <c r="C45" s="16"/>
      <c r="D45" s="16"/>
      <c r="E45" s="16"/>
      <c r="F45" s="16"/>
      <c r="G45" s="16"/>
      <c r="H45" s="16"/>
      <c r="I45" s="16"/>
    </row>
  </sheetData>
  <sheetProtection selectLockedCells="1"/>
  <mergeCells count="8">
    <mergeCell ref="A18:I18"/>
    <mergeCell ref="C38:I39"/>
    <mergeCell ref="B5:E5"/>
    <mergeCell ref="A8:I8"/>
    <mergeCell ref="A10:I10"/>
    <mergeCell ref="A12:I12"/>
    <mergeCell ref="A14:I14"/>
    <mergeCell ref="A16:I16"/>
  </mergeCells>
  <printOptions horizontalCentered="1"/>
  <pageMargins left="0.75" right="0.75" top="0.6" bottom="0.55000000000000004" header="0.28000000000000003" footer="0.16"/>
  <pageSetup scale="88"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D8A9-BBFC-44F3-AF9A-179E3A2A4A6C}">
  <sheetPr>
    <pageSetUpPr fitToPage="1"/>
  </sheetPr>
  <dimension ref="A1:M46"/>
  <sheetViews>
    <sheetView zoomScaleNormal="100" zoomScaleSheetLayoutView="90" workbookViewId="0">
      <selection activeCell="P28" sqref="P28:Q28"/>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x14ac:dyDescent="0.2">
      <c r="A1" s="28"/>
      <c r="B1" s="28"/>
      <c r="C1" s="28"/>
      <c r="D1" s="28"/>
      <c r="E1" s="28"/>
      <c r="F1" s="28"/>
      <c r="G1" s="28"/>
      <c r="H1" s="28"/>
      <c r="I1" s="28"/>
    </row>
    <row r="2" spans="1:9" x14ac:dyDescent="0.2">
      <c r="A2" s="28" t="s">
        <v>13</v>
      </c>
      <c r="B2" s="64" t="s">
        <v>34</v>
      </c>
      <c r="C2" s="29"/>
      <c r="D2" s="29"/>
      <c r="E2" s="114"/>
      <c r="F2" s="28"/>
      <c r="G2" s="30" t="s">
        <v>14</v>
      </c>
      <c r="H2" s="119" t="s">
        <v>328</v>
      </c>
      <c r="I2" s="29"/>
    </row>
    <row r="3" spans="1:9" x14ac:dyDescent="0.2">
      <c r="A3" s="28" t="s">
        <v>22</v>
      </c>
      <c r="B3" s="64" t="s">
        <v>338</v>
      </c>
      <c r="C3" s="29"/>
      <c r="D3" s="29"/>
      <c r="E3" s="28"/>
      <c r="F3" s="28"/>
      <c r="G3" s="30" t="s">
        <v>15</v>
      </c>
      <c r="H3" s="120" t="s">
        <v>330</v>
      </c>
      <c r="I3" s="31"/>
    </row>
    <row r="4" spans="1:9" x14ac:dyDescent="0.2">
      <c r="A4" s="28" t="s">
        <v>16</v>
      </c>
      <c r="B4" s="29" t="s">
        <v>339</v>
      </c>
      <c r="C4" s="29"/>
      <c r="D4" s="29"/>
      <c r="E4" s="28"/>
      <c r="F4" s="28"/>
      <c r="G4" s="30" t="s">
        <v>18</v>
      </c>
      <c r="H4" s="64" t="s">
        <v>38</v>
      </c>
      <c r="I4" s="29"/>
    </row>
    <row r="5" spans="1:9" ht="21" customHeight="1" x14ac:dyDescent="0.2">
      <c r="A5" s="28" t="s">
        <v>17</v>
      </c>
      <c r="B5" s="231" t="s">
        <v>340</v>
      </c>
      <c r="C5" s="231"/>
      <c r="D5" s="231"/>
      <c r="E5" s="67"/>
      <c r="F5" s="28"/>
      <c r="G5" s="30" t="s">
        <v>19</v>
      </c>
      <c r="H5" s="65" t="s">
        <v>341</v>
      </c>
      <c r="I5" s="31"/>
    </row>
    <row r="6" spans="1:9" ht="30" customHeight="1" x14ac:dyDescent="0.2">
      <c r="A6" s="28"/>
      <c r="B6" s="232"/>
      <c r="C6" s="232"/>
      <c r="D6" s="232"/>
      <c r="E6" s="67"/>
      <c r="F6" s="28"/>
      <c r="G6" s="28"/>
      <c r="H6" s="28"/>
      <c r="I6" s="28"/>
    </row>
    <row r="7" spans="1:9" x14ac:dyDescent="0.2">
      <c r="A7" s="28"/>
      <c r="B7" s="67"/>
      <c r="C7" s="67"/>
      <c r="D7" s="67"/>
      <c r="E7" s="67"/>
      <c r="F7" s="28"/>
      <c r="G7" s="28"/>
      <c r="H7" s="28"/>
      <c r="I7" s="28"/>
    </row>
    <row r="8" spans="1:9" x14ac:dyDescent="0.2">
      <c r="A8" s="28" t="s">
        <v>342</v>
      </c>
      <c r="B8" s="28"/>
      <c r="C8" s="28"/>
      <c r="D8" s="28"/>
      <c r="E8" s="28"/>
      <c r="F8" s="28"/>
      <c r="G8" s="28"/>
      <c r="H8" s="28"/>
      <c r="I8" s="28"/>
    </row>
    <row r="9" spans="1:9" x14ac:dyDescent="0.2">
      <c r="A9" s="28"/>
      <c r="B9" s="28"/>
      <c r="C9" s="28"/>
      <c r="D9" s="28"/>
      <c r="E9" s="28"/>
      <c r="F9" s="28"/>
      <c r="G9" s="28"/>
      <c r="H9" s="28"/>
      <c r="I9" s="28"/>
    </row>
    <row r="10" spans="1:9" x14ac:dyDescent="0.2">
      <c r="A10" s="121" t="s">
        <v>335</v>
      </c>
      <c r="B10" s="28"/>
      <c r="C10" s="28"/>
      <c r="D10" s="28"/>
      <c r="E10" s="28"/>
      <c r="F10" s="28"/>
      <c r="G10" s="28"/>
      <c r="H10" s="28"/>
      <c r="I10" s="28"/>
    </row>
    <row r="11" spans="1:9" x14ac:dyDescent="0.2">
      <c r="A11" s="28"/>
      <c r="B11" s="28"/>
      <c r="C11" s="28"/>
      <c r="D11" s="28"/>
      <c r="E11" s="28"/>
      <c r="F11" s="28"/>
      <c r="G11" s="28"/>
      <c r="H11" s="28"/>
      <c r="I11" s="28"/>
    </row>
    <row r="12" spans="1:9" x14ac:dyDescent="0.2">
      <c r="A12" s="235" t="s">
        <v>343</v>
      </c>
      <c r="B12" s="235"/>
      <c r="C12" s="235"/>
      <c r="D12" s="235"/>
      <c r="E12" s="235"/>
      <c r="F12" s="235"/>
      <c r="G12" s="235"/>
      <c r="H12" s="235"/>
      <c r="I12" s="235"/>
    </row>
    <row r="13" spans="1:9" x14ac:dyDescent="0.2">
      <c r="A13" s="235"/>
      <c r="B13" s="235"/>
      <c r="C13" s="235"/>
      <c r="D13" s="235"/>
      <c r="E13" s="235"/>
      <c r="F13" s="235"/>
      <c r="G13" s="235"/>
      <c r="H13" s="235"/>
      <c r="I13" s="235"/>
    </row>
    <row r="14" spans="1:9" x14ac:dyDescent="0.2">
      <c r="A14" s="123"/>
      <c r="B14" s="123"/>
      <c r="C14" s="123"/>
      <c r="D14" s="123"/>
      <c r="E14" s="123"/>
      <c r="F14" s="123"/>
      <c r="G14" s="123"/>
      <c r="H14" s="123"/>
      <c r="I14" s="123"/>
    </row>
    <row r="15" spans="1:9" x14ac:dyDescent="0.2">
      <c r="A15" s="28" t="s">
        <v>71</v>
      </c>
      <c r="B15" s="28"/>
      <c r="C15" s="28"/>
      <c r="D15" s="28"/>
      <c r="E15" s="28"/>
      <c r="F15" s="28"/>
      <c r="G15" s="28"/>
      <c r="H15" s="28"/>
      <c r="I15" s="28"/>
    </row>
    <row r="16" spans="1:9" x14ac:dyDescent="0.2">
      <c r="A16" s="28"/>
      <c r="B16" s="28"/>
      <c r="C16" s="28"/>
      <c r="D16" s="28"/>
      <c r="E16" s="28"/>
      <c r="F16" s="28"/>
      <c r="G16" s="28"/>
      <c r="H16" s="28"/>
      <c r="I16" s="28"/>
    </row>
    <row r="17" spans="1:13" ht="24" customHeight="1" x14ac:dyDescent="0.2">
      <c r="A17" s="236" t="s">
        <v>344</v>
      </c>
      <c r="B17" s="236"/>
      <c r="C17" s="236"/>
      <c r="D17" s="236"/>
      <c r="E17" s="236"/>
      <c r="F17" s="236"/>
      <c r="G17" s="236"/>
      <c r="H17" s="236"/>
      <c r="I17" s="236"/>
    </row>
    <row r="18" spans="1:13" ht="6" customHeight="1" x14ac:dyDescent="0.2">
      <c r="A18" s="28"/>
      <c r="B18" s="28"/>
      <c r="C18" s="28"/>
      <c r="D18" s="28"/>
      <c r="E18" s="28"/>
      <c r="F18" s="28"/>
      <c r="G18" s="28"/>
      <c r="H18" s="28"/>
      <c r="I18" s="28"/>
    </row>
    <row r="19" spans="1:13" x14ac:dyDescent="0.2">
      <c r="A19" s="207" t="s">
        <v>12</v>
      </c>
      <c r="B19" s="208"/>
      <c r="C19" s="208"/>
      <c r="D19" s="208"/>
      <c r="E19" s="208"/>
      <c r="F19" s="208"/>
      <c r="G19" s="208"/>
      <c r="H19" s="208"/>
      <c r="I19" s="209"/>
    </row>
    <row r="20" spans="1:13" x14ac:dyDescent="0.2">
      <c r="A20" s="33"/>
      <c r="B20" s="34"/>
      <c r="C20" s="35" t="s">
        <v>30</v>
      </c>
      <c r="D20" s="35" t="s">
        <v>31</v>
      </c>
      <c r="E20" s="35" t="s">
        <v>32</v>
      </c>
      <c r="F20" s="35" t="s">
        <v>33</v>
      </c>
      <c r="G20" s="12" t="s">
        <v>466</v>
      </c>
      <c r="H20" s="12" t="s">
        <v>467</v>
      </c>
      <c r="I20" s="12" t="s">
        <v>468</v>
      </c>
    </row>
    <row r="21" spans="1:13" x14ac:dyDescent="0.2">
      <c r="A21" s="33"/>
      <c r="B21" s="34"/>
      <c r="C21" s="14" t="s">
        <v>10</v>
      </c>
      <c r="D21" s="13" t="s">
        <v>10</v>
      </c>
      <c r="E21" s="13" t="s">
        <v>10</v>
      </c>
      <c r="F21" s="13" t="s">
        <v>10</v>
      </c>
      <c r="G21" s="14" t="s">
        <v>11</v>
      </c>
      <c r="H21" s="14" t="s">
        <v>11</v>
      </c>
      <c r="I21" s="14" t="s">
        <v>11</v>
      </c>
    </row>
    <row r="22" spans="1:13" x14ac:dyDescent="0.2">
      <c r="A22" s="33" t="s">
        <v>0</v>
      </c>
      <c r="B22" s="34"/>
      <c r="C22" s="37">
        <v>114404</v>
      </c>
      <c r="D22" s="37">
        <v>50000</v>
      </c>
      <c r="E22" s="37">
        <v>120125</v>
      </c>
      <c r="F22" s="37">
        <v>126131</v>
      </c>
      <c r="G22" s="37">
        <v>126131</v>
      </c>
      <c r="H22" s="37">
        <v>126131</v>
      </c>
      <c r="I22" s="37">
        <v>126131</v>
      </c>
    </row>
    <row r="23" spans="1:13" x14ac:dyDescent="0.2">
      <c r="A23" s="33" t="s">
        <v>1</v>
      </c>
      <c r="B23" s="34"/>
      <c r="C23" s="37">
        <v>0</v>
      </c>
      <c r="D23" s="37">
        <f t="shared" ref="D23" si="0">C34</f>
        <v>0</v>
      </c>
      <c r="E23" s="37">
        <f t="shared" ref="E23" si="1">D34</f>
        <v>58.349999999998545</v>
      </c>
      <c r="F23" s="37">
        <f t="shared" ref="F23" si="2">E34</f>
        <v>0</v>
      </c>
      <c r="G23" s="37">
        <f t="shared" ref="G23" si="3">F34</f>
        <v>0</v>
      </c>
      <c r="H23" s="37">
        <f t="shared" ref="H23" si="4">G34</f>
        <v>0</v>
      </c>
      <c r="I23" s="37">
        <f t="shared" ref="I23" si="5">H34</f>
        <v>0</v>
      </c>
      <c r="K23" s="234"/>
      <c r="L23" s="234"/>
      <c r="M23" s="234"/>
    </row>
    <row r="24" spans="1:13" x14ac:dyDescent="0.2">
      <c r="A24" s="33" t="s">
        <v>2</v>
      </c>
      <c r="B24" s="34"/>
      <c r="C24" s="37">
        <v>0</v>
      </c>
      <c r="D24" s="37">
        <v>29880</v>
      </c>
      <c r="E24" s="37">
        <v>75103.31</v>
      </c>
      <c r="F24" s="37">
        <v>0</v>
      </c>
      <c r="G24" s="37">
        <v>0</v>
      </c>
      <c r="H24" s="37">
        <v>0</v>
      </c>
      <c r="I24" s="37">
        <v>0</v>
      </c>
      <c r="J24" s="55"/>
      <c r="K24" s="234"/>
      <c r="L24" s="234"/>
      <c r="M24" s="234"/>
    </row>
    <row r="25" spans="1:13" x14ac:dyDescent="0.2">
      <c r="A25" s="33" t="s">
        <v>3</v>
      </c>
      <c r="B25" s="34"/>
      <c r="C25" s="37">
        <v>0</v>
      </c>
      <c r="D25" s="37">
        <v>29821.65</v>
      </c>
      <c r="E25" s="37">
        <v>75161.66</v>
      </c>
      <c r="F25" s="37">
        <v>0</v>
      </c>
      <c r="G25" s="37">
        <v>0</v>
      </c>
      <c r="H25" s="37">
        <v>0</v>
      </c>
      <c r="I25" s="37">
        <v>0</v>
      </c>
      <c r="J25" s="55"/>
    </row>
    <row r="26" spans="1:13" x14ac:dyDescent="0.2">
      <c r="A26" s="33"/>
      <c r="B26" s="34"/>
      <c r="C26" s="37"/>
      <c r="D26" s="37"/>
      <c r="E26" s="37"/>
      <c r="F26" s="37"/>
      <c r="G26" s="37"/>
      <c r="H26" s="37"/>
      <c r="I26" s="37"/>
    </row>
    <row r="27" spans="1:13" x14ac:dyDescent="0.2">
      <c r="A27" s="10" t="s">
        <v>4</v>
      </c>
      <c r="B27" s="6"/>
      <c r="C27" s="17"/>
      <c r="D27" s="17"/>
      <c r="E27" s="15"/>
      <c r="F27" s="15"/>
      <c r="G27" s="15"/>
      <c r="H27" s="15"/>
      <c r="I27" s="15"/>
    </row>
    <row r="28" spans="1:13" x14ac:dyDescent="0.2">
      <c r="A28" s="10" t="s">
        <v>29</v>
      </c>
      <c r="B28" s="11"/>
      <c r="C28" s="17"/>
      <c r="D28" s="17"/>
      <c r="E28" s="15"/>
      <c r="F28" s="15"/>
      <c r="G28" s="15"/>
      <c r="H28" s="15"/>
      <c r="I28" s="15"/>
    </row>
    <row r="29" spans="1:13" x14ac:dyDescent="0.2">
      <c r="A29" s="18"/>
      <c r="B29" s="19"/>
      <c r="C29" s="16"/>
      <c r="D29" s="16"/>
      <c r="E29" s="16"/>
      <c r="F29" s="16"/>
      <c r="G29" s="16"/>
      <c r="H29" s="16"/>
      <c r="I29" s="16"/>
    </row>
    <row r="30" spans="1:13" x14ac:dyDescent="0.2">
      <c r="A30" s="18"/>
      <c r="B30" s="19"/>
      <c r="C30" s="16"/>
      <c r="D30" s="16"/>
      <c r="E30" s="16"/>
      <c r="F30" s="16"/>
      <c r="G30" s="16"/>
      <c r="H30" s="16"/>
      <c r="I30" s="16"/>
    </row>
    <row r="31" spans="1:13" x14ac:dyDescent="0.2">
      <c r="A31" s="18"/>
      <c r="B31" s="19"/>
      <c r="C31" s="16"/>
      <c r="D31" s="16"/>
      <c r="E31" s="16"/>
      <c r="F31" s="16"/>
      <c r="G31" s="16"/>
      <c r="H31" s="16"/>
      <c r="I31" s="16"/>
    </row>
    <row r="32" spans="1:13" x14ac:dyDescent="0.2">
      <c r="A32" s="10" t="s">
        <v>5</v>
      </c>
      <c r="B32" s="11"/>
      <c r="C32" s="15">
        <v>0</v>
      </c>
      <c r="D32" s="15">
        <f t="shared" ref="D32:F32" si="6">SUM(D29:D31)</f>
        <v>0</v>
      </c>
      <c r="E32" s="15">
        <f t="shared" si="6"/>
        <v>0</v>
      </c>
      <c r="F32" s="15">
        <f t="shared" si="6"/>
        <v>0</v>
      </c>
      <c r="G32" s="15">
        <f t="shared" ref="G32:I32" si="7">SUM(G29:G31)</f>
        <v>0</v>
      </c>
      <c r="H32" s="15">
        <f t="shared" si="7"/>
        <v>0</v>
      </c>
      <c r="I32" s="15">
        <f t="shared" si="7"/>
        <v>0</v>
      </c>
    </row>
    <row r="33" spans="1:9" x14ac:dyDescent="0.2">
      <c r="A33" s="33"/>
      <c r="B33" s="34"/>
      <c r="C33" s="37"/>
      <c r="D33" s="37"/>
      <c r="E33" s="37"/>
      <c r="F33" s="37"/>
      <c r="G33" s="37"/>
      <c r="H33" s="37"/>
      <c r="I33" s="37"/>
    </row>
    <row r="34" spans="1:9" x14ac:dyDescent="0.2">
      <c r="A34" s="33" t="s">
        <v>7</v>
      </c>
      <c r="B34" s="34"/>
      <c r="C34" s="36">
        <v>0</v>
      </c>
      <c r="D34" s="36">
        <f t="shared" ref="D34:F34" si="8">+D23+D24-D25+D32</f>
        <v>58.349999999998545</v>
      </c>
      <c r="E34" s="36">
        <f t="shared" si="8"/>
        <v>0</v>
      </c>
      <c r="F34" s="36">
        <f t="shared" si="8"/>
        <v>0</v>
      </c>
      <c r="G34" s="36">
        <f t="shared" ref="G34:I34" si="9">+G23+G24-G25+G32</f>
        <v>0</v>
      </c>
      <c r="H34" s="36">
        <f t="shared" si="9"/>
        <v>0</v>
      </c>
      <c r="I34" s="36">
        <f t="shared" si="9"/>
        <v>0</v>
      </c>
    </row>
    <row r="35" spans="1:9" x14ac:dyDescent="0.2">
      <c r="A35" s="38"/>
      <c r="B35" s="39"/>
      <c r="C35" s="37"/>
      <c r="D35" s="37"/>
      <c r="E35" s="37"/>
      <c r="F35" s="37"/>
      <c r="G35" s="37"/>
      <c r="H35" s="37"/>
      <c r="I35" s="37"/>
    </row>
    <row r="36" spans="1:9" x14ac:dyDescent="0.2">
      <c r="A36" s="33" t="s">
        <v>24</v>
      </c>
      <c r="B36" s="34"/>
      <c r="C36" s="37">
        <v>0</v>
      </c>
      <c r="D36" s="37">
        <v>0</v>
      </c>
      <c r="E36" s="37">
        <v>0</v>
      </c>
      <c r="F36" s="37">
        <v>40000</v>
      </c>
      <c r="G36" s="37">
        <v>40000</v>
      </c>
      <c r="H36" s="37">
        <v>40000</v>
      </c>
      <c r="I36" s="37">
        <v>40000</v>
      </c>
    </row>
    <row r="37" spans="1:9" x14ac:dyDescent="0.2">
      <c r="A37" s="38"/>
      <c r="B37" s="39"/>
      <c r="C37" s="37"/>
      <c r="D37" s="37"/>
      <c r="E37" s="37"/>
      <c r="F37" s="37"/>
      <c r="G37" s="37"/>
      <c r="H37" s="37"/>
      <c r="I37" s="37"/>
    </row>
    <row r="38" spans="1:9" x14ac:dyDescent="0.2">
      <c r="A38" s="33" t="s">
        <v>25</v>
      </c>
      <c r="B38" s="42"/>
      <c r="C38" s="122" t="s">
        <v>106</v>
      </c>
      <c r="D38" s="122" t="s">
        <v>106</v>
      </c>
      <c r="E38" s="122" t="s">
        <v>106</v>
      </c>
      <c r="F38" s="122" t="s">
        <v>106</v>
      </c>
      <c r="G38" s="122" t="s">
        <v>106</v>
      </c>
      <c r="H38" s="122" t="s">
        <v>106</v>
      </c>
      <c r="I38" s="122" t="s">
        <v>106</v>
      </c>
    </row>
    <row r="39" spans="1:9" x14ac:dyDescent="0.2">
      <c r="A39" s="44"/>
      <c r="B39" s="44"/>
      <c r="C39" s="45"/>
      <c r="D39" s="45"/>
      <c r="E39" s="45"/>
      <c r="F39" s="45"/>
      <c r="G39" s="45"/>
      <c r="H39" s="45"/>
      <c r="I39" s="45"/>
    </row>
    <row r="40" spans="1:9" x14ac:dyDescent="0.2">
      <c r="A40" s="46" t="s">
        <v>26</v>
      </c>
      <c r="B40" s="29"/>
      <c r="C40" s="47"/>
      <c r="D40" s="47"/>
      <c r="E40" s="48"/>
      <c r="F40" s="48"/>
      <c r="G40" s="48"/>
      <c r="H40" s="48"/>
      <c r="I40" s="48"/>
    </row>
    <row r="41" spans="1:9" x14ac:dyDescent="0.2">
      <c r="A41" s="49" t="s">
        <v>28</v>
      </c>
      <c r="B41" s="39"/>
      <c r="C41" s="20"/>
      <c r="D41" s="20"/>
      <c r="E41" s="41"/>
      <c r="F41" s="41"/>
      <c r="G41" s="41"/>
      <c r="H41" s="41"/>
      <c r="I41" s="41"/>
    </row>
    <row r="42" spans="1:9" x14ac:dyDescent="0.2">
      <c r="A42" s="33"/>
      <c r="B42" s="34"/>
      <c r="C42" s="37"/>
      <c r="D42" s="37"/>
      <c r="E42" s="37"/>
      <c r="F42" s="37"/>
      <c r="G42" s="37"/>
      <c r="H42" s="37"/>
      <c r="I42" s="37"/>
    </row>
    <row r="43" spans="1:9" x14ac:dyDescent="0.2">
      <c r="A43" s="33" t="s">
        <v>6</v>
      </c>
      <c r="B43" s="34"/>
      <c r="C43" s="16"/>
      <c r="D43" s="16"/>
      <c r="E43" s="37"/>
      <c r="F43" s="37"/>
      <c r="G43" s="37"/>
      <c r="H43" s="37"/>
      <c r="I43" s="37"/>
    </row>
    <row r="44" spans="1:9" x14ac:dyDescent="0.2">
      <c r="A44" s="33"/>
      <c r="B44" s="34"/>
      <c r="C44" s="16"/>
      <c r="D44" s="16"/>
      <c r="E44" s="37"/>
      <c r="F44" s="37"/>
      <c r="G44" s="37"/>
      <c r="H44" s="37"/>
      <c r="I44" s="37"/>
    </row>
    <row r="45" spans="1:9" x14ac:dyDescent="0.2">
      <c r="A45" s="49" t="s">
        <v>8</v>
      </c>
      <c r="B45" s="42"/>
      <c r="C45" s="16"/>
      <c r="D45" s="16"/>
      <c r="E45" s="37"/>
      <c r="F45" s="37"/>
      <c r="G45" s="37"/>
      <c r="H45" s="37"/>
      <c r="I45" s="37"/>
    </row>
    <row r="46" spans="1:9" x14ac:dyDescent="0.2">
      <c r="A46" s="50" t="s">
        <v>9</v>
      </c>
      <c r="B46" s="51"/>
      <c r="C46" s="16"/>
      <c r="D46" s="16"/>
      <c r="E46" s="37"/>
      <c r="F46" s="37"/>
      <c r="G46" s="37"/>
      <c r="H46" s="37"/>
      <c r="I46" s="37"/>
    </row>
  </sheetData>
  <mergeCells count="6">
    <mergeCell ref="K24:M24"/>
    <mergeCell ref="B5:D6"/>
    <mergeCell ref="A12:I13"/>
    <mergeCell ref="A17:I17"/>
    <mergeCell ref="A19:I19"/>
    <mergeCell ref="K23:M23"/>
  </mergeCells>
  <printOptions horizontalCentered="1"/>
  <pageMargins left="0.75" right="0.75" top="0.6" bottom="0.55000000000000004" header="0.28000000000000003" footer="0.16"/>
  <pageSetup scale="87"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5F84-FAFC-472D-A615-1206E3735325}">
  <sheetPr>
    <tabColor rgb="FFFF0000"/>
    <pageSetUpPr fitToPage="1"/>
  </sheetPr>
  <dimension ref="A1:I54"/>
  <sheetViews>
    <sheetView zoomScaleNormal="100" zoomScaleSheetLayoutView="90" workbookViewId="0">
      <selection activeCell="G28" sqref="G28:I29"/>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x14ac:dyDescent="0.2">
      <c r="A1" s="28"/>
      <c r="B1" s="28"/>
      <c r="C1" s="28"/>
      <c r="D1" s="28"/>
      <c r="E1" s="28"/>
      <c r="F1" s="28"/>
      <c r="G1" s="28"/>
      <c r="H1" s="28"/>
      <c r="I1" s="28"/>
    </row>
    <row r="2" spans="1:9" x14ac:dyDescent="0.2">
      <c r="A2" s="28" t="s">
        <v>13</v>
      </c>
      <c r="B2" s="2" t="s">
        <v>34</v>
      </c>
      <c r="C2" s="29"/>
      <c r="D2" s="29"/>
      <c r="E2" s="28"/>
      <c r="F2" s="28"/>
      <c r="G2" s="30" t="s">
        <v>14</v>
      </c>
      <c r="H2" s="2" t="s">
        <v>107</v>
      </c>
      <c r="I2" s="29"/>
    </row>
    <row r="3" spans="1:9" x14ac:dyDescent="0.2">
      <c r="A3" s="28" t="s">
        <v>22</v>
      </c>
      <c r="B3" s="2" t="s">
        <v>97</v>
      </c>
      <c r="C3" s="29"/>
      <c r="D3" s="29"/>
      <c r="E3" s="28"/>
      <c r="F3" s="28"/>
      <c r="G3" s="30" t="s">
        <v>15</v>
      </c>
      <c r="H3" s="5" t="s">
        <v>108</v>
      </c>
      <c r="I3" s="31"/>
    </row>
    <row r="4" spans="1:9" x14ac:dyDescent="0.2">
      <c r="A4" s="28" t="s">
        <v>16</v>
      </c>
      <c r="B4" s="4" t="s">
        <v>109</v>
      </c>
      <c r="C4" s="29"/>
      <c r="D4" s="29"/>
      <c r="E4" s="28"/>
      <c r="F4" s="28"/>
      <c r="G4" s="30" t="s">
        <v>18</v>
      </c>
      <c r="H4" s="4" t="s">
        <v>38</v>
      </c>
      <c r="I4" s="29"/>
    </row>
    <row r="5" spans="1:9" x14ac:dyDescent="0.2">
      <c r="A5" s="28" t="s">
        <v>17</v>
      </c>
      <c r="B5" s="4" t="s">
        <v>110</v>
      </c>
      <c r="C5" s="31"/>
      <c r="D5" s="31"/>
      <c r="E5" s="28"/>
      <c r="F5" s="28"/>
      <c r="G5" s="30" t="s">
        <v>19</v>
      </c>
      <c r="H5" s="6" t="s">
        <v>111</v>
      </c>
      <c r="I5" s="31"/>
    </row>
    <row r="6" spans="1:9" x14ac:dyDescent="0.2">
      <c r="A6" s="28"/>
      <c r="B6" s="28"/>
      <c r="C6" s="28"/>
      <c r="D6" s="28"/>
      <c r="E6" s="28"/>
      <c r="F6" s="28"/>
      <c r="G6" s="28"/>
      <c r="H6" s="28"/>
      <c r="I6" s="28"/>
    </row>
    <row r="7" spans="1:9" x14ac:dyDescent="0.2">
      <c r="A7" s="28"/>
      <c r="B7" s="28"/>
      <c r="C7" s="28"/>
      <c r="D7" s="28"/>
      <c r="E7" s="28"/>
      <c r="F7" s="28"/>
      <c r="G7" s="28"/>
      <c r="H7" s="28"/>
      <c r="I7" s="28"/>
    </row>
    <row r="8" spans="1:9" x14ac:dyDescent="0.2">
      <c r="A8" s="235" t="s">
        <v>112</v>
      </c>
      <c r="B8" s="235"/>
      <c r="C8" s="235"/>
      <c r="D8" s="235"/>
      <c r="E8" s="235"/>
      <c r="F8" s="235"/>
      <c r="G8" s="235"/>
      <c r="H8" s="235"/>
      <c r="I8" s="235"/>
    </row>
    <row r="9" spans="1:9" x14ac:dyDescent="0.2">
      <c r="A9" s="235"/>
      <c r="B9" s="235"/>
      <c r="C9" s="235"/>
      <c r="D9" s="235"/>
      <c r="E9" s="235"/>
      <c r="F9" s="235"/>
      <c r="G9" s="235"/>
      <c r="H9" s="235"/>
      <c r="I9" s="235"/>
    </row>
    <row r="10" spans="1:9" x14ac:dyDescent="0.2">
      <c r="A10" s="235"/>
      <c r="B10" s="235"/>
      <c r="C10" s="235"/>
      <c r="D10" s="235"/>
      <c r="E10" s="235"/>
      <c r="F10" s="235"/>
      <c r="G10" s="235"/>
      <c r="H10" s="235"/>
      <c r="I10" s="235"/>
    </row>
    <row r="11" spans="1:9" x14ac:dyDescent="0.2">
      <c r="A11" s="53"/>
      <c r="B11" s="53"/>
      <c r="C11" s="53"/>
      <c r="D11" s="53"/>
      <c r="E11" s="53"/>
      <c r="F11" s="53"/>
      <c r="G11" s="53"/>
      <c r="H11" s="53"/>
      <c r="I11" s="53"/>
    </row>
    <row r="12" spans="1:9" x14ac:dyDescent="0.2">
      <c r="A12" s="53" t="s">
        <v>103</v>
      </c>
    </row>
    <row r="13" spans="1:9" x14ac:dyDescent="0.2">
      <c r="A13" s="53"/>
    </row>
    <row r="14" spans="1:9" x14ac:dyDescent="0.2">
      <c r="A14" s="205" t="s">
        <v>113</v>
      </c>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36"/>
      <c r="B20" s="236"/>
      <c r="C20" s="236"/>
      <c r="D20" s="236"/>
      <c r="E20" s="236"/>
      <c r="F20" s="236"/>
      <c r="G20" s="236"/>
      <c r="H20" s="236"/>
      <c r="I20" s="236"/>
    </row>
    <row r="21" spans="1:9" x14ac:dyDescent="0.2">
      <c r="A21" s="1" t="s">
        <v>114</v>
      </c>
    </row>
    <row r="23" spans="1:9" x14ac:dyDescent="0.2">
      <c r="A23" s="205" t="s">
        <v>115</v>
      </c>
      <c r="B23" s="205"/>
      <c r="C23" s="205"/>
      <c r="D23" s="205"/>
      <c r="E23" s="205"/>
      <c r="F23" s="205"/>
      <c r="G23" s="205"/>
      <c r="H23" s="205"/>
      <c r="I23" s="205"/>
    </row>
    <row r="24" spans="1:9" x14ac:dyDescent="0.2">
      <c r="A24" s="205"/>
      <c r="B24" s="205"/>
      <c r="C24" s="205"/>
      <c r="D24" s="205"/>
      <c r="E24" s="205"/>
      <c r="F24" s="205"/>
      <c r="G24" s="205"/>
      <c r="H24" s="205"/>
      <c r="I24" s="205"/>
    </row>
    <row r="25" spans="1:9" ht="21.75" customHeight="1" x14ac:dyDescent="0.2">
      <c r="A25" s="205"/>
      <c r="B25" s="205"/>
      <c r="C25" s="205"/>
      <c r="D25" s="205"/>
      <c r="E25" s="205"/>
      <c r="F25" s="205"/>
      <c r="G25" s="205"/>
      <c r="H25" s="205"/>
      <c r="I25" s="205"/>
    </row>
    <row r="26" spans="1:9" x14ac:dyDescent="0.2">
      <c r="A26" s="54"/>
      <c r="B26" s="54"/>
      <c r="C26" s="54"/>
      <c r="D26" s="54"/>
      <c r="E26" s="54"/>
      <c r="F26" s="54"/>
      <c r="G26" s="54"/>
      <c r="H26" s="54"/>
      <c r="I26" s="54"/>
    </row>
    <row r="27" spans="1:9" x14ac:dyDescent="0.2">
      <c r="A27" s="207" t="s">
        <v>12</v>
      </c>
      <c r="B27" s="208"/>
      <c r="C27" s="208"/>
      <c r="D27" s="208"/>
      <c r="E27" s="208"/>
      <c r="F27" s="208"/>
      <c r="G27" s="208"/>
      <c r="H27" s="208"/>
      <c r="I27" s="209"/>
    </row>
    <row r="28" spans="1:9" x14ac:dyDescent="0.2">
      <c r="A28" s="33"/>
      <c r="B28" s="34"/>
      <c r="C28" s="35" t="s">
        <v>30</v>
      </c>
      <c r="D28" s="12" t="s">
        <v>31</v>
      </c>
      <c r="E28" s="12" t="s">
        <v>32</v>
      </c>
      <c r="F28" s="12" t="s">
        <v>33</v>
      </c>
      <c r="G28" s="12" t="s">
        <v>466</v>
      </c>
      <c r="H28" s="12" t="s">
        <v>467</v>
      </c>
      <c r="I28" s="12" t="s">
        <v>468</v>
      </c>
    </row>
    <row r="29" spans="1:9" x14ac:dyDescent="0.2">
      <c r="A29" s="33"/>
      <c r="B29" s="34"/>
      <c r="C29" s="14" t="s">
        <v>10</v>
      </c>
      <c r="D29" s="13" t="s">
        <v>10</v>
      </c>
      <c r="E29" s="13" t="s">
        <v>10</v>
      </c>
      <c r="F29" s="13" t="s">
        <v>10</v>
      </c>
      <c r="G29" s="14" t="s">
        <v>11</v>
      </c>
      <c r="H29" s="14" t="s">
        <v>11</v>
      </c>
      <c r="I29" s="14" t="s">
        <v>11</v>
      </c>
    </row>
    <row r="30" spans="1:9" x14ac:dyDescent="0.2">
      <c r="A30" s="33" t="s">
        <v>0</v>
      </c>
      <c r="B30" s="34"/>
      <c r="C30" s="37">
        <v>0</v>
      </c>
      <c r="D30" s="37">
        <v>0</v>
      </c>
      <c r="E30" s="37">
        <v>0</v>
      </c>
      <c r="F30" s="37">
        <v>0</v>
      </c>
      <c r="G30" s="37">
        <v>0</v>
      </c>
      <c r="H30" s="37">
        <v>0</v>
      </c>
      <c r="I30" s="37">
        <v>0</v>
      </c>
    </row>
    <row r="31" spans="1:9" x14ac:dyDescent="0.2">
      <c r="A31" s="33" t="s">
        <v>1</v>
      </c>
      <c r="B31" s="34"/>
      <c r="C31" s="37">
        <f t="shared" ref="C31" si="0">B42</f>
        <v>0</v>
      </c>
      <c r="D31" s="37"/>
      <c r="E31" s="37">
        <f t="shared" ref="E31" si="1">D42</f>
        <v>0</v>
      </c>
      <c r="F31" s="37">
        <f t="shared" ref="F31" si="2">E42</f>
        <v>0</v>
      </c>
      <c r="G31" s="37">
        <f t="shared" ref="G31" si="3">F42</f>
        <v>0</v>
      </c>
      <c r="H31" s="37">
        <f t="shared" ref="H31" si="4">G42</f>
        <v>0</v>
      </c>
      <c r="I31" s="37">
        <f t="shared" ref="I31" si="5">H42</f>
        <v>0</v>
      </c>
    </row>
    <row r="32" spans="1:9" x14ac:dyDescent="0.2">
      <c r="A32" s="33" t="s">
        <v>2</v>
      </c>
      <c r="B32" s="34"/>
      <c r="C32" s="37">
        <v>1534501.81</v>
      </c>
      <c r="D32" s="37">
        <v>0</v>
      </c>
      <c r="E32" s="37">
        <v>0</v>
      </c>
      <c r="F32" s="37">
        <v>0</v>
      </c>
      <c r="G32" s="37">
        <v>0</v>
      </c>
      <c r="H32" s="37">
        <v>0</v>
      </c>
      <c r="I32" s="37">
        <v>0</v>
      </c>
    </row>
    <row r="33" spans="1:9" x14ac:dyDescent="0.2">
      <c r="A33" s="33" t="s">
        <v>3</v>
      </c>
      <c r="B33" s="34"/>
      <c r="C33" s="37">
        <v>1494626.81</v>
      </c>
      <c r="D33" s="37">
        <v>0</v>
      </c>
      <c r="E33" s="37">
        <v>0</v>
      </c>
      <c r="F33" s="37">
        <v>0</v>
      </c>
      <c r="G33" s="37">
        <v>0</v>
      </c>
      <c r="H33" s="37">
        <v>0</v>
      </c>
      <c r="I33" s="37">
        <v>0</v>
      </c>
    </row>
    <row r="34" spans="1:9" x14ac:dyDescent="0.2">
      <c r="A34" s="33"/>
      <c r="B34" s="34"/>
      <c r="C34" s="37"/>
      <c r="D34" s="37"/>
      <c r="E34" s="37"/>
      <c r="F34" s="37"/>
      <c r="G34" s="37"/>
      <c r="H34" s="37"/>
      <c r="I34" s="37"/>
    </row>
    <row r="35" spans="1:9" x14ac:dyDescent="0.2">
      <c r="A35" s="10" t="s">
        <v>4</v>
      </c>
      <c r="B35" s="6"/>
      <c r="C35" s="17"/>
      <c r="D35" s="17"/>
      <c r="E35" s="17"/>
      <c r="F35" s="15"/>
      <c r="G35" s="15"/>
      <c r="H35" s="15"/>
      <c r="I35" s="15"/>
    </row>
    <row r="36" spans="1:9" x14ac:dyDescent="0.2">
      <c r="A36" s="10" t="s">
        <v>29</v>
      </c>
      <c r="B36" s="11"/>
      <c r="C36" s="17"/>
      <c r="D36" s="17"/>
      <c r="E36" s="17"/>
      <c r="F36" s="15"/>
      <c r="G36" s="15"/>
      <c r="H36" s="15"/>
      <c r="I36" s="15"/>
    </row>
    <row r="37" spans="1:9" x14ac:dyDescent="0.2">
      <c r="A37" s="18" t="s">
        <v>116</v>
      </c>
      <c r="B37" s="19"/>
      <c r="C37" s="16"/>
      <c r="D37" s="16"/>
      <c r="E37" s="16"/>
      <c r="F37" s="16"/>
      <c r="G37" s="16"/>
      <c r="H37" s="16"/>
      <c r="I37" s="16"/>
    </row>
    <row r="38" spans="1:9" x14ac:dyDescent="0.2">
      <c r="A38" s="18"/>
      <c r="B38" s="19"/>
      <c r="C38" s="16"/>
      <c r="D38" s="16"/>
      <c r="E38" s="16"/>
      <c r="F38" s="16"/>
      <c r="G38" s="16"/>
      <c r="H38" s="16"/>
      <c r="I38" s="16"/>
    </row>
    <row r="39" spans="1:9" x14ac:dyDescent="0.2">
      <c r="A39" s="18"/>
      <c r="B39" s="19"/>
      <c r="C39" s="16"/>
      <c r="D39" s="16"/>
      <c r="E39" s="16"/>
      <c r="F39" s="16"/>
      <c r="G39" s="16"/>
      <c r="H39" s="16"/>
      <c r="I39" s="16"/>
    </row>
    <row r="40" spans="1:9" x14ac:dyDescent="0.2">
      <c r="A40" s="10" t="s">
        <v>5</v>
      </c>
      <c r="B40" s="11"/>
      <c r="C40" s="15">
        <f t="shared" ref="C40:F40" si="6">SUM(C37:C39)</f>
        <v>0</v>
      </c>
      <c r="D40" s="15">
        <f t="shared" si="6"/>
        <v>0</v>
      </c>
      <c r="E40" s="15">
        <f t="shared" si="6"/>
        <v>0</v>
      </c>
      <c r="F40" s="15">
        <f t="shared" si="6"/>
        <v>0</v>
      </c>
      <c r="G40" s="15">
        <f t="shared" ref="G40:I40" si="7">SUM(G37:G39)</f>
        <v>0</v>
      </c>
      <c r="H40" s="15">
        <f t="shared" si="7"/>
        <v>0</v>
      </c>
      <c r="I40" s="15">
        <f t="shared" si="7"/>
        <v>0</v>
      </c>
    </row>
    <row r="41" spans="1:9" x14ac:dyDescent="0.2">
      <c r="A41" s="33"/>
      <c r="B41" s="34"/>
      <c r="C41" s="37"/>
      <c r="D41" s="37"/>
      <c r="E41" s="37"/>
      <c r="F41" s="37"/>
      <c r="G41" s="37"/>
      <c r="H41" s="37"/>
      <c r="I41" s="37"/>
    </row>
    <row r="42" spans="1:9" x14ac:dyDescent="0.2">
      <c r="A42" s="33" t="s">
        <v>7</v>
      </c>
      <c r="B42" s="34"/>
      <c r="C42" s="36">
        <f>+C31+C32-C33+C40</f>
        <v>39875</v>
      </c>
      <c r="D42" s="36">
        <f>+D31+D32-D33+D40</f>
        <v>0</v>
      </c>
      <c r="E42" s="36">
        <f>+E31+E32-E33+E40</f>
        <v>0</v>
      </c>
      <c r="F42" s="36">
        <f t="shared" ref="F42:I42" si="8">+F31+F32-F33+F40</f>
        <v>0</v>
      </c>
      <c r="G42" s="36">
        <f t="shared" si="8"/>
        <v>0</v>
      </c>
      <c r="H42" s="36">
        <f t="shared" si="8"/>
        <v>0</v>
      </c>
      <c r="I42" s="36">
        <f t="shared" si="8"/>
        <v>0</v>
      </c>
    </row>
    <row r="43" spans="1:9" x14ac:dyDescent="0.2">
      <c r="A43" s="38"/>
      <c r="B43" s="39"/>
      <c r="C43" s="37"/>
      <c r="D43" s="37"/>
      <c r="E43" s="37"/>
      <c r="F43" s="37"/>
      <c r="G43" s="37"/>
      <c r="H43" s="37"/>
      <c r="I43" s="37"/>
    </row>
    <row r="44" spans="1:9" x14ac:dyDescent="0.2">
      <c r="A44" s="33" t="s">
        <v>24</v>
      </c>
      <c r="B44" s="34"/>
      <c r="C44" s="37">
        <v>6533.75</v>
      </c>
      <c r="D44" s="37">
        <v>0</v>
      </c>
      <c r="E44" s="37">
        <v>0</v>
      </c>
      <c r="F44" s="37">
        <v>0</v>
      </c>
      <c r="G44" s="37">
        <v>0</v>
      </c>
      <c r="H44" s="37">
        <v>0</v>
      </c>
      <c r="I44" s="37">
        <v>0</v>
      </c>
    </row>
    <row r="45" spans="1:9" x14ac:dyDescent="0.2">
      <c r="A45" s="38"/>
      <c r="B45" s="39"/>
      <c r="C45" s="37"/>
      <c r="D45" s="37"/>
      <c r="E45" s="37"/>
      <c r="F45" s="37"/>
      <c r="G45" s="37"/>
      <c r="H45" s="37"/>
      <c r="I45" s="37"/>
    </row>
    <row r="46" spans="1:9" x14ac:dyDescent="0.2">
      <c r="A46" s="33" t="s">
        <v>25</v>
      </c>
      <c r="B46" s="42"/>
      <c r="C46" s="56" t="s">
        <v>106</v>
      </c>
      <c r="D46" s="43">
        <f t="shared" ref="D46:F46" si="9">D42-D44</f>
        <v>0</v>
      </c>
      <c r="E46" s="43">
        <f t="shared" si="9"/>
        <v>0</v>
      </c>
      <c r="F46" s="43">
        <f t="shared" si="9"/>
        <v>0</v>
      </c>
      <c r="G46" s="43">
        <f t="shared" ref="G46:I46" si="10">G42-G44</f>
        <v>0</v>
      </c>
      <c r="H46" s="43">
        <f t="shared" si="10"/>
        <v>0</v>
      </c>
      <c r="I46" s="43">
        <f t="shared" si="10"/>
        <v>0</v>
      </c>
    </row>
    <row r="47" spans="1:9" x14ac:dyDescent="0.2">
      <c r="A47" s="44"/>
      <c r="B47" s="44"/>
      <c r="C47" s="45"/>
      <c r="D47" s="45"/>
      <c r="E47" s="57"/>
      <c r="F47" s="45"/>
      <c r="G47" s="45"/>
      <c r="H47" s="45"/>
      <c r="I47" s="45"/>
    </row>
    <row r="48" spans="1:9" x14ac:dyDescent="0.2">
      <c r="A48" s="46" t="s">
        <v>26</v>
      </c>
      <c r="B48" s="29"/>
      <c r="C48" s="47"/>
      <c r="D48" s="47"/>
      <c r="E48" s="48"/>
      <c r="F48" s="48"/>
      <c r="G48" s="48"/>
      <c r="H48" s="48"/>
      <c r="I48" s="48"/>
    </row>
    <row r="49" spans="1:9" x14ac:dyDescent="0.2">
      <c r="A49" s="49" t="s">
        <v>28</v>
      </c>
      <c r="B49" s="39"/>
      <c r="C49" s="20"/>
      <c r="D49" s="20"/>
      <c r="E49" s="41"/>
      <c r="F49" s="41"/>
      <c r="G49" s="41"/>
      <c r="H49" s="41"/>
      <c r="I49" s="41"/>
    </row>
    <row r="50" spans="1:9" x14ac:dyDescent="0.2">
      <c r="A50" s="33"/>
      <c r="B50" s="34"/>
      <c r="C50" s="37"/>
      <c r="D50" s="37"/>
      <c r="E50" s="37"/>
      <c r="F50" s="37"/>
      <c r="G50" s="37"/>
      <c r="H50" s="37"/>
      <c r="I50" s="37"/>
    </row>
    <row r="51" spans="1:9" x14ac:dyDescent="0.2">
      <c r="A51" s="33" t="s">
        <v>6</v>
      </c>
      <c r="B51" s="34"/>
      <c r="C51" s="16"/>
      <c r="D51" s="16"/>
      <c r="E51" s="37"/>
      <c r="F51" s="37"/>
      <c r="G51" s="37"/>
      <c r="H51" s="37"/>
      <c r="I51" s="37"/>
    </row>
    <row r="52" spans="1:9" x14ac:dyDescent="0.2">
      <c r="A52" s="33"/>
      <c r="B52" s="34"/>
      <c r="C52" s="16"/>
      <c r="D52" s="16"/>
      <c r="E52" s="37"/>
      <c r="F52" s="37"/>
      <c r="G52" s="37"/>
      <c r="H52" s="37"/>
      <c r="I52" s="37"/>
    </row>
    <row r="53" spans="1:9" x14ac:dyDescent="0.2">
      <c r="A53" s="49" t="s">
        <v>8</v>
      </c>
      <c r="B53" s="42"/>
      <c r="C53" s="16"/>
      <c r="D53" s="16"/>
      <c r="E53" s="37"/>
      <c r="F53" s="37"/>
      <c r="G53" s="37"/>
      <c r="H53" s="37"/>
      <c r="I53" s="37"/>
    </row>
    <row r="54" spans="1:9" x14ac:dyDescent="0.2">
      <c r="A54" s="50" t="s">
        <v>9</v>
      </c>
      <c r="B54" s="51"/>
      <c r="C54" s="16"/>
      <c r="D54" s="16"/>
      <c r="E54" s="37"/>
      <c r="F54" s="37"/>
      <c r="G54" s="37"/>
      <c r="H54" s="37"/>
      <c r="I54" s="37"/>
    </row>
  </sheetData>
  <sheetProtection selectLockedCells="1"/>
  <mergeCells count="5">
    <mergeCell ref="A8:I10"/>
    <mergeCell ref="A14:I19"/>
    <mergeCell ref="A20:I20"/>
    <mergeCell ref="A23:I25"/>
    <mergeCell ref="A27:I27"/>
  </mergeCells>
  <printOptions horizontalCentered="1"/>
  <pageMargins left="0.75" right="0.75" top="0.6" bottom="0.55000000000000004" header="0.28000000000000003" footer="0.16"/>
  <pageSetup scale="78"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3CBB-D5BD-452B-B15A-9EDF609949B0}">
  <sheetPr>
    <pageSetUpPr fitToPage="1"/>
  </sheetPr>
  <dimension ref="A1:I55"/>
  <sheetViews>
    <sheetView zoomScaleNormal="100" zoomScaleSheetLayoutView="90" workbookViewId="0">
      <selection activeCell="K37" sqref="K37"/>
    </sheetView>
  </sheetViews>
  <sheetFormatPr defaultColWidth="9.140625" defaultRowHeight="12.75" x14ac:dyDescent="0.2"/>
  <cols>
    <col min="1" max="2" width="17.28515625" style="173" customWidth="1"/>
    <col min="3" max="8" width="14" style="173" customWidth="1"/>
    <col min="9" max="9" width="13.140625" style="173" customWidth="1"/>
    <col min="10" max="16384" width="9.140625" style="173"/>
  </cols>
  <sheetData>
    <row r="1" spans="1:9" x14ac:dyDescent="0.2">
      <c r="A1" s="174" t="s">
        <v>491</v>
      </c>
      <c r="B1" s="172"/>
      <c r="C1" s="172"/>
      <c r="D1" s="172"/>
      <c r="E1" s="172"/>
      <c r="F1" s="172"/>
      <c r="G1" s="172"/>
      <c r="H1" s="172"/>
      <c r="I1" s="172"/>
    </row>
    <row r="2" spans="1:9" x14ac:dyDescent="0.2">
      <c r="A2" s="172" t="s">
        <v>13</v>
      </c>
      <c r="B2" s="2" t="s">
        <v>34</v>
      </c>
      <c r="C2" s="29"/>
      <c r="D2" s="29"/>
      <c r="E2" s="172"/>
      <c r="F2" s="172"/>
      <c r="G2" s="30" t="s">
        <v>14</v>
      </c>
      <c r="H2" s="2" t="s">
        <v>489</v>
      </c>
      <c r="I2" s="29"/>
    </row>
    <row r="3" spans="1:9" x14ac:dyDescent="0.2">
      <c r="A3" s="172" t="s">
        <v>22</v>
      </c>
      <c r="B3" s="2" t="s">
        <v>97</v>
      </c>
      <c r="C3" s="29"/>
      <c r="D3" s="29"/>
      <c r="E3" s="172"/>
      <c r="F3" s="172"/>
      <c r="G3" s="30" t="s">
        <v>15</v>
      </c>
      <c r="H3" s="5" t="s">
        <v>490</v>
      </c>
      <c r="I3" s="31"/>
    </row>
    <row r="4" spans="1:9" x14ac:dyDescent="0.2">
      <c r="A4" s="172" t="s">
        <v>16</v>
      </c>
      <c r="B4" s="4" t="s">
        <v>117</v>
      </c>
      <c r="C4" s="29"/>
      <c r="D4" s="29"/>
      <c r="E4" s="172"/>
      <c r="F4" s="172"/>
      <c r="G4" s="30" t="s">
        <v>18</v>
      </c>
      <c r="H4" s="4" t="s">
        <v>38</v>
      </c>
      <c r="I4" s="29"/>
    </row>
    <row r="5" spans="1:9" x14ac:dyDescent="0.2">
      <c r="A5" s="172" t="s">
        <v>17</v>
      </c>
      <c r="B5" s="4" t="s">
        <v>118</v>
      </c>
      <c r="C5" s="31"/>
      <c r="D5" s="31"/>
      <c r="E5" s="172"/>
      <c r="F5" s="172"/>
      <c r="G5" s="30" t="s">
        <v>19</v>
      </c>
      <c r="H5" s="6" t="s">
        <v>119</v>
      </c>
      <c r="I5" s="31"/>
    </row>
    <row r="6" spans="1:9" x14ac:dyDescent="0.2">
      <c r="A6" s="172"/>
      <c r="B6" s="172"/>
      <c r="C6" s="172"/>
      <c r="D6" s="172"/>
      <c r="E6" s="172"/>
      <c r="F6" s="172"/>
      <c r="G6" s="172"/>
      <c r="H6" s="172"/>
      <c r="I6" s="172"/>
    </row>
    <row r="7" spans="1:9" x14ac:dyDescent="0.2">
      <c r="A7" s="172"/>
      <c r="B7" s="172"/>
      <c r="C7" s="172"/>
      <c r="D7" s="172"/>
      <c r="E7" s="172"/>
      <c r="F7" s="172"/>
      <c r="G7" s="172"/>
      <c r="H7" s="172"/>
      <c r="I7" s="172"/>
    </row>
    <row r="8" spans="1:9" x14ac:dyDescent="0.2">
      <c r="A8" s="58" t="s">
        <v>20</v>
      </c>
      <c r="B8" s="172"/>
      <c r="C8" s="172"/>
      <c r="D8" s="172"/>
      <c r="E8" s="172"/>
      <c r="F8" s="172"/>
      <c r="G8" s="172"/>
      <c r="H8" s="172"/>
      <c r="I8" s="172"/>
    </row>
    <row r="9" spans="1:9" x14ac:dyDescent="0.2">
      <c r="A9" s="205" t="s">
        <v>120</v>
      </c>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168"/>
      <c r="B12" s="168"/>
      <c r="C12" s="168"/>
      <c r="D12" s="168"/>
      <c r="E12" s="168"/>
      <c r="F12" s="168"/>
      <c r="G12" s="168"/>
      <c r="H12" s="168"/>
      <c r="I12" s="168"/>
    </row>
    <row r="13" spans="1:9" x14ac:dyDescent="0.2">
      <c r="A13" s="53" t="s">
        <v>121</v>
      </c>
    </row>
    <row r="14" spans="1:9" x14ac:dyDescent="0.2">
      <c r="A14" s="53"/>
    </row>
    <row r="15" spans="1:9" x14ac:dyDescent="0.2">
      <c r="A15" s="53" t="s">
        <v>23</v>
      </c>
    </row>
    <row r="16" spans="1:9" x14ac:dyDescent="0.2">
      <c r="A16" s="205" t="s">
        <v>122</v>
      </c>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ht="32.25" customHeight="1" x14ac:dyDescent="0.2">
      <c r="A19" s="205"/>
      <c r="B19" s="205"/>
      <c r="C19" s="205"/>
      <c r="D19" s="205"/>
      <c r="E19" s="205"/>
      <c r="F19" s="205"/>
      <c r="G19" s="205"/>
      <c r="H19" s="205"/>
      <c r="I19" s="205"/>
    </row>
    <row r="20" spans="1:9" x14ac:dyDescent="0.2">
      <c r="A20" s="168"/>
      <c r="B20" s="168"/>
      <c r="C20" s="168"/>
      <c r="D20" s="168"/>
      <c r="E20" s="168"/>
      <c r="F20" s="168"/>
      <c r="G20" s="168"/>
      <c r="H20" s="168"/>
      <c r="I20" s="168"/>
    </row>
    <row r="21" spans="1:9" x14ac:dyDescent="0.2">
      <c r="A21" s="205" t="s">
        <v>123</v>
      </c>
      <c r="B21" s="205"/>
      <c r="C21" s="205"/>
      <c r="D21" s="205"/>
      <c r="E21" s="205"/>
      <c r="F21" s="205"/>
      <c r="G21" s="205"/>
      <c r="H21" s="205"/>
      <c r="I21" s="205"/>
    </row>
    <row r="22" spans="1:9" x14ac:dyDescent="0.2">
      <c r="A22" s="168"/>
      <c r="B22" s="168"/>
      <c r="C22" s="168"/>
      <c r="D22" s="168"/>
      <c r="E22" s="168"/>
      <c r="F22" s="168"/>
      <c r="G22" s="168"/>
      <c r="H22" s="168"/>
      <c r="I22" s="168"/>
    </row>
    <row r="23" spans="1:9" x14ac:dyDescent="0.2">
      <c r="A23" s="206" t="s">
        <v>493</v>
      </c>
      <c r="B23" s="206"/>
      <c r="C23" s="206"/>
      <c r="D23" s="206"/>
      <c r="E23" s="206"/>
      <c r="F23" s="206"/>
      <c r="G23" s="206"/>
      <c r="H23" s="206"/>
      <c r="I23" s="206"/>
    </row>
    <row r="24" spans="1:9" x14ac:dyDescent="0.2">
      <c r="A24" s="206"/>
      <c r="B24" s="206"/>
      <c r="C24" s="206"/>
      <c r="D24" s="206"/>
      <c r="E24" s="206"/>
      <c r="F24" s="206"/>
      <c r="G24" s="206"/>
      <c r="H24" s="206"/>
      <c r="I24" s="206"/>
    </row>
    <row r="25" spans="1:9" x14ac:dyDescent="0.2">
      <c r="A25" s="206"/>
      <c r="B25" s="206"/>
      <c r="C25" s="206"/>
      <c r="D25" s="206"/>
      <c r="E25" s="206"/>
      <c r="F25" s="206"/>
      <c r="G25" s="206"/>
      <c r="H25" s="206"/>
      <c r="I25" s="206"/>
    </row>
    <row r="26" spans="1:9" ht="26.25" customHeight="1" x14ac:dyDescent="0.2">
      <c r="A26" s="206"/>
      <c r="B26" s="206"/>
      <c r="C26" s="206"/>
      <c r="D26" s="206"/>
      <c r="E26" s="206"/>
      <c r="F26" s="206"/>
      <c r="G26" s="206"/>
      <c r="H26" s="206"/>
      <c r="I26" s="206"/>
    </row>
    <row r="27" spans="1:9" x14ac:dyDescent="0.2">
      <c r="A27" s="169"/>
      <c r="B27" s="169"/>
      <c r="C27" s="169"/>
      <c r="D27" s="169"/>
      <c r="E27" s="169"/>
      <c r="F27" s="169"/>
      <c r="G27" s="169"/>
      <c r="H27" s="169"/>
      <c r="I27" s="169"/>
    </row>
    <row r="28" spans="1:9" x14ac:dyDescent="0.2">
      <c r="A28" s="207" t="s">
        <v>12</v>
      </c>
      <c r="B28" s="208"/>
      <c r="C28" s="208"/>
      <c r="D28" s="208"/>
      <c r="E28" s="208"/>
      <c r="F28" s="208"/>
      <c r="G28" s="208"/>
      <c r="H28" s="208"/>
      <c r="I28" s="209"/>
    </row>
    <row r="29" spans="1:9" x14ac:dyDescent="0.2">
      <c r="A29" s="33"/>
      <c r="B29" s="34"/>
      <c r="C29" s="35" t="s">
        <v>30</v>
      </c>
      <c r="D29" s="12" t="s">
        <v>31</v>
      </c>
      <c r="E29" s="12" t="s">
        <v>32</v>
      </c>
      <c r="F29" s="12" t="s">
        <v>33</v>
      </c>
      <c r="G29" s="12" t="s">
        <v>466</v>
      </c>
      <c r="H29" s="12" t="s">
        <v>467</v>
      </c>
      <c r="I29" s="12" t="s">
        <v>468</v>
      </c>
    </row>
    <row r="30" spans="1:9" x14ac:dyDescent="0.2">
      <c r="A30" s="33"/>
      <c r="B30" s="34"/>
      <c r="C30" s="14" t="s">
        <v>10</v>
      </c>
      <c r="D30" s="13" t="s">
        <v>10</v>
      </c>
      <c r="E30" s="13" t="s">
        <v>10</v>
      </c>
      <c r="F30" s="13" t="s">
        <v>10</v>
      </c>
      <c r="G30" s="14" t="s">
        <v>11</v>
      </c>
      <c r="H30" s="14" t="s">
        <v>11</v>
      </c>
      <c r="I30" s="14" t="s">
        <v>11</v>
      </c>
    </row>
    <row r="31" spans="1:9" x14ac:dyDescent="0.2">
      <c r="A31" s="33" t="s">
        <v>0</v>
      </c>
      <c r="B31" s="34"/>
      <c r="C31" s="37">
        <v>785000</v>
      </c>
      <c r="D31" s="37">
        <v>785000</v>
      </c>
      <c r="E31" s="37">
        <v>0</v>
      </c>
      <c r="F31" s="37">
        <v>0</v>
      </c>
      <c r="G31" s="37">
        <v>0</v>
      </c>
      <c r="H31" s="37">
        <v>0</v>
      </c>
      <c r="I31" s="37">
        <v>0</v>
      </c>
    </row>
    <row r="32" spans="1:9" x14ac:dyDescent="0.2">
      <c r="A32" s="33" t="s">
        <v>1</v>
      </c>
      <c r="B32" s="34"/>
      <c r="C32" s="37">
        <v>2200</v>
      </c>
      <c r="D32" s="37">
        <f t="shared" ref="D32:I32" si="0">C43</f>
        <v>0</v>
      </c>
      <c r="E32" s="37">
        <f t="shared" si="0"/>
        <v>0</v>
      </c>
      <c r="F32" s="37">
        <f t="shared" si="0"/>
        <v>0</v>
      </c>
      <c r="G32" s="37">
        <f t="shared" si="0"/>
        <v>0</v>
      </c>
      <c r="H32" s="37">
        <f t="shared" si="0"/>
        <v>0</v>
      </c>
      <c r="I32" s="37">
        <f t="shared" si="0"/>
        <v>0</v>
      </c>
    </row>
    <row r="33" spans="1:9" x14ac:dyDescent="0.2">
      <c r="A33" s="33" t="s">
        <v>2</v>
      </c>
      <c r="B33" s="34"/>
      <c r="C33" s="37">
        <v>540979</v>
      </c>
      <c r="D33" s="37">
        <v>826180.75</v>
      </c>
      <c r="E33" s="37">
        <v>1040481.25</v>
      </c>
      <c r="F33" s="37">
        <v>96508.75</v>
      </c>
      <c r="G33" s="177">
        <v>0</v>
      </c>
      <c r="H33" s="177">
        <v>0</v>
      </c>
      <c r="I33" s="177">
        <v>0</v>
      </c>
    </row>
    <row r="34" spans="1:9" x14ac:dyDescent="0.2">
      <c r="A34" s="33" t="s">
        <v>3</v>
      </c>
      <c r="B34" s="34"/>
      <c r="C34" s="37">
        <v>543179</v>
      </c>
      <c r="D34" s="37">
        <v>826180.75</v>
      </c>
      <c r="E34" s="37">
        <v>1040481.25</v>
      </c>
      <c r="F34" s="37">
        <v>96508.75</v>
      </c>
      <c r="G34" s="177">
        <v>0</v>
      </c>
      <c r="H34" s="177">
        <v>0</v>
      </c>
      <c r="I34" s="177">
        <v>0</v>
      </c>
    </row>
    <row r="35" spans="1:9" x14ac:dyDescent="0.2">
      <c r="A35" s="33"/>
      <c r="B35" s="34"/>
      <c r="C35" s="37"/>
      <c r="D35" s="37"/>
      <c r="E35" s="37"/>
      <c r="F35" s="37"/>
      <c r="G35" s="37"/>
      <c r="H35" s="37"/>
      <c r="I35" s="37"/>
    </row>
    <row r="36" spans="1:9" x14ac:dyDescent="0.2">
      <c r="A36" s="10" t="s">
        <v>4</v>
      </c>
      <c r="B36" s="6"/>
      <c r="C36" s="17"/>
      <c r="D36" s="17"/>
      <c r="E36" s="17"/>
      <c r="F36" s="15"/>
      <c r="G36" s="15"/>
      <c r="H36" s="15"/>
      <c r="I36" s="15"/>
    </row>
    <row r="37" spans="1:9" x14ac:dyDescent="0.2">
      <c r="A37" s="10" t="s">
        <v>29</v>
      </c>
      <c r="B37" s="11"/>
      <c r="C37" s="17"/>
      <c r="D37" s="17"/>
      <c r="E37" s="17"/>
      <c r="F37" s="15"/>
      <c r="G37" s="15"/>
      <c r="H37" s="15"/>
      <c r="I37" s="15"/>
    </row>
    <row r="38" spans="1:9" x14ac:dyDescent="0.2">
      <c r="A38" s="18"/>
      <c r="B38" s="19"/>
      <c r="C38" s="16"/>
      <c r="D38" s="16"/>
      <c r="E38" s="16"/>
      <c r="F38" s="16"/>
      <c r="G38" s="16"/>
      <c r="H38" s="16"/>
      <c r="I38" s="16"/>
    </row>
    <row r="39" spans="1:9" x14ac:dyDescent="0.2">
      <c r="A39" s="18"/>
      <c r="B39" s="19"/>
      <c r="C39" s="16"/>
      <c r="D39" s="16"/>
      <c r="E39" s="16"/>
      <c r="F39" s="16"/>
      <c r="G39" s="16"/>
      <c r="H39" s="16"/>
      <c r="I39" s="16"/>
    </row>
    <row r="40" spans="1:9" x14ac:dyDescent="0.2">
      <c r="A40" s="18"/>
      <c r="B40" s="19"/>
      <c r="C40" s="16"/>
      <c r="D40" s="16"/>
      <c r="E40" s="16"/>
      <c r="F40" s="16"/>
      <c r="G40" s="16"/>
      <c r="H40" s="16"/>
      <c r="I40" s="16"/>
    </row>
    <row r="41" spans="1:9" x14ac:dyDescent="0.2">
      <c r="A41" s="10" t="s">
        <v>5</v>
      </c>
      <c r="B41" s="11"/>
      <c r="C41" s="15">
        <f t="shared" ref="C41:F41" si="1">SUM(C38:C40)</f>
        <v>0</v>
      </c>
      <c r="D41" s="15">
        <f t="shared" si="1"/>
        <v>0</v>
      </c>
      <c r="E41" s="15">
        <f t="shared" si="1"/>
        <v>0</v>
      </c>
      <c r="F41" s="15">
        <f t="shared" si="1"/>
        <v>0</v>
      </c>
      <c r="G41" s="15">
        <f t="shared" ref="G41:I41" si="2">SUM(G38:G40)</f>
        <v>0</v>
      </c>
      <c r="H41" s="15">
        <f t="shared" si="2"/>
        <v>0</v>
      </c>
      <c r="I41" s="15">
        <f t="shared" si="2"/>
        <v>0</v>
      </c>
    </row>
    <row r="42" spans="1:9" x14ac:dyDescent="0.2">
      <c r="A42" s="33"/>
      <c r="B42" s="34"/>
      <c r="C42" s="37"/>
      <c r="D42" s="37"/>
      <c r="E42" s="37"/>
      <c r="F42" s="37"/>
      <c r="G42" s="37"/>
      <c r="H42" s="37"/>
      <c r="I42" s="37"/>
    </row>
    <row r="43" spans="1:9" x14ac:dyDescent="0.2">
      <c r="A43" s="33" t="s">
        <v>7</v>
      </c>
      <c r="B43" s="34"/>
      <c r="C43" s="36">
        <f>+C32+C33-C34+C41</f>
        <v>0</v>
      </c>
      <c r="D43" s="36">
        <f>+D32+D33-D34+D41</f>
        <v>0</v>
      </c>
      <c r="E43" s="36">
        <f>+E32+E33-E34+E41</f>
        <v>0</v>
      </c>
      <c r="F43" s="36">
        <f t="shared" ref="F43:I43" si="3">+F32+F33-F34+F41</f>
        <v>0</v>
      </c>
      <c r="G43" s="36">
        <f t="shared" si="3"/>
        <v>0</v>
      </c>
      <c r="H43" s="36">
        <f t="shared" si="3"/>
        <v>0</v>
      </c>
      <c r="I43" s="36">
        <f t="shared" si="3"/>
        <v>0</v>
      </c>
    </row>
    <row r="44" spans="1:9" x14ac:dyDescent="0.2">
      <c r="A44" s="38"/>
      <c r="B44" s="39"/>
      <c r="C44" s="37"/>
      <c r="D44" s="37"/>
      <c r="E44" s="37"/>
      <c r="F44" s="37"/>
      <c r="G44" s="37"/>
      <c r="H44" s="37"/>
      <c r="I44" s="37"/>
    </row>
    <row r="45" spans="1:9" x14ac:dyDescent="0.2">
      <c r="A45" s="33" t="s">
        <v>24</v>
      </c>
      <c r="B45" s="34"/>
      <c r="C45" s="37">
        <v>256237</v>
      </c>
      <c r="D45" s="37">
        <v>140816.25</v>
      </c>
      <c r="E45" s="37">
        <v>150201.25</v>
      </c>
      <c r="F45" s="37">
        <v>0</v>
      </c>
      <c r="G45" s="37">
        <v>0</v>
      </c>
      <c r="H45" s="37">
        <v>0</v>
      </c>
      <c r="I45" s="37">
        <v>0</v>
      </c>
    </row>
    <row r="46" spans="1:9" x14ac:dyDescent="0.2">
      <c r="A46" s="38"/>
      <c r="B46" s="39"/>
      <c r="C46" s="37"/>
      <c r="D46" s="37"/>
      <c r="E46" s="37"/>
      <c r="F46" s="37"/>
      <c r="G46" s="37"/>
      <c r="H46" s="37"/>
      <c r="I46" s="37"/>
    </row>
    <row r="47" spans="1:9" x14ac:dyDescent="0.2">
      <c r="A47" s="33" t="s">
        <v>25</v>
      </c>
      <c r="B47" s="42"/>
      <c r="C47" s="56" t="s">
        <v>106</v>
      </c>
      <c r="D47" s="56" t="s">
        <v>106</v>
      </c>
      <c r="E47" s="56" t="s">
        <v>106</v>
      </c>
      <c r="F47" s="56" t="s">
        <v>106</v>
      </c>
      <c r="G47" s="56" t="s">
        <v>106</v>
      </c>
      <c r="H47" s="56" t="s">
        <v>106</v>
      </c>
      <c r="I47" s="56" t="s">
        <v>106</v>
      </c>
    </row>
    <row r="48" spans="1:9" x14ac:dyDescent="0.2">
      <c r="A48" s="44"/>
      <c r="B48" s="44"/>
      <c r="C48" s="45"/>
      <c r="D48" s="45"/>
      <c r="E48" s="45"/>
      <c r="F48" s="45"/>
      <c r="G48" s="45"/>
      <c r="H48" s="45"/>
      <c r="I48" s="45"/>
    </row>
    <row r="49" spans="1:9" x14ac:dyDescent="0.2">
      <c r="A49" s="46" t="s">
        <v>26</v>
      </c>
      <c r="B49" s="29"/>
      <c r="C49" s="47"/>
      <c r="D49" s="47"/>
      <c r="E49" s="48"/>
      <c r="F49" s="48"/>
      <c r="G49" s="48"/>
      <c r="H49" s="48"/>
      <c r="I49" s="48"/>
    </row>
    <row r="50" spans="1:9" x14ac:dyDescent="0.2">
      <c r="A50" s="49" t="s">
        <v>28</v>
      </c>
      <c r="B50" s="39"/>
      <c r="C50" s="20"/>
      <c r="D50" s="20"/>
      <c r="E50" s="41"/>
      <c r="F50" s="41"/>
      <c r="G50" s="41"/>
      <c r="H50" s="41"/>
      <c r="I50" s="41"/>
    </row>
    <row r="51" spans="1:9" x14ac:dyDescent="0.2">
      <c r="A51" s="33"/>
      <c r="B51" s="34"/>
      <c r="C51" s="37"/>
      <c r="D51" s="37"/>
      <c r="E51" s="37"/>
      <c r="F51" s="37"/>
      <c r="G51" s="37"/>
      <c r="H51" s="37"/>
      <c r="I51" s="37"/>
    </row>
    <row r="52" spans="1:9" x14ac:dyDescent="0.2">
      <c r="A52" s="33" t="s">
        <v>6</v>
      </c>
      <c r="B52" s="34"/>
      <c r="C52" s="16"/>
      <c r="D52" s="16"/>
      <c r="E52" s="37"/>
      <c r="F52" s="37"/>
      <c r="G52" s="37"/>
      <c r="H52" s="37"/>
      <c r="I52" s="37"/>
    </row>
    <row r="53" spans="1:9" x14ac:dyDescent="0.2">
      <c r="A53" s="33"/>
      <c r="B53" s="34"/>
      <c r="C53" s="16"/>
      <c r="D53" s="16"/>
      <c r="E53" s="37"/>
      <c r="F53" s="37"/>
      <c r="G53" s="37"/>
      <c r="H53" s="37"/>
      <c r="I53" s="37"/>
    </row>
    <row r="54" spans="1:9" x14ac:dyDescent="0.2">
      <c r="A54" s="49" t="s">
        <v>8</v>
      </c>
      <c r="B54" s="42"/>
      <c r="C54" s="16"/>
      <c r="D54" s="16"/>
      <c r="E54" s="37"/>
      <c r="F54" s="37"/>
      <c r="G54" s="37"/>
      <c r="H54" s="37"/>
      <c r="I54" s="37"/>
    </row>
    <row r="55" spans="1:9" x14ac:dyDescent="0.2">
      <c r="A55" s="50" t="s">
        <v>9</v>
      </c>
      <c r="B55" s="51"/>
      <c r="C55" s="16"/>
      <c r="D55" s="16"/>
      <c r="E55" s="37"/>
      <c r="F55" s="37"/>
      <c r="G55" s="37"/>
      <c r="H55" s="37"/>
      <c r="I55" s="37"/>
    </row>
  </sheetData>
  <sheetProtection selectLockedCells="1"/>
  <mergeCells count="5">
    <mergeCell ref="A9:I11"/>
    <mergeCell ref="A16:I19"/>
    <mergeCell ref="A21:I21"/>
    <mergeCell ref="A23:I26"/>
    <mergeCell ref="A28:I28"/>
  </mergeCells>
  <printOptions horizontalCentered="1"/>
  <pageMargins left="0.75" right="0.75" top="0.6" bottom="0.55000000000000004" header="0.28000000000000003" footer="0.16"/>
  <pageSetup scale="75"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B705-2B67-4262-8638-9D755E232F09}">
  <sheetPr>
    <tabColor rgb="FFFF0000"/>
    <pageSetUpPr fitToPage="1"/>
  </sheetPr>
  <dimension ref="A1:I45"/>
  <sheetViews>
    <sheetView zoomScaleNormal="100" zoomScaleSheetLayoutView="90" workbookViewId="0">
      <selection activeCell="L28" sqref="L28"/>
    </sheetView>
  </sheetViews>
  <sheetFormatPr defaultColWidth="9.140625" defaultRowHeight="12.75" x14ac:dyDescent="0.2"/>
  <cols>
    <col min="1" max="2" width="17.28515625" style="191" customWidth="1"/>
    <col min="3" max="4" width="14" style="191" customWidth="1"/>
    <col min="5" max="5" width="13.85546875" style="191" customWidth="1"/>
    <col min="6" max="8" width="14" style="191" customWidth="1"/>
    <col min="9" max="9" width="13.140625" style="191" customWidth="1"/>
    <col min="10" max="16384" width="9.140625" style="191"/>
  </cols>
  <sheetData>
    <row r="1" spans="1:9" x14ac:dyDescent="0.2">
      <c r="A1" s="114" t="s">
        <v>524</v>
      </c>
      <c r="B1" s="190"/>
      <c r="C1" s="190"/>
      <c r="D1" s="190"/>
      <c r="E1" s="190"/>
      <c r="F1" s="190"/>
      <c r="G1" s="190"/>
      <c r="H1" s="190"/>
      <c r="I1" s="190"/>
    </row>
    <row r="2" spans="1:9" x14ac:dyDescent="0.2">
      <c r="A2" s="190" t="s">
        <v>13</v>
      </c>
      <c r="B2" s="29" t="s">
        <v>34</v>
      </c>
      <c r="C2" s="29"/>
      <c r="D2" s="29"/>
      <c r="E2" s="114"/>
      <c r="F2" s="190"/>
      <c r="G2" s="30" t="s">
        <v>14</v>
      </c>
      <c r="H2" s="29" t="s">
        <v>369</v>
      </c>
      <c r="I2" s="29"/>
    </row>
    <row r="3" spans="1:9" x14ac:dyDescent="0.2">
      <c r="A3" s="190" t="s">
        <v>22</v>
      </c>
      <c r="B3" s="29" t="s">
        <v>370</v>
      </c>
      <c r="C3" s="29"/>
      <c r="D3" s="29"/>
      <c r="E3" s="190"/>
      <c r="F3" s="190"/>
      <c r="G3" s="30" t="s">
        <v>15</v>
      </c>
      <c r="H3" s="31" t="s">
        <v>371</v>
      </c>
      <c r="I3" s="31"/>
    </row>
    <row r="4" spans="1:9" x14ac:dyDescent="0.2">
      <c r="A4" s="190" t="s">
        <v>16</v>
      </c>
      <c r="B4" s="29" t="s">
        <v>372</v>
      </c>
      <c r="C4" s="29"/>
      <c r="D4" s="29"/>
      <c r="E4" s="190"/>
      <c r="F4" s="190"/>
      <c r="G4" s="30" t="s">
        <v>18</v>
      </c>
      <c r="H4" s="29" t="s">
        <v>38</v>
      </c>
      <c r="I4" s="29"/>
    </row>
    <row r="5" spans="1:9" x14ac:dyDescent="0.2">
      <c r="A5" s="190" t="s">
        <v>17</v>
      </c>
      <c r="B5" s="29" t="s">
        <v>373</v>
      </c>
      <c r="C5" s="31"/>
      <c r="D5" s="31"/>
      <c r="E5" s="190"/>
      <c r="F5" s="190"/>
      <c r="G5" s="30" t="s">
        <v>19</v>
      </c>
      <c r="H5" s="31" t="s">
        <v>374</v>
      </c>
      <c r="I5" s="31"/>
    </row>
    <row r="6" spans="1:9" x14ac:dyDescent="0.2">
      <c r="A6" s="190"/>
      <c r="B6" s="190"/>
      <c r="C6" s="190"/>
      <c r="D6" s="190"/>
      <c r="E6" s="190"/>
      <c r="F6" s="190"/>
      <c r="G6" s="190"/>
      <c r="H6" s="190"/>
      <c r="I6" s="190"/>
    </row>
    <row r="7" spans="1:9" x14ac:dyDescent="0.2">
      <c r="A7" s="190" t="s">
        <v>375</v>
      </c>
      <c r="B7" s="190"/>
      <c r="C7" s="190"/>
      <c r="D7" s="190"/>
      <c r="E7" s="190"/>
      <c r="F7" s="190"/>
      <c r="G7" s="190"/>
      <c r="H7" s="190"/>
      <c r="I7" s="190"/>
    </row>
    <row r="8" spans="1:9" x14ac:dyDescent="0.2">
      <c r="A8" s="190"/>
      <c r="B8" s="190"/>
      <c r="C8" s="190"/>
      <c r="D8" s="190"/>
      <c r="E8" s="190"/>
      <c r="F8" s="190"/>
      <c r="G8" s="190"/>
      <c r="H8" s="190"/>
      <c r="I8" s="190"/>
    </row>
    <row r="9" spans="1:9" x14ac:dyDescent="0.2">
      <c r="A9" s="190" t="s">
        <v>376</v>
      </c>
      <c r="B9" s="190"/>
      <c r="C9" s="190"/>
      <c r="D9" s="190"/>
      <c r="E9" s="190"/>
      <c r="F9" s="190"/>
      <c r="G9" s="190"/>
      <c r="H9" s="190"/>
      <c r="I9" s="190"/>
    </row>
    <row r="10" spans="1:9" x14ac:dyDescent="0.2">
      <c r="A10" s="190"/>
      <c r="B10" s="190"/>
      <c r="C10" s="190"/>
      <c r="D10" s="190"/>
      <c r="E10" s="190"/>
      <c r="F10" s="190"/>
      <c r="G10" s="190"/>
      <c r="H10" s="190"/>
      <c r="I10" s="190"/>
    </row>
    <row r="11" spans="1:9" x14ac:dyDescent="0.2">
      <c r="A11" s="190" t="s">
        <v>377</v>
      </c>
      <c r="B11" s="190"/>
      <c r="C11" s="190"/>
      <c r="D11" s="190"/>
      <c r="E11" s="190"/>
      <c r="F11" s="190"/>
      <c r="G11" s="190"/>
      <c r="H11" s="190"/>
      <c r="I11" s="190"/>
    </row>
    <row r="12" spans="1:9" x14ac:dyDescent="0.2">
      <c r="A12" s="190" t="s">
        <v>378</v>
      </c>
      <c r="B12" s="190"/>
      <c r="C12" s="190"/>
      <c r="D12" s="190"/>
      <c r="E12" s="190"/>
      <c r="F12" s="190"/>
      <c r="G12" s="190"/>
      <c r="H12" s="190"/>
      <c r="I12" s="190"/>
    </row>
    <row r="13" spans="1:9" x14ac:dyDescent="0.2">
      <c r="A13" s="190"/>
      <c r="B13" s="190"/>
      <c r="C13" s="190"/>
      <c r="D13" s="190"/>
      <c r="E13" s="190"/>
      <c r="F13" s="190"/>
      <c r="G13" s="190"/>
      <c r="H13" s="190"/>
      <c r="I13" s="190"/>
    </row>
    <row r="14" spans="1:9" x14ac:dyDescent="0.2">
      <c r="A14" s="190" t="s">
        <v>246</v>
      </c>
      <c r="B14" s="190"/>
      <c r="C14" s="190"/>
      <c r="D14" s="190"/>
      <c r="E14" s="190"/>
      <c r="F14" s="190"/>
      <c r="G14" s="190"/>
      <c r="H14" s="190"/>
      <c r="I14" s="190"/>
    </row>
    <row r="15" spans="1:9" x14ac:dyDescent="0.2">
      <c r="A15" s="190"/>
      <c r="B15" s="190"/>
      <c r="C15" s="190"/>
      <c r="D15" s="190"/>
      <c r="E15" s="190"/>
      <c r="F15" s="190"/>
      <c r="G15" s="190"/>
      <c r="H15" s="190"/>
      <c r="I15" s="190"/>
    </row>
    <row r="16" spans="1:9" x14ac:dyDescent="0.2">
      <c r="A16" s="191" t="s">
        <v>379</v>
      </c>
      <c r="B16" s="190"/>
      <c r="C16" s="190"/>
      <c r="D16" s="190"/>
      <c r="E16" s="190"/>
      <c r="F16" s="190"/>
      <c r="G16" s="190"/>
      <c r="H16" s="190"/>
      <c r="I16" s="190"/>
    </row>
    <row r="17" spans="1:9" x14ac:dyDescent="0.2">
      <c r="A17" s="190"/>
      <c r="B17" s="190"/>
      <c r="C17" s="190"/>
      <c r="D17" s="190"/>
      <c r="E17" s="190"/>
      <c r="F17" s="190"/>
      <c r="G17" s="190"/>
      <c r="H17" s="190"/>
      <c r="I17" s="190"/>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3" t="s">
        <v>10</v>
      </c>
      <c r="E20" s="13" t="s">
        <v>10</v>
      </c>
      <c r="F20" s="13" t="s">
        <v>10</v>
      </c>
      <c r="G20" s="14" t="s">
        <v>11</v>
      </c>
      <c r="H20" s="14" t="s">
        <v>11</v>
      </c>
      <c r="I20" s="14" t="s">
        <v>11</v>
      </c>
    </row>
    <row r="21" spans="1:9" x14ac:dyDescent="0.2">
      <c r="A21" s="33" t="s">
        <v>0</v>
      </c>
      <c r="B21" s="34"/>
      <c r="C21" s="37">
        <v>0</v>
      </c>
      <c r="D21" s="37">
        <v>0</v>
      </c>
      <c r="E21" s="37">
        <v>0</v>
      </c>
      <c r="F21" s="37">
        <v>0</v>
      </c>
      <c r="G21" s="37">
        <v>0</v>
      </c>
      <c r="H21" s="37">
        <v>0</v>
      </c>
      <c r="I21" s="37">
        <v>0</v>
      </c>
    </row>
    <row r="22" spans="1:9" x14ac:dyDescent="0.2">
      <c r="A22" s="33" t="s">
        <v>1</v>
      </c>
      <c r="B22" s="34"/>
      <c r="C22" s="37">
        <f t="shared" ref="C22:I22" si="0">B33</f>
        <v>0</v>
      </c>
      <c r="D22" s="37">
        <f t="shared" si="0"/>
        <v>0</v>
      </c>
      <c r="E22" s="37">
        <f t="shared" si="0"/>
        <v>0</v>
      </c>
      <c r="F22" s="37">
        <f t="shared" si="0"/>
        <v>0</v>
      </c>
      <c r="G22" s="37">
        <f t="shared" si="0"/>
        <v>0</v>
      </c>
      <c r="H22" s="37">
        <f t="shared" si="0"/>
        <v>0</v>
      </c>
      <c r="I22" s="37">
        <f t="shared" si="0"/>
        <v>0</v>
      </c>
    </row>
    <row r="23" spans="1:9" x14ac:dyDescent="0.2">
      <c r="A23" s="33" t="s">
        <v>2</v>
      </c>
      <c r="B23" s="34"/>
      <c r="C23" s="37">
        <v>0</v>
      </c>
      <c r="D23" s="37">
        <v>0</v>
      </c>
      <c r="E23" s="37">
        <v>0</v>
      </c>
      <c r="F23" s="37">
        <v>0</v>
      </c>
      <c r="G23" s="37">
        <v>0</v>
      </c>
      <c r="H23" s="37">
        <v>0</v>
      </c>
      <c r="I23" s="37">
        <v>0</v>
      </c>
    </row>
    <row r="24" spans="1:9" x14ac:dyDescent="0.2">
      <c r="A24" s="33" t="s">
        <v>3</v>
      </c>
      <c r="B24" s="34"/>
      <c r="C24" s="37">
        <v>0</v>
      </c>
      <c r="D24" s="37">
        <v>0</v>
      </c>
      <c r="E24" s="37">
        <v>0</v>
      </c>
      <c r="F24" s="37">
        <v>0</v>
      </c>
      <c r="G24" s="37">
        <v>0</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t="s">
        <v>380</v>
      </c>
      <c r="B28" s="19"/>
      <c r="C28" s="16"/>
      <c r="D28" s="16"/>
      <c r="E28" s="16"/>
      <c r="F28" s="16"/>
      <c r="G28" s="16"/>
      <c r="H28" s="16"/>
      <c r="I28" s="16"/>
    </row>
    <row r="29" spans="1:9" x14ac:dyDescent="0.2">
      <c r="A29" s="18" t="s">
        <v>380</v>
      </c>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0</v>
      </c>
      <c r="E33" s="36">
        <f>+E22+E23-E24+E31</f>
        <v>0</v>
      </c>
      <c r="F33" s="36">
        <f t="shared" ref="F33:I33" si="4">+F22+F23-F24+F31</f>
        <v>0</v>
      </c>
      <c r="G33" s="36">
        <f t="shared" si="4"/>
        <v>0</v>
      </c>
      <c r="H33" s="36">
        <f t="shared" si="4"/>
        <v>0</v>
      </c>
      <c r="I33" s="36">
        <f t="shared" si="4"/>
        <v>0</v>
      </c>
    </row>
    <row r="34" spans="1:9" x14ac:dyDescent="0.2">
      <c r="A34" s="38"/>
      <c r="B34" s="39"/>
      <c r="C34" s="37"/>
      <c r="D34" s="37"/>
      <c r="E34" s="37"/>
      <c r="F34" s="37"/>
      <c r="G34" s="37"/>
      <c r="H34" s="37"/>
      <c r="I34" s="37"/>
    </row>
    <row r="35" spans="1:9" x14ac:dyDescent="0.2">
      <c r="A35" s="33" t="s">
        <v>24</v>
      </c>
      <c r="B35" s="34"/>
      <c r="C35" s="37"/>
      <c r="D35" s="37"/>
      <c r="E35" s="37"/>
      <c r="F35" s="37"/>
      <c r="G35" s="37"/>
      <c r="H35" s="37"/>
      <c r="I35" s="37"/>
    </row>
    <row r="36" spans="1:9" x14ac:dyDescent="0.2">
      <c r="A36" s="38"/>
      <c r="B36" s="39"/>
      <c r="C36" s="37"/>
      <c r="D36" s="37"/>
      <c r="E36" s="37"/>
      <c r="F36" s="37"/>
      <c r="G36" s="37"/>
      <c r="H36" s="37"/>
      <c r="I36" s="37"/>
    </row>
    <row r="37" spans="1:9" x14ac:dyDescent="0.2">
      <c r="A37" s="33" t="s">
        <v>25</v>
      </c>
      <c r="B37" s="42"/>
      <c r="C37" s="43">
        <f t="shared" ref="C37:I37" si="5">C33-C35</f>
        <v>0</v>
      </c>
      <c r="D37" s="43">
        <f t="shared" si="5"/>
        <v>0</v>
      </c>
      <c r="E37" s="43">
        <f t="shared" si="5"/>
        <v>0</v>
      </c>
      <c r="F37" s="43">
        <f t="shared" si="5"/>
        <v>0</v>
      </c>
      <c r="G37" s="43">
        <f t="shared" si="5"/>
        <v>0</v>
      </c>
      <c r="H37" s="43">
        <f t="shared" si="5"/>
        <v>0</v>
      </c>
      <c r="I37" s="43">
        <f t="shared" si="5"/>
        <v>0</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02FA-2866-46F9-BE16-A2B65C32BC73}">
  <sheetPr>
    <pageSetUpPr fitToPage="1"/>
  </sheetPr>
  <dimension ref="A2:I45"/>
  <sheetViews>
    <sheetView zoomScaleNormal="100" zoomScaleSheetLayoutView="90" workbookViewId="0">
      <selection activeCell="J1" sqref="J1"/>
    </sheetView>
  </sheetViews>
  <sheetFormatPr defaultColWidth="9.140625" defaultRowHeight="12.75" x14ac:dyDescent="0.2"/>
  <cols>
    <col min="1" max="2" width="17.28515625" style="136" customWidth="1"/>
    <col min="3" max="3" width="18.5703125" style="136" customWidth="1"/>
    <col min="4" max="4" width="15.28515625" style="136" customWidth="1"/>
    <col min="5" max="5" width="14.5703125" style="136" customWidth="1"/>
    <col min="6" max="6" width="16" style="136" customWidth="1"/>
    <col min="7" max="7" width="16.85546875" style="136" customWidth="1"/>
    <col min="8" max="9" width="19.140625" style="136" customWidth="1"/>
    <col min="10" max="16384" width="9.140625" style="136"/>
  </cols>
  <sheetData>
    <row r="2" spans="1:9" x14ac:dyDescent="0.2">
      <c r="A2" s="136" t="s">
        <v>13</v>
      </c>
      <c r="B2" s="144" t="s">
        <v>34</v>
      </c>
      <c r="C2" s="144"/>
      <c r="D2" s="144"/>
      <c r="E2" s="144"/>
      <c r="G2" s="145" t="s">
        <v>14</v>
      </c>
      <c r="H2" s="144" t="s">
        <v>204</v>
      </c>
      <c r="I2" s="146"/>
    </row>
    <row r="3" spans="1:9" x14ac:dyDescent="0.2">
      <c r="A3" s="136" t="s">
        <v>22</v>
      </c>
      <c r="B3" s="144" t="s">
        <v>181</v>
      </c>
      <c r="C3" s="144"/>
      <c r="D3" s="144"/>
      <c r="E3" s="144"/>
      <c r="G3" s="145" t="s">
        <v>15</v>
      </c>
      <c r="H3" s="147" t="s">
        <v>205</v>
      </c>
      <c r="I3" s="148"/>
    </row>
    <row r="4" spans="1:9" x14ac:dyDescent="0.2">
      <c r="A4" s="136" t="s">
        <v>16</v>
      </c>
      <c r="B4" s="144" t="s">
        <v>206</v>
      </c>
      <c r="C4" s="144"/>
      <c r="D4" s="144"/>
      <c r="E4" s="144"/>
      <c r="G4" s="145" t="s">
        <v>18</v>
      </c>
      <c r="H4" s="144" t="s">
        <v>38</v>
      </c>
      <c r="I4" s="146"/>
    </row>
    <row r="5" spans="1:9" x14ac:dyDescent="0.2">
      <c r="A5" s="136" t="s">
        <v>17</v>
      </c>
      <c r="B5" s="240" t="s">
        <v>207</v>
      </c>
      <c r="C5" s="240"/>
      <c r="D5" s="240"/>
      <c r="E5" s="240"/>
      <c r="G5" s="145" t="s">
        <v>19</v>
      </c>
      <c r="H5" s="147" t="s">
        <v>208</v>
      </c>
      <c r="I5" s="148"/>
    </row>
    <row r="7" spans="1:9" hidden="1" x14ac:dyDescent="0.2"/>
    <row r="8" spans="1:9" s="150" customFormat="1" x14ac:dyDescent="0.2">
      <c r="A8" s="149" t="s">
        <v>209</v>
      </c>
      <c r="B8" s="149"/>
      <c r="C8" s="149"/>
      <c r="D8" s="149"/>
      <c r="E8" s="149"/>
      <c r="F8" s="149"/>
      <c r="G8" s="149"/>
      <c r="H8" s="149"/>
      <c r="I8" s="149"/>
    </row>
    <row r="9" spans="1:9" s="150" customFormat="1" x14ac:dyDescent="0.2">
      <c r="A9" s="149"/>
      <c r="B9" s="149"/>
      <c r="C9" s="149"/>
      <c r="D9" s="149"/>
      <c r="E9" s="149"/>
      <c r="F9" s="149"/>
      <c r="G9" s="149"/>
      <c r="H9" s="149"/>
      <c r="I9" s="149"/>
    </row>
    <row r="10" spans="1:9" s="150" customFormat="1" x14ac:dyDescent="0.2">
      <c r="A10" s="149" t="s">
        <v>210</v>
      </c>
      <c r="B10" s="149"/>
      <c r="C10" s="149"/>
      <c r="D10" s="149"/>
      <c r="E10" s="149"/>
      <c r="F10" s="149"/>
      <c r="G10" s="149"/>
      <c r="H10" s="149"/>
      <c r="I10" s="149"/>
    </row>
    <row r="11" spans="1:9" s="150" customFormat="1" x14ac:dyDescent="0.2"/>
    <row r="12" spans="1:9" s="150" customFormat="1" ht="87.95" customHeight="1" x14ac:dyDescent="0.2">
      <c r="A12" s="241" t="s">
        <v>211</v>
      </c>
      <c r="B12" s="241"/>
      <c r="C12" s="241"/>
      <c r="D12" s="241"/>
      <c r="E12" s="241"/>
      <c r="F12" s="241"/>
      <c r="G12" s="241"/>
      <c r="H12" s="241"/>
      <c r="I12" s="241"/>
    </row>
    <row r="13" spans="1:9" s="150" customFormat="1" x14ac:dyDescent="0.2"/>
    <row r="14" spans="1:9" s="150" customFormat="1" ht="45.2" customHeight="1" x14ac:dyDescent="0.2">
      <c r="A14" s="226" t="s">
        <v>548</v>
      </c>
      <c r="B14" s="226"/>
      <c r="C14" s="226"/>
      <c r="D14" s="226"/>
      <c r="E14" s="226"/>
      <c r="F14" s="226"/>
      <c r="G14" s="226"/>
      <c r="H14" s="226"/>
      <c r="I14" s="226"/>
    </row>
    <row r="15" spans="1:9" s="150" customFormat="1" x14ac:dyDescent="0.2">
      <c r="A15" s="197" t="s">
        <v>549</v>
      </c>
      <c r="B15" s="192"/>
      <c r="C15" s="192"/>
      <c r="D15" s="192"/>
      <c r="E15" s="192"/>
      <c r="F15" s="192"/>
      <c r="G15" s="192"/>
      <c r="H15" s="192"/>
      <c r="I15" s="192"/>
    </row>
    <row r="16" spans="1:9" s="150" customFormat="1" x14ac:dyDescent="0.2">
      <c r="A16" s="198" t="s">
        <v>550</v>
      </c>
      <c r="B16" s="192"/>
      <c r="C16" s="192"/>
      <c r="D16" s="192"/>
      <c r="E16" s="192"/>
      <c r="F16" s="192"/>
      <c r="G16" s="192"/>
      <c r="H16" s="192"/>
      <c r="I16" s="192"/>
    </row>
    <row r="18" spans="1:9" x14ac:dyDescent="0.2">
      <c r="A18" s="228" t="s">
        <v>12</v>
      </c>
      <c r="B18" s="229"/>
      <c r="C18" s="229"/>
      <c r="D18" s="229"/>
      <c r="E18" s="229"/>
      <c r="F18" s="229"/>
      <c r="G18" s="229"/>
      <c r="H18" s="229"/>
      <c r="I18" s="230"/>
    </row>
    <row r="19" spans="1:9" x14ac:dyDescent="0.2">
      <c r="A19" s="151"/>
      <c r="B19" s="152"/>
      <c r="C19" s="153" t="s">
        <v>30</v>
      </c>
      <c r="D19" s="153" t="s">
        <v>31</v>
      </c>
      <c r="E19" s="153" t="s">
        <v>32</v>
      </c>
      <c r="F19" s="153" t="s">
        <v>33</v>
      </c>
      <c r="G19" s="153" t="s">
        <v>466</v>
      </c>
      <c r="H19" s="153" t="s">
        <v>467</v>
      </c>
      <c r="I19" s="153" t="s">
        <v>468</v>
      </c>
    </row>
    <row r="20" spans="1:9" x14ac:dyDescent="0.2">
      <c r="A20" s="151"/>
      <c r="B20" s="152"/>
      <c r="C20" s="154" t="s">
        <v>10</v>
      </c>
      <c r="D20" s="154" t="s">
        <v>10</v>
      </c>
      <c r="E20" s="154" t="s">
        <v>10</v>
      </c>
      <c r="F20" s="154" t="s">
        <v>10</v>
      </c>
      <c r="G20" s="155" t="s">
        <v>11</v>
      </c>
      <c r="H20" s="155" t="s">
        <v>11</v>
      </c>
      <c r="I20" s="155" t="s">
        <v>11</v>
      </c>
    </row>
    <row r="21" spans="1:9" x14ac:dyDescent="0.2">
      <c r="A21" s="151" t="s">
        <v>0</v>
      </c>
      <c r="B21" s="152"/>
      <c r="C21" s="137">
        <v>400000</v>
      </c>
      <c r="D21" s="137">
        <v>480000</v>
      </c>
      <c r="E21" s="137">
        <v>480000</v>
      </c>
      <c r="F21" s="137">
        <v>480000</v>
      </c>
      <c r="G21" s="137">
        <v>480000</v>
      </c>
      <c r="H21" s="137">
        <v>200000</v>
      </c>
      <c r="I21" s="137">
        <v>200000</v>
      </c>
    </row>
    <row r="22" spans="1:9" x14ac:dyDescent="0.2">
      <c r="A22" s="151" t="s">
        <v>1</v>
      </c>
      <c r="B22" s="152"/>
      <c r="C22" s="137">
        <v>0</v>
      </c>
      <c r="D22" s="137">
        <f t="shared" ref="D22" si="0">C33</f>
        <v>15.289999999920838</v>
      </c>
      <c r="E22" s="137">
        <f t="shared" ref="E22" si="1">D33</f>
        <v>-0.22000000008847564</v>
      </c>
      <c r="F22" s="137">
        <f t="shared" ref="F22" si="2">E33</f>
        <v>9.5499999999301508</v>
      </c>
      <c r="G22" s="137">
        <f t="shared" ref="G22" si="3">F33</f>
        <v>3.3699999999371357</v>
      </c>
      <c r="H22" s="137">
        <f t="shared" ref="H22" si="4">G33</f>
        <v>3.3699999999371357</v>
      </c>
      <c r="I22" s="137">
        <f t="shared" ref="I22" si="5">H33</f>
        <v>3.3699999999371357</v>
      </c>
    </row>
    <row r="23" spans="1:9" x14ac:dyDescent="0.2">
      <c r="A23" s="151" t="s">
        <v>2</v>
      </c>
      <c r="B23" s="152"/>
      <c r="C23" s="137">
        <v>488379.79</v>
      </c>
      <c r="D23" s="137">
        <v>450403.49</v>
      </c>
      <c r="E23" s="137">
        <v>447732.4</v>
      </c>
      <c r="F23" s="137">
        <v>353340</v>
      </c>
      <c r="G23" s="137">
        <v>427273</v>
      </c>
      <c r="H23" s="137">
        <v>427273</v>
      </c>
      <c r="I23" s="137">
        <v>427273</v>
      </c>
    </row>
    <row r="24" spans="1:9" x14ac:dyDescent="0.2">
      <c r="A24" s="151" t="s">
        <v>3</v>
      </c>
      <c r="B24" s="152"/>
      <c r="C24" s="156">
        <v>488364.28</v>
      </c>
      <c r="D24" s="137">
        <v>450419</v>
      </c>
      <c r="E24" s="137">
        <v>447722.63</v>
      </c>
      <c r="F24" s="137">
        <v>353346.18</v>
      </c>
      <c r="G24" s="137">
        <v>427273</v>
      </c>
      <c r="H24" s="137">
        <v>427273</v>
      </c>
      <c r="I24" s="137">
        <v>427273</v>
      </c>
    </row>
    <row r="25" spans="1:9" x14ac:dyDescent="0.2">
      <c r="A25" s="151"/>
      <c r="B25" s="152"/>
      <c r="C25" s="137"/>
      <c r="D25" s="137"/>
      <c r="E25" s="137"/>
      <c r="F25" s="137"/>
      <c r="G25" s="137"/>
      <c r="H25" s="137"/>
      <c r="I25" s="137"/>
    </row>
    <row r="26" spans="1:9" x14ac:dyDescent="0.2">
      <c r="A26" s="151" t="s">
        <v>4</v>
      </c>
      <c r="B26" s="148"/>
      <c r="C26" s="157"/>
      <c r="D26" s="157"/>
      <c r="E26" s="157"/>
      <c r="F26" s="156"/>
      <c r="G26" s="156"/>
      <c r="H26" s="156"/>
      <c r="I26" s="156"/>
    </row>
    <row r="27" spans="1:9" x14ac:dyDescent="0.2">
      <c r="A27" s="151" t="s">
        <v>29</v>
      </c>
      <c r="B27" s="152"/>
      <c r="C27" s="157"/>
      <c r="D27" s="157"/>
      <c r="E27" s="157"/>
      <c r="F27" s="156"/>
      <c r="G27" s="156"/>
      <c r="H27" s="156"/>
      <c r="I27" s="156"/>
    </row>
    <row r="28" spans="1:9" x14ac:dyDescent="0.2">
      <c r="A28" s="158"/>
      <c r="B28" s="159"/>
      <c r="C28" s="137"/>
      <c r="D28" s="137"/>
      <c r="E28" s="137"/>
      <c r="F28" s="137"/>
      <c r="G28" s="137"/>
      <c r="H28" s="137"/>
      <c r="I28" s="137"/>
    </row>
    <row r="29" spans="1:9" x14ac:dyDescent="0.2">
      <c r="A29" s="158"/>
      <c r="B29" s="159"/>
      <c r="C29" s="137"/>
      <c r="D29" s="137"/>
      <c r="E29" s="137"/>
      <c r="F29" s="137"/>
      <c r="G29" s="137"/>
      <c r="H29" s="137"/>
      <c r="I29" s="137"/>
    </row>
    <row r="30" spans="1:9" x14ac:dyDescent="0.2">
      <c r="A30" s="158"/>
      <c r="B30" s="159"/>
      <c r="C30" s="137"/>
      <c r="D30" s="137"/>
      <c r="E30" s="137"/>
      <c r="F30" s="137"/>
      <c r="G30" s="137"/>
      <c r="H30" s="137"/>
      <c r="I30" s="137"/>
    </row>
    <row r="31" spans="1:9" x14ac:dyDescent="0.2">
      <c r="A31" s="151" t="s">
        <v>5</v>
      </c>
      <c r="B31" s="152"/>
      <c r="C31" s="156">
        <v>0</v>
      </c>
      <c r="D31" s="156">
        <f t="shared" ref="D31:F31" si="6">SUM(D28:D30)</f>
        <v>0</v>
      </c>
      <c r="E31" s="156">
        <f t="shared" si="6"/>
        <v>0</v>
      </c>
      <c r="F31" s="156">
        <f t="shared" si="6"/>
        <v>0</v>
      </c>
      <c r="G31" s="156">
        <f t="shared" ref="G31:I31" si="7">SUM(G28:G30)</f>
        <v>0</v>
      </c>
      <c r="H31" s="156">
        <f t="shared" si="7"/>
        <v>0</v>
      </c>
      <c r="I31" s="156">
        <f t="shared" si="7"/>
        <v>0</v>
      </c>
    </row>
    <row r="32" spans="1:9" x14ac:dyDescent="0.2">
      <c r="A32" s="151"/>
      <c r="B32" s="152"/>
      <c r="C32" s="137"/>
      <c r="D32" s="137"/>
      <c r="E32" s="137"/>
      <c r="F32" s="137"/>
      <c r="G32" s="137"/>
      <c r="H32" s="137"/>
      <c r="I32" s="137"/>
    </row>
    <row r="33" spans="1:9" x14ac:dyDescent="0.2">
      <c r="A33" s="151" t="s">
        <v>7</v>
      </c>
      <c r="B33" s="152"/>
      <c r="C33" s="156">
        <v>15.289999999920838</v>
      </c>
      <c r="D33" s="156">
        <f>+D22+D23-D24+D31</f>
        <v>-0.22000000008847564</v>
      </c>
      <c r="E33" s="156">
        <f>+E22+E23-E24+E31</f>
        <v>9.5499999999301508</v>
      </c>
      <c r="F33" s="156">
        <f t="shared" ref="F33:I33" si="8">+F22+F23-F24+F31</f>
        <v>3.3699999999371357</v>
      </c>
      <c r="G33" s="156">
        <f t="shared" si="8"/>
        <v>3.3699999999371357</v>
      </c>
      <c r="H33" s="156">
        <f t="shared" si="8"/>
        <v>3.3699999999371357</v>
      </c>
      <c r="I33" s="156">
        <f t="shared" si="8"/>
        <v>3.3699999999371357</v>
      </c>
    </row>
    <row r="34" spans="1:9" x14ac:dyDescent="0.2">
      <c r="A34" s="158"/>
      <c r="B34" s="159"/>
      <c r="C34" s="160"/>
      <c r="D34" s="137"/>
      <c r="E34" s="137"/>
      <c r="F34" s="137"/>
      <c r="G34" s="137"/>
      <c r="H34" s="137"/>
      <c r="I34" s="137"/>
    </row>
    <row r="35" spans="1:9" x14ac:dyDescent="0.2">
      <c r="A35" s="151" t="s">
        <v>24</v>
      </c>
      <c r="B35" s="152"/>
      <c r="C35" s="160">
        <v>131447.51</v>
      </c>
      <c r="D35" s="137">
        <v>97429.29</v>
      </c>
      <c r="E35" s="137">
        <v>1000</v>
      </c>
      <c r="F35" s="137">
        <v>1032.5899999999999</v>
      </c>
      <c r="G35" s="137"/>
      <c r="H35" s="137"/>
      <c r="I35" s="137"/>
    </row>
    <row r="36" spans="1:9" x14ac:dyDescent="0.2">
      <c r="A36" s="158"/>
      <c r="B36" s="159"/>
      <c r="C36" s="137"/>
      <c r="D36" s="137"/>
      <c r="E36" s="137"/>
      <c r="F36" s="137"/>
      <c r="G36" s="137"/>
      <c r="H36" s="137"/>
      <c r="I36" s="137"/>
    </row>
    <row r="37" spans="1:9" x14ac:dyDescent="0.2">
      <c r="A37" s="151" t="s">
        <v>25</v>
      </c>
      <c r="B37" s="161"/>
      <c r="C37" s="162" t="s">
        <v>45</v>
      </c>
      <c r="D37" s="162" t="s">
        <v>45</v>
      </c>
      <c r="E37" s="162" t="s">
        <v>45</v>
      </c>
      <c r="F37" s="162" t="s">
        <v>45</v>
      </c>
      <c r="G37" s="162" t="s">
        <v>45</v>
      </c>
      <c r="H37" s="162" t="s">
        <v>45</v>
      </c>
      <c r="I37" s="162" t="s">
        <v>45</v>
      </c>
    </row>
    <row r="38" spans="1:9" ht="25.5" customHeight="1" x14ac:dyDescent="0.2">
      <c r="A38" s="163"/>
      <c r="B38" s="163"/>
      <c r="C38" s="237" t="s">
        <v>46</v>
      </c>
      <c r="D38" s="238"/>
      <c r="E38" s="238"/>
      <c r="F38" s="238"/>
      <c r="G38" s="238"/>
      <c r="H38" s="238"/>
      <c r="I38" s="238"/>
    </row>
    <row r="39" spans="1:9" x14ac:dyDescent="0.2">
      <c r="A39" s="24" t="s">
        <v>26</v>
      </c>
      <c r="B39" s="146"/>
      <c r="C39" s="239"/>
      <c r="D39" s="239"/>
      <c r="E39" s="239"/>
      <c r="F39" s="239"/>
      <c r="G39" s="239"/>
      <c r="H39" s="239"/>
      <c r="I39" s="239"/>
    </row>
    <row r="40" spans="1:9" x14ac:dyDescent="0.2">
      <c r="A40" s="164" t="s">
        <v>28</v>
      </c>
      <c r="B40" s="159"/>
      <c r="C40" s="137"/>
      <c r="D40" s="137"/>
      <c r="E40" s="137"/>
      <c r="F40" s="137"/>
      <c r="G40" s="137"/>
      <c r="H40" s="137"/>
      <c r="I40" s="137"/>
    </row>
    <row r="41" spans="1:9" x14ac:dyDescent="0.2">
      <c r="A41" s="151"/>
      <c r="B41" s="152"/>
      <c r="C41" s="137"/>
      <c r="D41" s="137"/>
      <c r="E41" s="137"/>
      <c r="F41" s="137"/>
      <c r="G41" s="137"/>
      <c r="H41" s="137"/>
      <c r="I41" s="137"/>
    </row>
    <row r="42" spans="1:9" x14ac:dyDescent="0.2">
      <c r="A42" s="151" t="s">
        <v>6</v>
      </c>
      <c r="B42" s="152"/>
      <c r="C42" s="137"/>
      <c r="D42" s="137"/>
      <c r="E42" s="137"/>
      <c r="F42" s="137"/>
      <c r="G42" s="137"/>
      <c r="H42" s="137"/>
      <c r="I42" s="137"/>
    </row>
    <row r="43" spans="1:9" x14ac:dyDescent="0.2">
      <c r="A43" s="151"/>
      <c r="B43" s="152"/>
      <c r="C43" s="137"/>
      <c r="D43" s="137"/>
      <c r="E43" s="137"/>
      <c r="F43" s="137"/>
      <c r="G43" s="137"/>
      <c r="H43" s="137"/>
      <c r="I43" s="137"/>
    </row>
    <row r="44" spans="1:9" x14ac:dyDescent="0.2">
      <c r="A44" s="164" t="s">
        <v>8</v>
      </c>
      <c r="B44" s="161"/>
      <c r="C44" s="137"/>
      <c r="D44" s="137"/>
      <c r="E44" s="137"/>
      <c r="F44" s="137"/>
      <c r="G44" s="137"/>
      <c r="H44" s="137"/>
      <c r="I44" s="137"/>
    </row>
    <row r="45" spans="1:9" x14ac:dyDescent="0.2">
      <c r="A45" s="165" t="s">
        <v>9</v>
      </c>
      <c r="B45" s="166"/>
      <c r="C45" s="137"/>
      <c r="D45" s="137"/>
      <c r="E45" s="137"/>
      <c r="F45" s="137"/>
      <c r="G45" s="137"/>
      <c r="H45" s="137"/>
      <c r="I45" s="137"/>
    </row>
  </sheetData>
  <sheetProtection selectLockedCells="1"/>
  <mergeCells count="5">
    <mergeCell ref="C38:I39"/>
    <mergeCell ref="B5:E5"/>
    <mergeCell ref="A12:I12"/>
    <mergeCell ref="A14:I14"/>
    <mergeCell ref="A18:I18"/>
  </mergeCells>
  <printOptions horizontalCentered="1"/>
  <pageMargins left="0.75" right="0.75" top="0.6" bottom="0.55000000000000004" header="0.28000000000000003" footer="0.16"/>
  <pageSetup scale="68" orientation="landscape" r:id="rId1"/>
  <headerFooter alignWithMargins="0">
    <oddHeader>&amp;C&amp;"Arial,Bold"Report on Non-General Fund Information
&amp;"Arial,Regular"for Submittal to the 2022 Legislature</oddHeader>
    <oddFooter>&amp;LForm 37-47 (rev. 9/7/21)&amp;R&amp;D  &amp;T</oddFooter>
  </headerFooter>
  <rowBreaks count="1" manualBreakCount="1">
    <brk id="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976-47E0-4CFB-8B17-11254944C54A}">
  <sheetPr>
    <tabColor rgb="FFFF0000"/>
    <pageSetUpPr fitToPage="1"/>
  </sheetPr>
  <dimension ref="A1:R50"/>
  <sheetViews>
    <sheetView zoomScaleNormal="100" zoomScaleSheetLayoutView="90" workbookViewId="0">
      <selection activeCell="G24" sqref="G24:I25"/>
    </sheetView>
  </sheetViews>
  <sheetFormatPr defaultColWidth="10.28515625" defaultRowHeight="12.75" x14ac:dyDescent="0.2"/>
  <cols>
    <col min="1" max="2" width="17.28515625" style="1" customWidth="1"/>
    <col min="3" max="8" width="14" style="1" customWidth="1"/>
    <col min="9" max="9" width="13.140625" style="1" customWidth="1"/>
    <col min="10" max="10" width="10.28515625" style="1"/>
    <col min="11" max="11" width="10.85546875" style="1" bestFit="1" customWidth="1"/>
    <col min="12" max="12" width="10.28515625" style="1"/>
    <col min="13" max="13" width="9.28515625" style="1" customWidth="1"/>
    <col min="14" max="16384" width="10.2851562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328</v>
      </c>
      <c r="I2" s="29"/>
    </row>
    <row r="3" spans="1:9" x14ac:dyDescent="0.2">
      <c r="A3" s="28" t="s">
        <v>22</v>
      </c>
      <c r="B3" s="29" t="s">
        <v>345</v>
      </c>
      <c r="C3" s="29"/>
      <c r="D3" s="29"/>
      <c r="E3" s="28"/>
      <c r="F3" s="28"/>
      <c r="G3" s="30" t="s">
        <v>15</v>
      </c>
      <c r="H3" s="31" t="s">
        <v>330</v>
      </c>
      <c r="I3" s="31"/>
    </row>
    <row r="4" spans="1:9" x14ac:dyDescent="0.2">
      <c r="A4" s="28" t="s">
        <v>16</v>
      </c>
      <c r="B4" s="29" t="s">
        <v>346</v>
      </c>
      <c r="C4" s="29"/>
      <c r="D4" s="29"/>
      <c r="E4" s="28"/>
      <c r="F4" s="28"/>
      <c r="G4" s="30" t="s">
        <v>18</v>
      </c>
      <c r="H4" s="29" t="s">
        <v>38</v>
      </c>
      <c r="I4" s="29"/>
    </row>
    <row r="5" spans="1:9" ht="26.25" customHeight="1" x14ac:dyDescent="0.2">
      <c r="A5" s="28" t="s">
        <v>17</v>
      </c>
      <c r="B5" s="231" t="s">
        <v>347</v>
      </c>
      <c r="C5" s="231"/>
      <c r="D5" s="231"/>
      <c r="E5" s="28"/>
      <c r="F5" s="28"/>
      <c r="G5" s="30" t="s">
        <v>19</v>
      </c>
      <c r="H5" s="31" t="s">
        <v>348</v>
      </c>
      <c r="I5" s="31"/>
    </row>
    <row r="6" spans="1:9" ht="25.5" customHeight="1" x14ac:dyDescent="0.2">
      <c r="A6" s="28"/>
      <c r="B6" s="232"/>
      <c r="C6" s="232"/>
      <c r="D6" s="232"/>
      <c r="E6" s="28"/>
      <c r="F6" s="28"/>
      <c r="G6" s="28"/>
      <c r="H6" s="28"/>
      <c r="I6" s="28"/>
    </row>
    <row r="7" spans="1:9" x14ac:dyDescent="0.2">
      <c r="A7" s="28"/>
      <c r="B7" s="28"/>
      <c r="C7" s="28"/>
      <c r="D7" s="28"/>
      <c r="E7" s="28"/>
      <c r="F7" s="28"/>
      <c r="G7" s="28"/>
      <c r="H7" s="28"/>
      <c r="I7" s="28"/>
    </row>
    <row r="8" spans="1:9" s="53" customFormat="1" ht="12.75" customHeight="1" x14ac:dyDescent="0.2">
      <c r="A8" s="205" t="s">
        <v>349</v>
      </c>
      <c r="B8" s="205"/>
      <c r="C8" s="205"/>
      <c r="D8" s="205"/>
      <c r="E8" s="205"/>
      <c r="F8" s="205"/>
      <c r="G8" s="205"/>
      <c r="H8" s="205"/>
      <c r="I8" s="205"/>
    </row>
    <row r="9" spans="1:9" s="53" customFormat="1" x14ac:dyDescent="0.2">
      <c r="A9" s="205"/>
      <c r="B9" s="205"/>
      <c r="C9" s="205"/>
      <c r="D9" s="205"/>
      <c r="E9" s="205"/>
      <c r="F9" s="205"/>
      <c r="G9" s="205"/>
      <c r="H9" s="205"/>
      <c r="I9" s="205"/>
    </row>
    <row r="10" spans="1:9" s="53" customFormat="1" x14ac:dyDescent="0.2">
      <c r="A10" s="205"/>
      <c r="B10" s="205"/>
      <c r="C10" s="205"/>
      <c r="D10" s="205"/>
      <c r="E10" s="205"/>
      <c r="F10" s="205"/>
      <c r="G10" s="205"/>
      <c r="H10" s="205"/>
      <c r="I10" s="205"/>
    </row>
    <row r="11" spans="1:9" s="53" customFormat="1" ht="9.1999999999999993" customHeight="1" x14ac:dyDescent="0.2">
      <c r="A11" s="52"/>
      <c r="B11" s="52"/>
      <c r="C11" s="52"/>
      <c r="D11" s="52"/>
      <c r="E11" s="52"/>
      <c r="F11" s="52"/>
      <c r="G11" s="52"/>
      <c r="H11" s="52"/>
      <c r="I11" s="52"/>
    </row>
    <row r="12" spans="1:9" s="53" customFormat="1" ht="12.75" customHeight="1" x14ac:dyDescent="0.2">
      <c r="A12" s="243" t="s">
        <v>350</v>
      </c>
      <c r="B12" s="243"/>
      <c r="C12" s="243"/>
      <c r="D12" s="243"/>
      <c r="E12" s="243"/>
      <c r="F12" s="243"/>
      <c r="G12" s="243"/>
      <c r="H12" s="243"/>
      <c r="I12" s="243"/>
    </row>
    <row r="13" spans="1:9" s="53" customFormat="1" x14ac:dyDescent="0.2">
      <c r="A13" s="243"/>
      <c r="B13" s="243"/>
      <c r="C13" s="243"/>
      <c r="D13" s="243"/>
      <c r="E13" s="243"/>
      <c r="F13" s="243"/>
      <c r="G13" s="243"/>
      <c r="H13" s="243"/>
      <c r="I13" s="243"/>
    </row>
    <row r="14" spans="1:9" s="53" customFormat="1" x14ac:dyDescent="0.2">
      <c r="A14" s="124"/>
      <c r="B14" s="124"/>
      <c r="C14" s="124"/>
      <c r="D14" s="124"/>
      <c r="E14" s="124"/>
      <c r="F14" s="124"/>
      <c r="G14" s="124"/>
      <c r="H14" s="124"/>
      <c r="I14" s="124"/>
    </row>
    <row r="15" spans="1:9" s="53" customFormat="1" x14ac:dyDescent="0.2">
      <c r="A15" s="205" t="s">
        <v>351</v>
      </c>
      <c r="B15" s="205"/>
      <c r="C15" s="205"/>
      <c r="D15" s="205"/>
      <c r="E15" s="205"/>
      <c r="F15" s="205"/>
      <c r="G15" s="205"/>
      <c r="H15" s="205"/>
      <c r="I15" s="205"/>
    </row>
    <row r="16" spans="1:9" s="53" customFormat="1" x14ac:dyDescent="0.2">
      <c r="A16" s="205"/>
      <c r="B16" s="205"/>
      <c r="C16" s="205"/>
      <c r="D16" s="205"/>
      <c r="E16" s="205"/>
      <c r="F16" s="205"/>
      <c r="G16" s="205"/>
      <c r="H16" s="205"/>
      <c r="I16" s="205"/>
    </row>
    <row r="17" spans="1:11" s="53" customFormat="1" x14ac:dyDescent="0.2">
      <c r="A17" s="205"/>
      <c r="B17" s="205"/>
      <c r="C17" s="205"/>
      <c r="D17" s="205"/>
      <c r="E17" s="205"/>
      <c r="F17" s="205"/>
      <c r="G17" s="205"/>
      <c r="H17" s="205"/>
      <c r="I17" s="205"/>
    </row>
    <row r="18" spans="1:11" s="53" customFormat="1" ht="7.5" customHeight="1" x14ac:dyDescent="0.2">
      <c r="A18" s="125"/>
      <c r="B18" s="125"/>
      <c r="C18" s="125"/>
      <c r="D18" s="125"/>
      <c r="E18" s="125"/>
      <c r="F18" s="125"/>
      <c r="G18" s="125"/>
      <c r="H18" s="125"/>
      <c r="I18" s="125"/>
    </row>
    <row r="19" spans="1:11" s="53" customFormat="1" x14ac:dyDescent="0.2">
      <c r="A19" s="58" t="s">
        <v>352</v>
      </c>
      <c r="B19" s="58"/>
      <c r="C19" s="58"/>
      <c r="D19" s="58"/>
      <c r="E19" s="58"/>
      <c r="F19" s="58"/>
      <c r="G19" s="58"/>
      <c r="H19" s="58"/>
      <c r="I19" s="58"/>
    </row>
    <row r="20" spans="1:11" s="53" customFormat="1" x14ac:dyDescent="0.2">
      <c r="A20" s="58"/>
      <c r="B20" s="58"/>
      <c r="C20" s="58"/>
      <c r="D20" s="58"/>
      <c r="E20" s="58"/>
      <c r="F20" s="58"/>
      <c r="G20" s="58"/>
      <c r="H20" s="58"/>
      <c r="I20" s="58"/>
    </row>
    <row r="21" spans="1:11" s="53" customFormat="1" ht="26.45" customHeight="1" x14ac:dyDescent="0.2">
      <c r="A21" s="244" t="s">
        <v>353</v>
      </c>
      <c r="B21" s="245"/>
      <c r="C21" s="245"/>
      <c r="D21" s="245"/>
      <c r="E21" s="245"/>
      <c r="F21" s="245"/>
      <c r="G21" s="245"/>
      <c r="H21" s="245"/>
      <c r="I21" s="245"/>
    </row>
    <row r="22" spans="1:11" ht="6.75" customHeight="1" x14ac:dyDescent="0.2">
      <c r="A22" s="28"/>
      <c r="B22" s="28"/>
      <c r="C22" s="28"/>
      <c r="D22" s="28"/>
      <c r="E22" s="28"/>
      <c r="F22" s="28"/>
      <c r="G22" s="28"/>
      <c r="H22" s="28"/>
      <c r="I22" s="28"/>
    </row>
    <row r="23" spans="1:11" x14ac:dyDescent="0.2">
      <c r="A23" s="207" t="s">
        <v>12</v>
      </c>
      <c r="B23" s="208"/>
      <c r="C23" s="208"/>
      <c r="D23" s="208"/>
      <c r="E23" s="208"/>
      <c r="F23" s="208"/>
      <c r="G23" s="208"/>
      <c r="H23" s="208"/>
      <c r="I23" s="209"/>
    </row>
    <row r="24" spans="1:11" x14ac:dyDescent="0.2">
      <c r="A24" s="33"/>
      <c r="B24" s="34"/>
      <c r="C24" s="35" t="s">
        <v>30</v>
      </c>
      <c r="D24" s="35" t="s">
        <v>31</v>
      </c>
      <c r="E24" s="35" t="s">
        <v>32</v>
      </c>
      <c r="F24" s="35" t="s">
        <v>33</v>
      </c>
      <c r="G24" s="153" t="s">
        <v>466</v>
      </c>
      <c r="H24" s="153" t="s">
        <v>467</v>
      </c>
      <c r="I24" s="153" t="s">
        <v>468</v>
      </c>
    </row>
    <row r="25" spans="1:11" x14ac:dyDescent="0.2">
      <c r="A25" s="33"/>
      <c r="B25" s="34"/>
      <c r="C25" s="14" t="s">
        <v>10</v>
      </c>
      <c r="D25" s="14" t="s">
        <v>10</v>
      </c>
      <c r="E25" s="14" t="s">
        <v>10</v>
      </c>
      <c r="F25" s="14" t="s">
        <v>10</v>
      </c>
      <c r="G25" s="155" t="s">
        <v>11</v>
      </c>
      <c r="H25" s="155" t="s">
        <v>11</v>
      </c>
      <c r="I25" s="155" t="s">
        <v>11</v>
      </c>
    </row>
    <row r="26" spans="1:11" x14ac:dyDescent="0.2">
      <c r="A26" s="33" t="s">
        <v>0</v>
      </c>
      <c r="B26" s="34"/>
      <c r="C26" s="37">
        <v>0</v>
      </c>
      <c r="D26" s="37">
        <v>0</v>
      </c>
      <c r="E26" s="37">
        <v>0</v>
      </c>
      <c r="F26" s="37">
        <v>0</v>
      </c>
      <c r="G26" s="37">
        <v>0</v>
      </c>
      <c r="H26" s="37">
        <v>0</v>
      </c>
      <c r="I26" s="37">
        <v>0</v>
      </c>
    </row>
    <row r="27" spans="1:11" x14ac:dyDescent="0.2">
      <c r="A27" s="33" t="s">
        <v>1</v>
      </c>
      <c r="B27" s="34"/>
      <c r="C27" s="37">
        <v>0</v>
      </c>
      <c r="D27" s="37">
        <v>0</v>
      </c>
      <c r="E27" s="37">
        <v>0</v>
      </c>
      <c r="F27" s="37">
        <v>0</v>
      </c>
      <c r="G27" s="37">
        <v>0</v>
      </c>
      <c r="H27" s="37">
        <v>0</v>
      </c>
      <c r="I27" s="37">
        <v>0</v>
      </c>
    </row>
    <row r="28" spans="1:11" x14ac:dyDescent="0.2">
      <c r="A28" s="33" t="s">
        <v>2</v>
      </c>
      <c r="B28" s="34"/>
      <c r="C28" s="37">
        <v>155835</v>
      </c>
      <c r="D28" s="37">
        <v>0</v>
      </c>
      <c r="E28" s="37">
        <v>0</v>
      </c>
      <c r="F28" s="37">
        <v>0</v>
      </c>
      <c r="G28" s="37">
        <v>0</v>
      </c>
      <c r="H28" s="37">
        <v>0</v>
      </c>
      <c r="I28" s="37">
        <v>0</v>
      </c>
    </row>
    <row r="29" spans="1:11" x14ac:dyDescent="0.2">
      <c r="A29" s="33" t="s">
        <v>3</v>
      </c>
      <c r="B29" s="34"/>
      <c r="C29" s="37">
        <v>155835</v>
      </c>
      <c r="D29" s="37">
        <v>0</v>
      </c>
      <c r="E29" s="37">
        <v>0</v>
      </c>
      <c r="F29" s="37">
        <v>0</v>
      </c>
      <c r="G29" s="37">
        <v>0</v>
      </c>
      <c r="H29" s="37">
        <v>0</v>
      </c>
      <c r="I29" s="37">
        <v>0</v>
      </c>
    </row>
    <row r="30" spans="1:11" x14ac:dyDescent="0.2">
      <c r="A30" s="33"/>
      <c r="B30" s="34"/>
      <c r="C30" s="37"/>
      <c r="D30" s="37"/>
      <c r="E30" s="37"/>
      <c r="F30" s="37"/>
      <c r="G30" s="37"/>
      <c r="H30" s="37"/>
      <c r="I30" s="37"/>
      <c r="K30" s="126"/>
    </row>
    <row r="31" spans="1:11" x14ac:dyDescent="0.2">
      <c r="A31" s="33" t="s">
        <v>4</v>
      </c>
      <c r="B31" s="31"/>
      <c r="C31" s="127"/>
      <c r="D31" s="127"/>
      <c r="E31" s="36"/>
      <c r="F31" s="36"/>
      <c r="G31" s="36"/>
      <c r="H31" s="36"/>
      <c r="I31" s="36"/>
      <c r="K31" s="55"/>
    </row>
    <row r="32" spans="1:11" x14ac:dyDescent="0.2">
      <c r="A32" s="10" t="s">
        <v>354</v>
      </c>
      <c r="B32" s="31"/>
      <c r="C32" s="128"/>
      <c r="D32" s="128"/>
      <c r="E32" s="40"/>
      <c r="F32" s="40"/>
      <c r="G32" s="40"/>
      <c r="H32" s="40"/>
      <c r="I32" s="40"/>
      <c r="K32" s="129"/>
    </row>
    <row r="33" spans="1:18" x14ac:dyDescent="0.2">
      <c r="A33" s="130" t="s">
        <v>355</v>
      </c>
      <c r="B33" s="131"/>
      <c r="C33" s="37"/>
      <c r="D33" s="37">
        <v>-51410</v>
      </c>
      <c r="E33" s="37"/>
      <c r="F33" s="37"/>
      <c r="G33" s="37"/>
      <c r="H33" s="37"/>
      <c r="I33" s="37"/>
    </row>
    <row r="34" spans="1:18" x14ac:dyDescent="0.2">
      <c r="A34" s="130" t="s">
        <v>355</v>
      </c>
      <c r="B34" s="131"/>
      <c r="C34" s="37"/>
      <c r="D34" s="37">
        <v>51410</v>
      </c>
      <c r="E34" s="37"/>
      <c r="F34" s="37"/>
      <c r="G34" s="37"/>
      <c r="H34" s="37"/>
      <c r="I34" s="37"/>
    </row>
    <row r="35" spans="1:18" x14ac:dyDescent="0.2">
      <c r="A35" s="38"/>
      <c r="B35" s="39"/>
      <c r="C35" s="37"/>
      <c r="D35" s="37"/>
      <c r="E35" s="37"/>
      <c r="F35" s="37"/>
      <c r="G35" s="37"/>
      <c r="H35" s="37"/>
      <c r="I35" s="37"/>
    </row>
    <row r="36" spans="1:18" x14ac:dyDescent="0.2">
      <c r="A36" s="33" t="s">
        <v>5</v>
      </c>
      <c r="B36" s="34"/>
      <c r="C36" s="37">
        <v>0</v>
      </c>
      <c r="D36" s="37">
        <f t="shared" ref="D36:F36" si="0">SUM(D33:D35)</f>
        <v>0</v>
      </c>
      <c r="E36" s="37">
        <f t="shared" si="0"/>
        <v>0</v>
      </c>
      <c r="F36" s="37">
        <f t="shared" si="0"/>
        <v>0</v>
      </c>
      <c r="G36" s="37">
        <f t="shared" ref="G36:I36" si="1">SUM(G33:G35)</f>
        <v>0</v>
      </c>
      <c r="H36" s="37">
        <f t="shared" si="1"/>
        <v>0</v>
      </c>
      <c r="I36" s="37">
        <f t="shared" si="1"/>
        <v>0</v>
      </c>
    </row>
    <row r="37" spans="1:18" x14ac:dyDescent="0.2">
      <c r="A37" s="33"/>
      <c r="B37" s="34"/>
      <c r="C37" s="37"/>
      <c r="D37" s="37"/>
      <c r="E37" s="37"/>
      <c r="F37" s="37"/>
      <c r="G37" s="37"/>
      <c r="H37" s="37"/>
      <c r="I37" s="37"/>
    </row>
    <row r="38" spans="1:18" x14ac:dyDescent="0.2">
      <c r="A38" s="33" t="s">
        <v>7</v>
      </c>
      <c r="B38" s="34"/>
      <c r="C38" s="36">
        <v>0</v>
      </c>
      <c r="D38" s="36">
        <f t="shared" ref="D38:F38" si="2">D27+D28-D29+D36</f>
        <v>0</v>
      </c>
      <c r="E38" s="36">
        <f t="shared" si="2"/>
        <v>0</v>
      </c>
      <c r="F38" s="36">
        <f t="shared" si="2"/>
        <v>0</v>
      </c>
      <c r="G38" s="36">
        <f t="shared" ref="G38:I38" si="3">G27+G28-G29+G36</f>
        <v>0</v>
      </c>
      <c r="H38" s="36">
        <f t="shared" si="3"/>
        <v>0</v>
      </c>
      <c r="I38" s="36">
        <f t="shared" si="3"/>
        <v>0</v>
      </c>
    </row>
    <row r="39" spans="1:18" x14ac:dyDescent="0.2">
      <c r="A39" s="38"/>
      <c r="B39" s="39"/>
      <c r="C39" s="37"/>
      <c r="D39" s="37"/>
      <c r="E39" s="37"/>
      <c r="F39" s="37"/>
      <c r="G39" s="37"/>
      <c r="H39" s="37"/>
      <c r="I39" s="37"/>
    </row>
    <row r="40" spans="1:18" x14ac:dyDescent="0.2">
      <c r="A40" s="33" t="s">
        <v>24</v>
      </c>
      <c r="B40" s="34"/>
      <c r="C40" s="41">
        <v>0</v>
      </c>
      <c r="D40" s="41">
        <v>0</v>
      </c>
      <c r="E40" s="41">
        <v>0</v>
      </c>
      <c r="F40" s="41">
        <v>0</v>
      </c>
      <c r="G40" s="41">
        <v>0</v>
      </c>
      <c r="H40" s="41">
        <v>0</v>
      </c>
      <c r="I40" s="41">
        <v>0</v>
      </c>
    </row>
    <row r="41" spans="1:18" x14ac:dyDescent="0.2">
      <c r="A41" s="38"/>
      <c r="B41" s="39"/>
      <c r="C41" s="37"/>
      <c r="D41" s="37"/>
      <c r="E41" s="37"/>
      <c r="F41" s="37"/>
      <c r="G41" s="37"/>
      <c r="H41" s="37"/>
      <c r="I41" s="37"/>
    </row>
    <row r="42" spans="1:18" x14ac:dyDescent="0.2">
      <c r="A42" s="33" t="s">
        <v>25</v>
      </c>
      <c r="B42" s="42"/>
      <c r="C42" s="132" t="s">
        <v>45</v>
      </c>
      <c r="D42" s="132" t="s">
        <v>45</v>
      </c>
      <c r="E42" s="132" t="s">
        <v>45</v>
      </c>
      <c r="F42" s="132" t="s">
        <v>45</v>
      </c>
      <c r="G42" s="132" t="s">
        <v>45</v>
      </c>
      <c r="H42" s="132" t="s">
        <v>45</v>
      </c>
      <c r="I42" s="132" t="s">
        <v>45</v>
      </c>
    </row>
    <row r="43" spans="1:18" ht="18" customHeight="1" x14ac:dyDescent="0.2">
      <c r="A43" s="242"/>
      <c r="B43" s="242"/>
      <c r="C43" s="242"/>
      <c r="D43" s="242"/>
      <c r="E43" s="242"/>
      <c r="F43" s="242"/>
      <c r="G43" s="242"/>
      <c r="H43" s="242"/>
      <c r="I43" s="242"/>
    </row>
    <row r="44" spans="1:18" x14ac:dyDescent="0.2">
      <c r="A44" s="46" t="s">
        <v>26</v>
      </c>
      <c r="B44" s="29"/>
      <c r="C44" s="47"/>
      <c r="D44" s="47"/>
      <c r="E44" s="48"/>
      <c r="F44" s="48"/>
      <c r="G44" s="48"/>
      <c r="H44" s="48"/>
      <c r="I44" s="48"/>
      <c r="R44" s="1" t="s">
        <v>190</v>
      </c>
    </row>
    <row r="45" spans="1:18" x14ac:dyDescent="0.2">
      <c r="A45" s="49" t="s">
        <v>356</v>
      </c>
      <c r="B45" s="39"/>
      <c r="C45" s="20"/>
      <c r="D45" s="20"/>
      <c r="E45" s="41"/>
      <c r="F45" s="41"/>
      <c r="G45" s="41"/>
      <c r="H45" s="41"/>
      <c r="I45" s="41"/>
    </row>
    <row r="46" spans="1:18" x14ac:dyDescent="0.2">
      <c r="A46" s="33"/>
      <c r="B46" s="34"/>
      <c r="C46" s="37"/>
      <c r="D46" s="37"/>
      <c r="E46" s="37"/>
      <c r="F46" s="37"/>
      <c r="G46" s="37"/>
      <c r="H46" s="37"/>
      <c r="I46" s="37"/>
    </row>
    <row r="47" spans="1:18" x14ac:dyDescent="0.2">
      <c r="A47" s="33" t="s">
        <v>6</v>
      </c>
      <c r="B47" s="34"/>
      <c r="C47" s="16"/>
      <c r="D47" s="16"/>
      <c r="E47" s="37"/>
      <c r="F47" s="37"/>
      <c r="G47" s="37"/>
      <c r="H47" s="37"/>
      <c r="I47" s="37"/>
    </row>
    <row r="48" spans="1:18" x14ac:dyDescent="0.2">
      <c r="A48" s="33"/>
      <c r="B48" s="34"/>
      <c r="C48" s="16"/>
      <c r="D48" s="16"/>
      <c r="E48" s="37"/>
      <c r="F48" s="37"/>
      <c r="G48" s="37"/>
      <c r="H48" s="37"/>
      <c r="I48" s="37"/>
    </row>
    <row r="49" spans="1:9" x14ac:dyDescent="0.2">
      <c r="A49" s="49" t="s">
        <v>8</v>
      </c>
      <c r="B49" s="42"/>
      <c r="C49" s="16"/>
      <c r="D49" s="16"/>
      <c r="E49" s="37"/>
      <c r="F49" s="37"/>
      <c r="G49" s="37"/>
      <c r="H49" s="37"/>
      <c r="I49" s="37"/>
    </row>
    <row r="50" spans="1:9" x14ac:dyDescent="0.2">
      <c r="A50" s="50" t="s">
        <v>9</v>
      </c>
      <c r="B50" s="51"/>
      <c r="C50" s="16"/>
      <c r="D50" s="16"/>
      <c r="E50" s="37"/>
      <c r="F50" s="37"/>
      <c r="G50" s="37"/>
      <c r="H50" s="37"/>
      <c r="I50" s="37"/>
    </row>
  </sheetData>
  <mergeCells count="7">
    <mergeCell ref="A43:I43"/>
    <mergeCell ref="B5:D6"/>
    <mergeCell ref="A8:I10"/>
    <mergeCell ref="A12:I13"/>
    <mergeCell ref="A15:I17"/>
    <mergeCell ref="A21:I21"/>
    <mergeCell ref="A23:I23"/>
  </mergeCells>
  <printOptions horizontalCentered="1"/>
  <pageMargins left="0.75" right="0.75" top="0.6" bottom="0.55000000000000004" header="0.28000000000000003" footer="0.16"/>
  <pageSetup scale="81" orientation="landscape" r:id="rId1"/>
  <headerFooter alignWithMargins="0">
    <oddHeader>&amp;C&amp;"Arial,Bold"Report on Non-General Fund Information
&amp;"Arial,Regular"for Submittal to the 2022 Legislature</oddHeader>
    <oddFooter>&amp;LForm 37-47 (rev. 9/7/21)&amp;R&amp;D  &amp;T</oddFooter>
  </headerFooter>
  <rowBreaks count="1" manualBreakCount="1">
    <brk id="42"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BB43-41D9-4A8E-8E58-A3FD62E87A35}">
  <sheetPr>
    <pageSetUpPr fitToPage="1"/>
  </sheetPr>
  <dimension ref="A2:L45"/>
  <sheetViews>
    <sheetView topLeftCell="A4" zoomScaleNormal="100" zoomScaleSheetLayoutView="90" workbookViewId="0">
      <selection activeCell="M22" sqref="M22"/>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194</v>
      </c>
      <c r="I2" s="4"/>
    </row>
    <row r="3" spans="1:9" x14ac:dyDescent="0.2">
      <c r="A3" s="1" t="s">
        <v>22</v>
      </c>
      <c r="B3" s="2" t="s">
        <v>181</v>
      </c>
      <c r="C3" s="2"/>
      <c r="D3" s="2"/>
      <c r="E3" s="2"/>
      <c r="G3" s="3" t="s">
        <v>15</v>
      </c>
      <c r="H3" s="5" t="s">
        <v>195</v>
      </c>
      <c r="I3" s="6"/>
    </row>
    <row r="4" spans="1:9" x14ac:dyDescent="0.2">
      <c r="A4" s="1" t="s">
        <v>16</v>
      </c>
      <c r="B4" s="2" t="s">
        <v>212</v>
      </c>
      <c r="C4" s="2"/>
      <c r="D4" s="2"/>
      <c r="E4" s="2"/>
      <c r="G4" s="3" t="s">
        <v>18</v>
      </c>
      <c r="H4" s="7" t="s">
        <v>38</v>
      </c>
      <c r="I4" s="4"/>
    </row>
    <row r="5" spans="1:9" ht="39.75" customHeight="1" x14ac:dyDescent="0.2">
      <c r="A5" s="1" t="s">
        <v>17</v>
      </c>
      <c r="B5" s="233" t="s">
        <v>198</v>
      </c>
      <c r="C5" s="233"/>
      <c r="D5" s="233"/>
      <c r="E5" s="233"/>
      <c r="G5" s="3" t="s">
        <v>19</v>
      </c>
      <c r="H5" s="5" t="s">
        <v>213</v>
      </c>
      <c r="I5" s="6"/>
    </row>
    <row r="8" spans="1:9" s="8" customFormat="1" x14ac:dyDescent="0.2">
      <c r="A8" s="9" t="s">
        <v>214</v>
      </c>
      <c r="B8" s="9"/>
      <c r="C8" s="9"/>
      <c r="D8" s="9"/>
      <c r="E8" s="9"/>
      <c r="F8" s="9"/>
      <c r="G8" s="9"/>
      <c r="H8" s="9"/>
      <c r="I8" s="9"/>
    </row>
    <row r="9" spans="1:9" s="8" customFormat="1" x14ac:dyDescent="0.2">
      <c r="A9" s="9"/>
      <c r="B9" s="9"/>
      <c r="C9" s="9"/>
      <c r="D9" s="9"/>
      <c r="E9" s="9"/>
      <c r="F9" s="9"/>
      <c r="G9" s="9"/>
      <c r="H9" s="9"/>
      <c r="I9" s="9"/>
    </row>
    <row r="10" spans="1:9" s="8" customFormat="1" x14ac:dyDescent="0.2">
      <c r="A10" s="9" t="s">
        <v>215</v>
      </c>
      <c r="B10" s="9"/>
      <c r="C10" s="9"/>
      <c r="D10" s="9"/>
      <c r="E10" s="9"/>
      <c r="F10" s="9"/>
      <c r="G10" s="9"/>
      <c r="H10" s="9"/>
      <c r="I10" s="9"/>
    </row>
    <row r="11" spans="1:9" s="8" customFormat="1" x14ac:dyDescent="0.2"/>
    <row r="12" spans="1:9" s="8" customFormat="1" ht="30" customHeight="1" x14ac:dyDescent="0.2">
      <c r="A12" s="226" t="s">
        <v>216</v>
      </c>
      <c r="B12" s="226"/>
      <c r="C12" s="226"/>
      <c r="D12" s="226"/>
      <c r="E12" s="226"/>
      <c r="F12" s="226"/>
      <c r="G12" s="226"/>
      <c r="H12" s="226"/>
      <c r="I12" s="226"/>
    </row>
    <row r="13" spans="1:9" s="8" customFormat="1" x14ac:dyDescent="0.2"/>
    <row r="14" spans="1:9" s="8" customFormat="1" x14ac:dyDescent="0.2">
      <c r="A14" s="226" t="s">
        <v>44</v>
      </c>
      <c r="B14" s="226"/>
      <c r="C14" s="226"/>
      <c r="D14" s="226"/>
      <c r="E14" s="226"/>
      <c r="F14" s="226"/>
      <c r="G14" s="226"/>
      <c r="H14" s="226"/>
      <c r="I14" s="226"/>
    </row>
    <row r="15" spans="1:9" s="8" customFormat="1" x14ac:dyDescent="0.2"/>
    <row r="16" spans="1:9" s="8" customFormat="1" ht="57.75" customHeight="1" x14ac:dyDescent="0.2">
      <c r="A16" s="226" t="s">
        <v>217</v>
      </c>
      <c r="B16" s="226"/>
      <c r="C16" s="226"/>
      <c r="D16" s="226"/>
      <c r="E16" s="226"/>
      <c r="F16" s="226"/>
      <c r="G16" s="226"/>
      <c r="H16" s="226"/>
      <c r="I16" s="226"/>
    </row>
    <row r="17" spans="1:12" x14ac:dyDescent="0.2">
      <c r="G17" s="97"/>
    </row>
    <row r="18" spans="1:12" x14ac:dyDescent="0.2">
      <c r="A18" s="228" t="s">
        <v>12</v>
      </c>
      <c r="B18" s="229"/>
      <c r="C18" s="229"/>
      <c r="D18" s="229"/>
      <c r="E18" s="229"/>
      <c r="F18" s="229"/>
      <c r="G18" s="229"/>
      <c r="H18" s="229"/>
      <c r="I18" s="230"/>
    </row>
    <row r="19" spans="1:12" x14ac:dyDescent="0.2">
      <c r="A19" s="10"/>
      <c r="B19" s="11"/>
      <c r="C19" s="12" t="s">
        <v>30</v>
      </c>
      <c r="D19" s="12" t="s">
        <v>31</v>
      </c>
      <c r="E19" s="12" t="s">
        <v>32</v>
      </c>
      <c r="F19" s="12" t="s">
        <v>33</v>
      </c>
      <c r="G19" s="153" t="s">
        <v>466</v>
      </c>
      <c r="H19" s="153" t="s">
        <v>467</v>
      </c>
      <c r="I19" s="153" t="s">
        <v>468</v>
      </c>
    </row>
    <row r="20" spans="1:12" x14ac:dyDescent="0.2">
      <c r="A20" s="10"/>
      <c r="B20" s="11"/>
      <c r="C20" s="13" t="s">
        <v>10</v>
      </c>
      <c r="D20" s="14" t="s">
        <v>10</v>
      </c>
      <c r="E20" s="14" t="s">
        <v>10</v>
      </c>
      <c r="F20" s="14" t="s">
        <v>10</v>
      </c>
      <c r="G20" s="155" t="s">
        <v>11</v>
      </c>
      <c r="H20" s="155" t="s">
        <v>11</v>
      </c>
      <c r="I20" s="155" t="s">
        <v>11</v>
      </c>
    </row>
    <row r="21" spans="1:12" x14ac:dyDescent="0.2">
      <c r="A21" s="10" t="s">
        <v>0</v>
      </c>
      <c r="B21" s="11"/>
      <c r="C21" s="16">
        <v>1694451</v>
      </c>
      <c r="D21" s="16">
        <v>1694451</v>
      </c>
      <c r="E21" s="16">
        <v>0</v>
      </c>
      <c r="F21" s="16">
        <v>0</v>
      </c>
      <c r="G21" s="16">
        <v>0</v>
      </c>
      <c r="H21" s="16">
        <v>0</v>
      </c>
      <c r="I21" s="16">
        <v>0</v>
      </c>
    </row>
    <row r="22" spans="1:12" x14ac:dyDescent="0.2">
      <c r="A22" s="10" t="s">
        <v>1</v>
      </c>
      <c r="B22" s="11"/>
      <c r="C22" s="16">
        <v>11</v>
      </c>
      <c r="D22" s="16">
        <f t="shared" ref="D22" si="0">C33</f>
        <v>21029.880000000005</v>
      </c>
      <c r="E22" s="16">
        <f t="shared" ref="E22" si="1">D33</f>
        <v>928.46000000002095</v>
      </c>
      <c r="F22" s="16">
        <f t="shared" ref="F22" si="2">E33</f>
        <v>928.46000000002095</v>
      </c>
      <c r="G22" s="16">
        <f t="shared" ref="G22" si="3">F33</f>
        <v>1072.860000000021</v>
      </c>
      <c r="H22" s="16">
        <f t="shared" ref="H22" si="4">G33</f>
        <v>1072.860000000021</v>
      </c>
      <c r="I22" s="16">
        <f t="shared" ref="I22" si="5">H33</f>
        <v>1072.860000000021</v>
      </c>
    </row>
    <row r="23" spans="1:12" x14ac:dyDescent="0.2">
      <c r="A23" s="10" t="s">
        <v>2</v>
      </c>
      <c r="B23" s="11"/>
      <c r="C23" s="16">
        <v>669546</v>
      </c>
      <c r="D23" s="16">
        <v>233098.92</v>
      </c>
      <c r="E23" s="16">
        <v>0</v>
      </c>
      <c r="F23" s="16">
        <v>144.4</v>
      </c>
      <c r="G23" s="16">
        <v>144.4</v>
      </c>
      <c r="H23" s="16">
        <v>144.4</v>
      </c>
      <c r="I23" s="16">
        <v>144.4</v>
      </c>
      <c r="K23" s="55"/>
      <c r="L23" s="55"/>
    </row>
    <row r="24" spans="1:12" x14ac:dyDescent="0.2">
      <c r="A24" s="10" t="s">
        <v>3</v>
      </c>
      <c r="B24" s="11"/>
      <c r="C24" s="15">
        <v>648527.19999999995</v>
      </c>
      <c r="D24" s="16">
        <v>253200.34</v>
      </c>
      <c r="E24" s="16">
        <v>0</v>
      </c>
      <c r="F24" s="16">
        <v>0</v>
      </c>
      <c r="G24" s="16">
        <v>144.4</v>
      </c>
      <c r="H24" s="16">
        <v>144.4</v>
      </c>
      <c r="I24" s="16">
        <v>144.4</v>
      </c>
    </row>
    <row r="25" spans="1:12" x14ac:dyDescent="0.2">
      <c r="A25" s="10"/>
      <c r="B25" s="11"/>
      <c r="C25" s="16"/>
      <c r="D25" s="16"/>
      <c r="E25" s="16"/>
      <c r="F25" s="16"/>
      <c r="G25" s="16"/>
      <c r="H25" s="16"/>
      <c r="I25" s="16"/>
    </row>
    <row r="26" spans="1:12" x14ac:dyDescent="0.2">
      <c r="A26" s="10" t="s">
        <v>4</v>
      </c>
      <c r="B26" s="6"/>
      <c r="C26" s="17"/>
      <c r="D26" s="17"/>
      <c r="E26" s="17"/>
      <c r="F26" s="15"/>
      <c r="G26" s="15"/>
      <c r="H26" s="15"/>
      <c r="I26" s="15"/>
    </row>
    <row r="27" spans="1:12" x14ac:dyDescent="0.2">
      <c r="A27" s="10" t="s">
        <v>29</v>
      </c>
      <c r="B27" s="11"/>
      <c r="C27" s="17"/>
      <c r="D27" s="17"/>
      <c r="E27" s="17"/>
      <c r="F27" s="15"/>
      <c r="G27" s="15"/>
      <c r="H27" s="15"/>
      <c r="I27" s="15"/>
    </row>
    <row r="28" spans="1:12" x14ac:dyDescent="0.2">
      <c r="A28" s="18"/>
      <c r="B28" s="19"/>
      <c r="C28" s="16"/>
      <c r="D28" s="16"/>
      <c r="E28" s="16"/>
      <c r="F28" s="16"/>
      <c r="G28" s="16"/>
      <c r="H28" s="16"/>
      <c r="I28" s="16"/>
    </row>
    <row r="29" spans="1:12" x14ac:dyDescent="0.2">
      <c r="A29" s="18"/>
      <c r="B29" s="19"/>
      <c r="C29" s="16"/>
      <c r="D29" s="16"/>
      <c r="E29" s="16"/>
      <c r="F29" s="16"/>
      <c r="G29" s="16"/>
      <c r="H29" s="16"/>
      <c r="I29" s="16"/>
    </row>
    <row r="30" spans="1:12" x14ac:dyDescent="0.2">
      <c r="A30" s="18"/>
      <c r="B30" s="19"/>
      <c r="C30" s="16"/>
      <c r="D30" s="16"/>
      <c r="E30" s="16"/>
      <c r="F30" s="16"/>
      <c r="G30" s="16"/>
      <c r="H30" s="16"/>
      <c r="I30" s="16"/>
    </row>
    <row r="31" spans="1:12" x14ac:dyDescent="0.2">
      <c r="A31" s="10" t="s">
        <v>5</v>
      </c>
      <c r="B31" s="11"/>
      <c r="C31" s="15">
        <v>0</v>
      </c>
      <c r="D31" s="15">
        <f t="shared" ref="D31:F31" si="6">SUM(D28:D30)</f>
        <v>0</v>
      </c>
      <c r="E31" s="15">
        <f t="shared" si="6"/>
        <v>0</v>
      </c>
      <c r="F31" s="15">
        <f t="shared" si="6"/>
        <v>0</v>
      </c>
      <c r="G31" s="15">
        <f t="shared" ref="G31:I31" si="7">SUM(G28:G30)</f>
        <v>0</v>
      </c>
      <c r="H31" s="15">
        <f t="shared" si="7"/>
        <v>0</v>
      </c>
      <c r="I31" s="15">
        <f t="shared" si="7"/>
        <v>0</v>
      </c>
    </row>
    <row r="32" spans="1:12" x14ac:dyDescent="0.2">
      <c r="A32" s="10"/>
      <c r="B32" s="11"/>
      <c r="C32" s="16"/>
      <c r="D32" s="16"/>
      <c r="E32" s="16"/>
      <c r="F32" s="16"/>
      <c r="G32" s="16"/>
      <c r="H32" s="16"/>
      <c r="I32" s="16"/>
    </row>
    <row r="33" spans="1:9" x14ac:dyDescent="0.2">
      <c r="A33" s="10" t="s">
        <v>7</v>
      </c>
      <c r="B33" s="11"/>
      <c r="C33" s="15">
        <v>21029.880000000005</v>
      </c>
      <c r="D33" s="15">
        <f>D22+D23-D24</f>
        <v>928.46000000002095</v>
      </c>
      <c r="E33" s="15">
        <f>+E22+E23-E24+E31</f>
        <v>928.46000000002095</v>
      </c>
      <c r="F33" s="15">
        <f t="shared" ref="F33:I33" si="8">+F22+F23-F24+F31</f>
        <v>1072.860000000021</v>
      </c>
      <c r="G33" s="15">
        <f t="shared" si="8"/>
        <v>1072.860000000021</v>
      </c>
      <c r="H33" s="15">
        <f t="shared" si="8"/>
        <v>1072.860000000021</v>
      </c>
      <c r="I33" s="15">
        <f t="shared" si="8"/>
        <v>1072.860000000021</v>
      </c>
    </row>
    <row r="34" spans="1:9" x14ac:dyDescent="0.2">
      <c r="A34" s="18"/>
      <c r="B34" s="19"/>
      <c r="C34" s="20"/>
      <c r="D34" s="16"/>
      <c r="E34" s="16"/>
      <c r="F34" s="16"/>
      <c r="G34" s="16"/>
      <c r="H34" s="16"/>
      <c r="I34" s="16"/>
    </row>
    <row r="35" spans="1:9" x14ac:dyDescent="0.2">
      <c r="A35" s="10" t="s">
        <v>24</v>
      </c>
      <c r="B35" s="11"/>
      <c r="C35" s="20">
        <v>290943.49</v>
      </c>
      <c r="D35" s="16">
        <v>37970.339999999997</v>
      </c>
      <c r="E35" s="16">
        <v>1528.12</v>
      </c>
      <c r="F35" s="16">
        <v>0</v>
      </c>
      <c r="G35" s="16">
        <v>0</v>
      </c>
      <c r="H35" s="16">
        <v>0</v>
      </c>
      <c r="I35" s="16">
        <v>0</v>
      </c>
    </row>
    <row r="36" spans="1:9" x14ac:dyDescent="0.2">
      <c r="A36" s="18"/>
      <c r="B36" s="19"/>
      <c r="C36" s="16"/>
      <c r="D36" s="16"/>
      <c r="E36" s="16"/>
      <c r="F36" s="16"/>
      <c r="G36" s="16"/>
      <c r="H36" s="16"/>
      <c r="I36" s="16"/>
    </row>
    <row r="37" spans="1:9" x14ac:dyDescent="0.2">
      <c r="A37" s="10" t="s">
        <v>25</v>
      </c>
      <c r="B37" s="21"/>
      <c r="C37" s="22" t="s">
        <v>45</v>
      </c>
      <c r="D37" s="22"/>
      <c r="E37" s="22" t="s">
        <v>45</v>
      </c>
      <c r="F37" s="22" t="s">
        <v>45</v>
      </c>
      <c r="G37" s="22" t="s">
        <v>45</v>
      </c>
      <c r="H37" s="22" t="s">
        <v>45</v>
      </c>
      <c r="I37" s="22" t="s">
        <v>45</v>
      </c>
    </row>
    <row r="38" spans="1:9" ht="25.5" customHeight="1" x14ac:dyDescent="0.2">
      <c r="A38" s="23"/>
      <c r="B38" s="23"/>
      <c r="C38" s="222" t="s">
        <v>46</v>
      </c>
      <c r="D38" s="223"/>
      <c r="E38" s="223"/>
      <c r="F38" s="223"/>
      <c r="G38" s="223"/>
      <c r="H38" s="223"/>
      <c r="I38" s="223"/>
    </row>
    <row r="39" spans="1:9" x14ac:dyDescent="0.2">
      <c r="A39" s="24" t="s">
        <v>26</v>
      </c>
      <c r="B39" s="4"/>
      <c r="C39" s="224"/>
      <c r="D39" s="224"/>
      <c r="E39" s="224"/>
      <c r="F39" s="224"/>
      <c r="G39" s="224"/>
      <c r="H39" s="224"/>
      <c r="I39" s="224"/>
    </row>
    <row r="40" spans="1:9" x14ac:dyDescent="0.2">
      <c r="A40" s="25" t="s">
        <v>28</v>
      </c>
      <c r="B40" s="19"/>
      <c r="C40" s="16"/>
      <c r="D40" s="16"/>
      <c r="E40" s="16"/>
      <c r="F40" s="16"/>
      <c r="G40" s="16"/>
      <c r="H40" s="16"/>
      <c r="I40" s="16"/>
    </row>
    <row r="41" spans="1:9" x14ac:dyDescent="0.2">
      <c r="A41" s="10"/>
      <c r="B41" s="11"/>
      <c r="C41" s="16"/>
      <c r="D41" s="16"/>
      <c r="E41" s="16"/>
      <c r="F41" s="16"/>
      <c r="G41" s="16"/>
      <c r="H41" s="16"/>
      <c r="I41" s="16"/>
    </row>
    <row r="42" spans="1:9" x14ac:dyDescent="0.2">
      <c r="A42" s="10" t="s">
        <v>6</v>
      </c>
      <c r="B42" s="11"/>
      <c r="C42" s="16"/>
      <c r="D42" s="16"/>
      <c r="E42" s="16"/>
      <c r="F42" s="16"/>
      <c r="G42" s="16"/>
      <c r="H42" s="16"/>
      <c r="I42" s="16"/>
    </row>
    <row r="43" spans="1:9" x14ac:dyDescent="0.2">
      <c r="A43" s="10"/>
      <c r="B43" s="11"/>
      <c r="C43" s="16"/>
      <c r="D43" s="16"/>
      <c r="E43" s="16"/>
      <c r="F43" s="16"/>
      <c r="G43" s="16"/>
      <c r="H43" s="16"/>
      <c r="I43" s="16"/>
    </row>
    <row r="44" spans="1:9" x14ac:dyDescent="0.2">
      <c r="A44" s="25" t="s">
        <v>8</v>
      </c>
      <c r="B44" s="21"/>
      <c r="C44" s="16"/>
      <c r="D44" s="16"/>
      <c r="E44" s="16"/>
      <c r="F44" s="16"/>
      <c r="G44" s="16"/>
      <c r="H44" s="16"/>
      <c r="I44" s="16"/>
    </row>
    <row r="45" spans="1:9" x14ac:dyDescent="0.2">
      <c r="A45" s="26" t="s">
        <v>9</v>
      </c>
      <c r="B45" s="27"/>
      <c r="C45" s="16"/>
      <c r="D45" s="16"/>
      <c r="E45" s="16"/>
      <c r="F45" s="16"/>
      <c r="G45" s="16"/>
      <c r="H45" s="16"/>
      <c r="I45" s="16"/>
    </row>
  </sheetData>
  <sheetProtection selectLockedCells="1"/>
  <mergeCells count="6">
    <mergeCell ref="C38:I39"/>
    <mergeCell ref="B5:E5"/>
    <mergeCell ref="A12:I12"/>
    <mergeCell ref="A14:I14"/>
    <mergeCell ref="A16:I16"/>
    <mergeCell ref="A18:I18"/>
  </mergeCells>
  <printOptions horizontalCentered="1"/>
  <pageMargins left="0.75" right="0.75" top="0.6" bottom="0.55000000000000004" header="0.28000000000000003" footer="0.16"/>
  <pageSetup scale="8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B1B-92AC-49CE-B615-60D0C29D2F1E}">
  <sheetPr>
    <tabColor rgb="FFFF0000"/>
    <pageSetUpPr fitToPage="1"/>
  </sheetPr>
  <dimension ref="A1:I45"/>
  <sheetViews>
    <sheetView zoomScaleNormal="100" zoomScaleSheetLayoutView="90" workbookViewId="0">
      <selection activeCell="A4"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470</v>
      </c>
      <c r="B1" s="142"/>
      <c r="C1" s="142"/>
      <c r="D1" s="142"/>
      <c r="E1" s="114"/>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425</v>
      </c>
      <c r="C4" s="29"/>
      <c r="D4" s="29"/>
      <c r="E4" s="142"/>
      <c r="F4" s="142"/>
      <c r="G4" s="30" t="s">
        <v>18</v>
      </c>
      <c r="H4" s="29" t="s">
        <v>38</v>
      </c>
      <c r="I4" s="29"/>
    </row>
    <row r="5" spans="1:9" x14ac:dyDescent="0.2">
      <c r="A5" s="142" t="s">
        <v>17</v>
      </c>
      <c r="B5" s="29" t="s">
        <v>419</v>
      </c>
      <c r="C5" s="31"/>
      <c r="D5" s="31"/>
      <c r="E5" s="142"/>
      <c r="F5" s="142"/>
      <c r="G5" s="30" t="s">
        <v>19</v>
      </c>
      <c r="H5" s="31" t="s">
        <v>429</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430</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3" t="s">
        <v>10</v>
      </c>
      <c r="D20" s="14" t="s">
        <v>10</v>
      </c>
      <c r="E20" s="14" t="s">
        <v>10</v>
      </c>
      <c r="F20" s="14" t="s">
        <v>10</v>
      </c>
      <c r="G20" s="14" t="s">
        <v>11</v>
      </c>
      <c r="H20" s="14" t="s">
        <v>11</v>
      </c>
      <c r="I20" s="14" t="s">
        <v>11</v>
      </c>
    </row>
    <row r="21" spans="1:9" x14ac:dyDescent="0.2">
      <c r="A21" s="33" t="s">
        <v>0</v>
      </c>
      <c r="B21" s="34"/>
      <c r="C21" s="16"/>
      <c r="D21" s="37">
        <v>0</v>
      </c>
      <c r="E21" s="37">
        <v>0</v>
      </c>
      <c r="F21" s="37">
        <v>0</v>
      </c>
      <c r="G21" s="37">
        <v>0</v>
      </c>
      <c r="H21" s="37">
        <v>0</v>
      </c>
      <c r="I21" s="37">
        <v>0</v>
      </c>
    </row>
    <row r="22" spans="1:9" x14ac:dyDescent="0.2">
      <c r="A22" s="33" t="s">
        <v>1</v>
      </c>
      <c r="B22" s="34"/>
      <c r="C22" s="16">
        <f t="shared" ref="C22:I22" si="0">B33</f>
        <v>0</v>
      </c>
      <c r="D22" s="37">
        <f t="shared" si="0"/>
        <v>0</v>
      </c>
      <c r="E22" s="37">
        <f t="shared" si="0"/>
        <v>0</v>
      </c>
      <c r="F22" s="37">
        <f t="shared" si="0"/>
        <v>0</v>
      </c>
      <c r="G22" s="37">
        <f t="shared" si="0"/>
        <v>0</v>
      </c>
      <c r="H22" s="37">
        <f t="shared" si="0"/>
        <v>0</v>
      </c>
      <c r="I22" s="37">
        <f t="shared" si="0"/>
        <v>0</v>
      </c>
    </row>
    <row r="23" spans="1:9" x14ac:dyDescent="0.2">
      <c r="A23" s="33" t="s">
        <v>2</v>
      </c>
      <c r="B23" s="34"/>
      <c r="C23" s="16"/>
      <c r="D23" s="37">
        <v>0</v>
      </c>
      <c r="E23" s="37">
        <v>0</v>
      </c>
      <c r="F23" s="37">
        <v>0</v>
      </c>
      <c r="G23" s="37">
        <v>0</v>
      </c>
      <c r="H23" s="37">
        <v>0</v>
      </c>
      <c r="I23" s="37">
        <v>0</v>
      </c>
    </row>
    <row r="24" spans="1:9" x14ac:dyDescent="0.2">
      <c r="A24" s="33" t="s">
        <v>3</v>
      </c>
      <c r="B24" s="34"/>
      <c r="C24" s="15"/>
      <c r="D24" s="37">
        <v>0</v>
      </c>
      <c r="E24" s="37">
        <v>0</v>
      </c>
      <c r="F24" s="37">
        <v>0</v>
      </c>
      <c r="G24" s="37">
        <v>0</v>
      </c>
      <c r="H24" s="37">
        <v>0</v>
      </c>
      <c r="I24" s="37">
        <v>0</v>
      </c>
    </row>
    <row r="25" spans="1:9" x14ac:dyDescent="0.2">
      <c r="A25" s="33"/>
      <c r="B25" s="34"/>
      <c r="C25" s="16"/>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16"/>
      <c r="D32" s="37"/>
      <c r="E32" s="37"/>
      <c r="F32" s="37"/>
      <c r="G32" s="37"/>
      <c r="H32" s="37"/>
      <c r="I32" s="37"/>
    </row>
    <row r="33" spans="1:9" x14ac:dyDescent="0.2">
      <c r="A33" s="33" t="s">
        <v>7</v>
      </c>
      <c r="B33" s="34"/>
      <c r="C33" s="15">
        <f t="shared" ref="C33" si="3">+C22+C23-C24+C31</f>
        <v>0</v>
      </c>
      <c r="D33" s="36">
        <f>+D22+D23-D24+D31</f>
        <v>0</v>
      </c>
      <c r="E33" s="36">
        <f>+E22+E23-E24+E31</f>
        <v>0</v>
      </c>
      <c r="F33" s="36">
        <f t="shared" ref="F33:I33" si="4">+F22+F23-F24+F31</f>
        <v>0</v>
      </c>
      <c r="G33" s="36">
        <f t="shared" si="4"/>
        <v>0</v>
      </c>
      <c r="H33" s="36">
        <f t="shared" si="4"/>
        <v>0</v>
      </c>
      <c r="I33" s="36">
        <f t="shared" si="4"/>
        <v>0</v>
      </c>
    </row>
    <row r="34" spans="1:9" x14ac:dyDescent="0.2">
      <c r="A34" s="38"/>
      <c r="B34" s="39"/>
      <c r="C34" s="16"/>
      <c r="D34" s="37"/>
      <c r="E34" s="37"/>
      <c r="F34" s="37"/>
      <c r="G34" s="37"/>
      <c r="H34" s="37"/>
      <c r="I34" s="37"/>
    </row>
    <row r="35" spans="1:9" x14ac:dyDescent="0.2">
      <c r="A35" s="33" t="s">
        <v>24</v>
      </c>
      <c r="B35" s="34"/>
      <c r="C35" s="16">
        <v>0</v>
      </c>
      <c r="D35" s="37">
        <v>0</v>
      </c>
      <c r="E35" s="37">
        <v>0</v>
      </c>
      <c r="F35" s="37">
        <v>0</v>
      </c>
      <c r="G35" s="37">
        <v>0</v>
      </c>
      <c r="H35" s="37">
        <v>0</v>
      </c>
      <c r="I35" s="37">
        <v>0</v>
      </c>
    </row>
    <row r="36" spans="1:9" x14ac:dyDescent="0.2">
      <c r="A36" s="38"/>
      <c r="B36" s="39"/>
      <c r="C36" s="16"/>
      <c r="D36" s="37"/>
      <c r="E36" s="37"/>
      <c r="F36" s="37"/>
      <c r="G36" s="37"/>
      <c r="H36" s="37"/>
      <c r="I36" s="37"/>
    </row>
    <row r="37" spans="1:9" x14ac:dyDescent="0.2">
      <c r="A37" s="33" t="s">
        <v>25</v>
      </c>
      <c r="B37" s="42"/>
      <c r="C37" s="108">
        <f t="shared" ref="C37:I37" si="5">C33-C35</f>
        <v>0</v>
      </c>
      <c r="D37" s="43">
        <f t="shared" si="5"/>
        <v>0</v>
      </c>
      <c r="E37" s="43">
        <f t="shared" si="5"/>
        <v>0</v>
      </c>
      <c r="F37" s="43">
        <f t="shared" si="5"/>
        <v>0</v>
      </c>
      <c r="G37" s="43">
        <f t="shared" si="5"/>
        <v>0</v>
      </c>
      <c r="H37" s="43">
        <f t="shared" si="5"/>
        <v>0</v>
      </c>
      <c r="I37" s="43">
        <f t="shared" si="5"/>
        <v>0</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265B-9018-4226-8C90-6D41A48FAB35}">
  <sheetPr>
    <tabColor rgb="FFFF0000"/>
    <pageSetUpPr fitToPage="1"/>
  </sheetPr>
  <dimension ref="A1:I45"/>
  <sheetViews>
    <sheetView zoomScaleNormal="100" zoomScaleSheetLayoutView="90" workbookViewId="0">
      <selection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470</v>
      </c>
      <c r="B1" s="142"/>
      <c r="C1" s="142"/>
      <c r="D1" s="142"/>
      <c r="E1" s="114"/>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427</v>
      </c>
      <c r="C4" s="29"/>
      <c r="D4" s="29"/>
      <c r="E4" s="142"/>
      <c r="F4" s="142"/>
      <c r="G4" s="30" t="s">
        <v>18</v>
      </c>
      <c r="H4" s="29" t="s">
        <v>38</v>
      </c>
      <c r="I4" s="29"/>
    </row>
    <row r="5" spans="1:9" x14ac:dyDescent="0.2">
      <c r="A5" s="142" t="s">
        <v>17</v>
      </c>
      <c r="B5" s="29" t="s">
        <v>419</v>
      </c>
      <c r="C5" s="31"/>
      <c r="D5" s="31"/>
      <c r="E5" s="142"/>
      <c r="F5" s="142"/>
      <c r="G5" s="30" t="s">
        <v>19</v>
      </c>
      <c r="H5" s="31" t="s">
        <v>431</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430</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3" t="s">
        <v>10</v>
      </c>
      <c r="D20" s="14" t="s">
        <v>10</v>
      </c>
      <c r="E20" s="14" t="s">
        <v>10</v>
      </c>
      <c r="F20" s="14" t="s">
        <v>10</v>
      </c>
      <c r="G20" s="14" t="s">
        <v>11</v>
      </c>
      <c r="H20" s="14" t="s">
        <v>11</v>
      </c>
      <c r="I20" s="14" t="s">
        <v>11</v>
      </c>
    </row>
    <row r="21" spans="1:9" x14ac:dyDescent="0.2">
      <c r="A21" s="33" t="s">
        <v>0</v>
      </c>
      <c r="B21" s="34"/>
      <c r="C21" s="16"/>
      <c r="D21" s="37">
        <v>0</v>
      </c>
      <c r="E21" s="37">
        <v>0</v>
      </c>
      <c r="F21" s="37">
        <v>0</v>
      </c>
      <c r="G21" s="37">
        <v>0</v>
      </c>
      <c r="H21" s="37">
        <v>0</v>
      </c>
      <c r="I21" s="37">
        <v>0</v>
      </c>
    </row>
    <row r="22" spans="1:9" x14ac:dyDescent="0.2">
      <c r="A22" s="33" t="s">
        <v>1</v>
      </c>
      <c r="B22" s="34"/>
      <c r="C22" s="16">
        <f t="shared" ref="C22:I22" si="0">B33</f>
        <v>0</v>
      </c>
      <c r="D22" s="37">
        <f t="shared" si="0"/>
        <v>0</v>
      </c>
      <c r="E22" s="37">
        <f t="shared" si="0"/>
        <v>0</v>
      </c>
      <c r="F22" s="37">
        <f t="shared" si="0"/>
        <v>0</v>
      </c>
      <c r="G22" s="37">
        <f t="shared" si="0"/>
        <v>0</v>
      </c>
      <c r="H22" s="37">
        <f t="shared" si="0"/>
        <v>0</v>
      </c>
      <c r="I22" s="37">
        <f t="shared" si="0"/>
        <v>0</v>
      </c>
    </row>
    <row r="23" spans="1:9" x14ac:dyDescent="0.2">
      <c r="A23" s="33" t="s">
        <v>2</v>
      </c>
      <c r="B23" s="34"/>
      <c r="C23" s="16"/>
      <c r="D23" s="37">
        <v>0</v>
      </c>
      <c r="E23" s="37">
        <v>0</v>
      </c>
      <c r="F23" s="37">
        <v>0</v>
      </c>
      <c r="G23" s="37">
        <v>0</v>
      </c>
      <c r="H23" s="37">
        <v>0</v>
      </c>
      <c r="I23" s="37">
        <v>0</v>
      </c>
    </row>
    <row r="24" spans="1:9" x14ac:dyDescent="0.2">
      <c r="A24" s="33" t="s">
        <v>3</v>
      </c>
      <c r="B24" s="34"/>
      <c r="C24" s="15"/>
      <c r="D24" s="37">
        <v>0</v>
      </c>
      <c r="E24" s="37">
        <v>0</v>
      </c>
      <c r="F24" s="37">
        <v>0</v>
      </c>
      <c r="G24" s="37">
        <v>0</v>
      </c>
      <c r="H24" s="37">
        <v>0</v>
      </c>
      <c r="I24" s="37">
        <v>0</v>
      </c>
    </row>
    <row r="25" spans="1:9" x14ac:dyDescent="0.2">
      <c r="A25" s="33"/>
      <c r="B25" s="34"/>
      <c r="C25" s="16"/>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16"/>
      <c r="D32" s="37"/>
      <c r="E32" s="37"/>
      <c r="F32" s="37"/>
      <c r="G32" s="37"/>
      <c r="H32" s="37"/>
      <c r="I32" s="37"/>
    </row>
    <row r="33" spans="1:9" x14ac:dyDescent="0.2">
      <c r="A33" s="33" t="s">
        <v>7</v>
      </c>
      <c r="B33" s="34"/>
      <c r="C33" s="15">
        <f t="shared" ref="C33" si="3">+C22+C23-C24+C31</f>
        <v>0</v>
      </c>
      <c r="D33" s="36">
        <f>+D22+D23-D24+D31</f>
        <v>0</v>
      </c>
      <c r="E33" s="36">
        <f>+E22+E23-E24+E31</f>
        <v>0</v>
      </c>
      <c r="F33" s="36">
        <f t="shared" ref="F33:I33" si="4">+F22+F23-F24+F31</f>
        <v>0</v>
      </c>
      <c r="G33" s="36">
        <f t="shared" si="4"/>
        <v>0</v>
      </c>
      <c r="H33" s="36">
        <f t="shared" si="4"/>
        <v>0</v>
      </c>
      <c r="I33" s="36">
        <f t="shared" si="4"/>
        <v>0</v>
      </c>
    </row>
    <row r="34" spans="1:9" x14ac:dyDescent="0.2">
      <c r="A34" s="38"/>
      <c r="B34" s="39"/>
      <c r="C34" s="16"/>
      <c r="D34" s="37"/>
      <c r="E34" s="37"/>
      <c r="F34" s="37"/>
      <c r="G34" s="37"/>
      <c r="H34" s="37"/>
      <c r="I34" s="37"/>
    </row>
    <row r="35" spans="1:9" x14ac:dyDescent="0.2">
      <c r="A35" s="33" t="s">
        <v>24</v>
      </c>
      <c r="B35" s="34"/>
      <c r="C35" s="16">
        <v>0</v>
      </c>
      <c r="D35" s="37">
        <v>0</v>
      </c>
      <c r="E35" s="37">
        <v>0</v>
      </c>
      <c r="F35" s="37">
        <v>0</v>
      </c>
      <c r="G35" s="37">
        <v>0</v>
      </c>
      <c r="H35" s="37">
        <v>0</v>
      </c>
      <c r="I35" s="37">
        <v>0</v>
      </c>
    </row>
    <row r="36" spans="1:9" x14ac:dyDescent="0.2">
      <c r="A36" s="38"/>
      <c r="B36" s="39"/>
      <c r="C36" s="16"/>
      <c r="D36" s="37"/>
      <c r="E36" s="37"/>
      <c r="F36" s="37"/>
      <c r="G36" s="37"/>
      <c r="H36" s="37"/>
      <c r="I36" s="37"/>
    </row>
    <row r="37" spans="1:9" x14ac:dyDescent="0.2">
      <c r="A37" s="33" t="s">
        <v>25</v>
      </c>
      <c r="B37" s="42"/>
      <c r="C37" s="108">
        <f t="shared" ref="C37:I37" si="5">C33-C35</f>
        <v>0</v>
      </c>
      <c r="D37" s="43">
        <f t="shared" si="5"/>
        <v>0</v>
      </c>
      <c r="E37" s="43">
        <f t="shared" si="5"/>
        <v>0</v>
      </c>
      <c r="F37" s="43">
        <f t="shared" si="5"/>
        <v>0</v>
      </c>
      <c r="G37" s="43">
        <f t="shared" si="5"/>
        <v>0</v>
      </c>
      <c r="H37" s="43">
        <f t="shared" si="5"/>
        <v>0</v>
      </c>
      <c r="I37" s="43">
        <f t="shared" si="5"/>
        <v>0</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627E-8443-4524-9127-473A84B0828B}">
  <sheetPr>
    <tabColor rgb="FFFF0000"/>
    <pageSetUpPr fitToPage="1"/>
  </sheetPr>
  <dimension ref="A1:I46"/>
  <sheetViews>
    <sheetView zoomScale="93" zoomScaleNormal="93" zoomScaleSheetLayoutView="90" workbookViewId="0">
      <selection activeCell="G19" sqref="G19:I20"/>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ht="14.25" x14ac:dyDescent="0.2">
      <c r="A1" s="69"/>
      <c r="B1" s="69"/>
      <c r="C1" s="69"/>
      <c r="D1" s="69"/>
      <c r="E1" s="70"/>
      <c r="F1" s="69"/>
      <c r="G1" s="69"/>
      <c r="H1" s="69"/>
      <c r="I1" s="69"/>
    </row>
    <row r="2" spans="1:9" ht="14.25" x14ac:dyDescent="0.2">
      <c r="A2" s="69" t="s">
        <v>13</v>
      </c>
      <c r="B2" s="71" t="s">
        <v>34</v>
      </c>
      <c r="C2" s="71"/>
      <c r="D2" s="71"/>
      <c r="E2" s="71"/>
      <c r="F2" s="69"/>
      <c r="G2" s="72" t="s">
        <v>14</v>
      </c>
      <c r="H2" s="71" t="s">
        <v>180</v>
      </c>
      <c r="I2" s="73"/>
    </row>
    <row r="3" spans="1:9" ht="14.25" x14ac:dyDescent="0.2">
      <c r="A3" s="69" t="s">
        <v>22</v>
      </c>
      <c r="B3" s="71" t="s">
        <v>181</v>
      </c>
      <c r="C3" s="71"/>
      <c r="D3" s="71"/>
      <c r="E3" s="71"/>
      <c r="F3" s="69"/>
      <c r="G3" s="72" t="s">
        <v>15</v>
      </c>
      <c r="H3" s="74" t="s">
        <v>182</v>
      </c>
      <c r="I3" s="75"/>
    </row>
    <row r="4" spans="1:9" ht="31.5" customHeight="1" x14ac:dyDescent="0.2">
      <c r="A4" s="69" t="s">
        <v>16</v>
      </c>
      <c r="B4" s="213" t="s">
        <v>183</v>
      </c>
      <c r="C4" s="214"/>
      <c r="D4" s="214"/>
      <c r="E4" s="214"/>
      <c r="F4" s="69"/>
      <c r="G4" s="72" t="s">
        <v>18</v>
      </c>
      <c r="H4" s="71" t="s">
        <v>184</v>
      </c>
      <c r="I4" s="73"/>
    </row>
    <row r="5" spans="1:9" ht="32.25" customHeight="1" x14ac:dyDescent="0.2">
      <c r="A5" s="69" t="s">
        <v>17</v>
      </c>
      <c r="B5" s="215" t="s">
        <v>185</v>
      </c>
      <c r="C5" s="215"/>
      <c r="D5" s="215"/>
      <c r="E5" s="215"/>
      <c r="F5" s="69"/>
      <c r="G5" s="72" t="s">
        <v>19</v>
      </c>
      <c r="H5" s="74" t="s">
        <v>186</v>
      </c>
      <c r="I5" s="75"/>
    </row>
    <row r="6" spans="1:9" ht="14.25" x14ac:dyDescent="0.2">
      <c r="A6" s="69"/>
      <c r="B6" s="69"/>
      <c r="C6" s="69"/>
      <c r="D6" s="69"/>
      <c r="E6" s="69"/>
      <c r="F6" s="69"/>
      <c r="G6" s="69"/>
      <c r="H6" s="69"/>
      <c r="I6" s="69"/>
    </row>
    <row r="7" spans="1:9" ht="14.25" x14ac:dyDescent="0.2">
      <c r="A7" s="69"/>
      <c r="B7" s="69"/>
      <c r="C7" s="69"/>
      <c r="D7" s="69"/>
      <c r="E7" s="69"/>
      <c r="F7" s="69"/>
      <c r="G7" s="69"/>
      <c r="H7" s="69"/>
      <c r="I7" s="69"/>
    </row>
    <row r="8" spans="1:9" s="8" customFormat="1" ht="36" customHeight="1" x14ac:dyDescent="0.2">
      <c r="A8" s="216" t="s">
        <v>187</v>
      </c>
      <c r="B8" s="216"/>
      <c r="C8" s="216"/>
      <c r="D8" s="216"/>
      <c r="E8" s="216"/>
      <c r="F8" s="216"/>
      <c r="G8" s="216"/>
      <c r="H8" s="216"/>
      <c r="I8" s="216"/>
    </row>
    <row r="9" spans="1:9" s="8" customFormat="1" ht="14.25" x14ac:dyDescent="0.2">
      <c r="A9" s="76"/>
      <c r="B9" s="76"/>
      <c r="C9" s="76"/>
      <c r="D9" s="76"/>
      <c r="E9" s="76"/>
      <c r="F9" s="76"/>
      <c r="G9" s="76"/>
      <c r="H9" s="76"/>
      <c r="I9" s="76"/>
    </row>
    <row r="10" spans="1:9" s="8" customFormat="1" ht="14.25" x14ac:dyDescent="0.2">
      <c r="A10" s="77" t="s">
        <v>188</v>
      </c>
      <c r="B10" s="76" t="s">
        <v>189</v>
      </c>
      <c r="C10" s="76"/>
      <c r="D10" s="76"/>
      <c r="E10" s="76"/>
      <c r="F10" s="76"/>
      <c r="G10" s="76"/>
      <c r="H10" s="76"/>
      <c r="I10" s="76"/>
    </row>
    <row r="11" spans="1:9" s="8" customFormat="1" ht="14.25" x14ac:dyDescent="0.2">
      <c r="A11" s="76" t="s">
        <v>190</v>
      </c>
      <c r="B11" s="76"/>
      <c r="C11" s="76"/>
      <c r="D11" s="76"/>
      <c r="E11" s="76"/>
      <c r="F11" s="76"/>
      <c r="G11" s="76"/>
      <c r="H11" s="76"/>
      <c r="I11" s="76"/>
    </row>
    <row r="12" spans="1:9" s="8" customFormat="1" ht="77.45" customHeight="1" x14ac:dyDescent="0.2">
      <c r="A12" s="216" t="s">
        <v>191</v>
      </c>
      <c r="B12" s="216"/>
      <c r="C12" s="216"/>
      <c r="D12" s="216"/>
      <c r="E12" s="216"/>
      <c r="F12" s="216"/>
      <c r="G12" s="216"/>
      <c r="H12" s="216"/>
      <c r="I12" s="216"/>
    </row>
    <row r="13" spans="1:9" s="8" customFormat="1" ht="14.25" x14ac:dyDescent="0.2">
      <c r="A13" s="76"/>
      <c r="B13" s="76"/>
      <c r="C13" s="76"/>
      <c r="D13" s="76"/>
      <c r="E13" s="76"/>
      <c r="F13" s="76"/>
      <c r="G13" s="76"/>
      <c r="H13" s="76"/>
      <c r="I13" s="76"/>
    </row>
    <row r="14" spans="1:9" s="8" customFormat="1" ht="38.25" customHeight="1" x14ac:dyDescent="0.2">
      <c r="A14" s="217" t="s">
        <v>192</v>
      </c>
      <c r="B14" s="217"/>
      <c r="C14" s="217"/>
      <c r="D14" s="217"/>
      <c r="E14" s="217"/>
      <c r="F14" s="217"/>
      <c r="G14" s="217"/>
      <c r="H14" s="217"/>
      <c r="I14" s="217"/>
    </row>
    <row r="15" spans="1:9" ht="14.25" x14ac:dyDescent="0.2">
      <c r="A15" s="69"/>
      <c r="B15" s="69"/>
      <c r="C15" s="69"/>
      <c r="D15" s="69"/>
      <c r="E15" s="69"/>
      <c r="F15" s="69"/>
      <c r="G15" s="69"/>
      <c r="H15" s="69"/>
      <c r="I15" s="69"/>
    </row>
    <row r="16" spans="1:9" ht="73.7" customHeight="1" x14ac:dyDescent="0.2">
      <c r="A16" s="216" t="s">
        <v>193</v>
      </c>
      <c r="B16" s="216"/>
      <c r="C16" s="216"/>
      <c r="D16" s="216"/>
      <c r="E16" s="216"/>
      <c r="F16" s="216"/>
      <c r="G16" s="216"/>
      <c r="H16" s="216"/>
      <c r="I16" s="216"/>
    </row>
    <row r="17" spans="1:9" ht="14.25" x14ac:dyDescent="0.2">
      <c r="A17" s="69"/>
      <c r="B17" s="69"/>
      <c r="C17" s="69"/>
      <c r="D17" s="69"/>
      <c r="E17" s="69"/>
      <c r="F17" s="69"/>
      <c r="G17" s="69"/>
      <c r="H17" s="69"/>
      <c r="I17" s="69"/>
    </row>
    <row r="18" spans="1:9" ht="15" x14ac:dyDescent="0.25">
      <c r="A18" s="210" t="s">
        <v>12</v>
      </c>
      <c r="B18" s="211"/>
      <c r="C18" s="211"/>
      <c r="D18" s="211"/>
      <c r="E18" s="211"/>
      <c r="F18" s="211"/>
      <c r="G18" s="211"/>
      <c r="H18" s="211"/>
      <c r="I18" s="212"/>
    </row>
    <row r="19" spans="1:9" ht="14.25" x14ac:dyDescent="0.2">
      <c r="A19" s="78"/>
      <c r="B19" s="79"/>
      <c r="C19" s="80" t="s">
        <v>30</v>
      </c>
      <c r="D19" s="80" t="s">
        <v>31</v>
      </c>
      <c r="E19" s="80" t="s">
        <v>32</v>
      </c>
      <c r="F19" s="80" t="s">
        <v>33</v>
      </c>
      <c r="G19" s="12" t="s">
        <v>466</v>
      </c>
      <c r="H19" s="12" t="s">
        <v>467</v>
      </c>
      <c r="I19" s="12" t="s">
        <v>468</v>
      </c>
    </row>
    <row r="20" spans="1:9" ht="14.25" x14ac:dyDescent="0.2">
      <c r="A20" s="78"/>
      <c r="B20" s="79"/>
      <c r="C20" s="81" t="s">
        <v>10</v>
      </c>
      <c r="D20" s="81" t="s">
        <v>10</v>
      </c>
      <c r="E20" s="81" t="s">
        <v>10</v>
      </c>
      <c r="F20" s="81" t="s">
        <v>10</v>
      </c>
      <c r="G20" s="14" t="s">
        <v>11</v>
      </c>
      <c r="H20" s="14" t="s">
        <v>11</v>
      </c>
      <c r="I20" s="14" t="s">
        <v>11</v>
      </c>
    </row>
    <row r="21" spans="1:9" ht="14.25" x14ac:dyDescent="0.2">
      <c r="A21" s="78" t="s">
        <v>0</v>
      </c>
      <c r="B21" s="79"/>
      <c r="C21" s="83">
        <v>0</v>
      </c>
      <c r="D21" s="83">
        <v>0</v>
      </c>
      <c r="E21" s="83">
        <v>0</v>
      </c>
      <c r="F21" s="83">
        <v>0</v>
      </c>
      <c r="G21" s="83">
        <v>0</v>
      </c>
      <c r="H21" s="83">
        <v>0</v>
      </c>
      <c r="I21" s="83">
        <v>0</v>
      </c>
    </row>
    <row r="22" spans="1:9" ht="14.25" x14ac:dyDescent="0.2">
      <c r="A22" s="78" t="s">
        <v>1</v>
      </c>
      <c r="B22" s="79"/>
      <c r="C22" s="83">
        <v>1883.0100000000093</v>
      </c>
      <c r="D22" s="83">
        <f t="shared" ref="D22" si="0">C33</f>
        <v>0.180000000007567</v>
      </c>
      <c r="E22" s="83">
        <f t="shared" ref="E22" si="1">D33</f>
        <v>0.180000000007567</v>
      </c>
      <c r="F22" s="83">
        <f t="shared" ref="F22" si="2">E33</f>
        <v>0.180000000007567</v>
      </c>
      <c r="G22" s="83">
        <f t="shared" ref="G22" si="3">F33</f>
        <v>0.180000000007567</v>
      </c>
      <c r="H22" s="83">
        <f t="shared" ref="H22" si="4">G33</f>
        <v>0.180000000007567</v>
      </c>
      <c r="I22" s="83">
        <f t="shared" ref="I22" si="5">H33</f>
        <v>0.180000000007567</v>
      </c>
    </row>
    <row r="23" spans="1:9" ht="14.25" x14ac:dyDescent="0.2">
      <c r="A23" s="78" t="s">
        <v>2</v>
      </c>
      <c r="B23" s="79"/>
      <c r="C23" s="83">
        <v>24174.639999999999</v>
      </c>
      <c r="D23" s="83">
        <v>0</v>
      </c>
      <c r="E23" s="83">
        <v>0</v>
      </c>
      <c r="F23" s="83">
        <v>0</v>
      </c>
      <c r="G23" s="83">
        <v>0</v>
      </c>
      <c r="H23" s="83">
        <v>0</v>
      </c>
      <c r="I23" s="83">
        <v>0</v>
      </c>
    </row>
    <row r="24" spans="1:9" ht="14.25" x14ac:dyDescent="0.2">
      <c r="A24" s="78" t="s">
        <v>3</v>
      </c>
      <c r="B24" s="79"/>
      <c r="C24" s="82">
        <v>26057.47</v>
      </c>
      <c r="D24" s="83">
        <v>0</v>
      </c>
      <c r="E24" s="83">
        <v>0</v>
      </c>
      <c r="F24" s="83">
        <v>0</v>
      </c>
      <c r="G24" s="83">
        <v>0</v>
      </c>
      <c r="H24" s="83">
        <v>0</v>
      </c>
      <c r="I24" s="83">
        <v>0</v>
      </c>
    </row>
    <row r="25" spans="1:9" ht="14.25" x14ac:dyDescent="0.2">
      <c r="A25" s="78"/>
      <c r="B25" s="79"/>
      <c r="C25" s="83"/>
      <c r="D25" s="83"/>
      <c r="E25" s="83"/>
      <c r="F25" s="83"/>
      <c r="G25" s="83"/>
      <c r="H25" s="83"/>
      <c r="I25" s="83"/>
    </row>
    <row r="26" spans="1:9" ht="14.25" x14ac:dyDescent="0.2">
      <c r="A26" s="78" t="s">
        <v>4</v>
      </c>
      <c r="B26" s="75"/>
      <c r="C26" s="84"/>
      <c r="D26" s="84"/>
      <c r="E26" s="84"/>
      <c r="F26" s="82"/>
      <c r="G26" s="82"/>
      <c r="H26" s="82"/>
      <c r="I26" s="82"/>
    </row>
    <row r="27" spans="1:9" ht="14.25" x14ac:dyDescent="0.2">
      <c r="A27" s="78" t="s">
        <v>29</v>
      </c>
      <c r="B27" s="79"/>
      <c r="C27" s="84"/>
      <c r="D27" s="84"/>
      <c r="E27" s="84"/>
      <c r="F27" s="82"/>
      <c r="G27" s="82"/>
      <c r="H27" s="82"/>
      <c r="I27" s="82"/>
    </row>
    <row r="28" spans="1:9" ht="14.25" x14ac:dyDescent="0.2">
      <c r="A28" s="85"/>
      <c r="B28" s="86"/>
      <c r="C28" s="83"/>
      <c r="D28" s="83"/>
      <c r="E28" s="83"/>
      <c r="F28" s="83"/>
      <c r="G28" s="83"/>
      <c r="H28" s="83"/>
      <c r="I28" s="83"/>
    </row>
    <row r="29" spans="1:9" ht="14.25" x14ac:dyDescent="0.2">
      <c r="A29" s="85"/>
      <c r="B29" s="86"/>
      <c r="C29" s="83"/>
      <c r="D29" s="83"/>
      <c r="E29" s="83"/>
      <c r="F29" s="83"/>
      <c r="G29" s="83"/>
      <c r="H29" s="83"/>
      <c r="I29" s="83"/>
    </row>
    <row r="30" spans="1:9" ht="14.25" x14ac:dyDescent="0.2">
      <c r="A30" s="85"/>
      <c r="B30" s="86"/>
      <c r="C30" s="83"/>
      <c r="D30" s="83"/>
      <c r="E30" s="83"/>
      <c r="F30" s="83"/>
      <c r="G30" s="83"/>
      <c r="H30" s="83"/>
      <c r="I30" s="83"/>
    </row>
    <row r="31" spans="1:9" ht="14.25" x14ac:dyDescent="0.2">
      <c r="A31" s="78" t="s">
        <v>5</v>
      </c>
      <c r="B31" s="79"/>
      <c r="C31" s="82">
        <v>0</v>
      </c>
      <c r="D31" s="82">
        <f t="shared" ref="D31:F31" si="6">SUM(D28:D30)</f>
        <v>0</v>
      </c>
      <c r="E31" s="82">
        <f t="shared" si="6"/>
        <v>0</v>
      </c>
      <c r="F31" s="82">
        <f t="shared" si="6"/>
        <v>0</v>
      </c>
      <c r="G31" s="82">
        <f t="shared" ref="G31:I31" si="7">SUM(G28:G30)</f>
        <v>0</v>
      </c>
      <c r="H31" s="82">
        <f t="shared" si="7"/>
        <v>0</v>
      </c>
      <c r="I31" s="82">
        <f t="shared" si="7"/>
        <v>0</v>
      </c>
    </row>
    <row r="32" spans="1:9" ht="14.25" x14ac:dyDescent="0.2">
      <c r="A32" s="78"/>
      <c r="B32" s="79"/>
      <c r="C32" s="83"/>
      <c r="D32" s="83"/>
      <c r="E32" s="83"/>
      <c r="F32" s="83"/>
      <c r="G32" s="83"/>
      <c r="H32" s="83"/>
      <c r="I32" s="83"/>
    </row>
    <row r="33" spans="1:9" ht="14.25" x14ac:dyDescent="0.2">
      <c r="A33" s="78" t="s">
        <v>7</v>
      </c>
      <c r="B33" s="79"/>
      <c r="C33" s="82">
        <v>0.180000000007567</v>
      </c>
      <c r="D33" s="82">
        <f>+D22+D23-D24+D31</f>
        <v>0.180000000007567</v>
      </c>
      <c r="E33" s="82">
        <f>+E22+E23-E24+E31</f>
        <v>0.180000000007567</v>
      </c>
      <c r="F33" s="82">
        <f t="shared" ref="F33:I33" si="8">+F22+F23-F24+F31</f>
        <v>0.180000000007567</v>
      </c>
      <c r="G33" s="82">
        <f t="shared" si="8"/>
        <v>0.180000000007567</v>
      </c>
      <c r="H33" s="82">
        <f t="shared" si="8"/>
        <v>0.180000000007567</v>
      </c>
      <c r="I33" s="82">
        <f t="shared" si="8"/>
        <v>0.180000000007567</v>
      </c>
    </row>
    <row r="34" spans="1:9" ht="14.25" x14ac:dyDescent="0.2">
      <c r="A34" s="85"/>
      <c r="B34" s="86"/>
      <c r="C34" s="83"/>
      <c r="D34" s="83"/>
      <c r="E34" s="83"/>
      <c r="F34" s="83"/>
      <c r="G34" s="83"/>
      <c r="H34" s="83"/>
      <c r="I34" s="83"/>
    </row>
    <row r="35" spans="1:9" ht="14.25" x14ac:dyDescent="0.2">
      <c r="A35" s="78" t="s">
        <v>24</v>
      </c>
      <c r="B35" s="79"/>
      <c r="C35" s="83">
        <v>0</v>
      </c>
      <c r="D35" s="83">
        <v>0</v>
      </c>
      <c r="E35" s="83">
        <v>0</v>
      </c>
      <c r="F35" s="83">
        <v>0</v>
      </c>
      <c r="G35" s="83">
        <v>0</v>
      </c>
      <c r="H35" s="83">
        <v>0</v>
      </c>
      <c r="I35" s="83">
        <v>0</v>
      </c>
    </row>
    <row r="36" spans="1:9" ht="14.25" x14ac:dyDescent="0.2">
      <c r="A36" s="85"/>
      <c r="B36" s="86"/>
      <c r="C36" s="83"/>
      <c r="D36" s="83"/>
      <c r="E36" s="83"/>
      <c r="F36" s="83"/>
      <c r="G36" s="83"/>
      <c r="H36" s="83"/>
      <c r="I36" s="83"/>
    </row>
    <row r="37" spans="1:9" ht="14.25" x14ac:dyDescent="0.2">
      <c r="A37" s="78" t="s">
        <v>25</v>
      </c>
      <c r="B37" s="88"/>
      <c r="C37" s="89" t="s">
        <v>45</v>
      </c>
      <c r="D37" s="89" t="s">
        <v>45</v>
      </c>
      <c r="E37" s="89" t="s">
        <v>45</v>
      </c>
      <c r="F37" s="89" t="s">
        <v>45</v>
      </c>
      <c r="G37" s="89" t="s">
        <v>45</v>
      </c>
      <c r="H37" s="89" t="s">
        <v>45</v>
      </c>
      <c r="I37" s="89" t="s">
        <v>45</v>
      </c>
    </row>
    <row r="38" spans="1:9" ht="14.25" x14ac:dyDescent="0.2">
      <c r="A38" s="90"/>
      <c r="B38" s="90"/>
      <c r="C38" s="91"/>
      <c r="D38" s="91"/>
      <c r="E38" s="91"/>
      <c r="F38" s="91"/>
      <c r="G38" s="91"/>
      <c r="H38" s="91"/>
      <c r="I38" s="91"/>
    </row>
    <row r="39" spans="1:9" ht="14.25" x14ac:dyDescent="0.2">
      <c r="A39" s="92" t="s">
        <v>26</v>
      </c>
      <c r="B39" s="73"/>
      <c r="C39" s="93"/>
      <c r="D39" s="93"/>
      <c r="E39" s="93"/>
      <c r="F39" s="93"/>
      <c r="G39" s="93"/>
      <c r="H39" s="93"/>
      <c r="I39" s="93"/>
    </row>
    <row r="40" spans="1:9" ht="14.25" x14ac:dyDescent="0.2">
      <c r="A40" s="94" t="s">
        <v>28</v>
      </c>
      <c r="B40" s="86"/>
      <c r="C40" s="87"/>
      <c r="D40" s="87"/>
      <c r="E40" s="87"/>
      <c r="F40" s="87"/>
      <c r="G40" s="87"/>
      <c r="H40" s="87"/>
      <c r="I40" s="87"/>
    </row>
    <row r="41" spans="1:9" ht="14.25" x14ac:dyDescent="0.2">
      <c r="A41" s="78"/>
      <c r="B41" s="79"/>
      <c r="C41" s="83"/>
      <c r="D41" s="83"/>
      <c r="E41" s="83"/>
      <c r="F41" s="83"/>
      <c r="G41" s="83"/>
      <c r="H41" s="83"/>
      <c r="I41" s="83"/>
    </row>
    <row r="42" spans="1:9" ht="14.25" x14ac:dyDescent="0.2">
      <c r="A42" s="78" t="s">
        <v>6</v>
      </c>
      <c r="B42" s="79"/>
      <c r="C42" s="83"/>
      <c r="D42" s="83"/>
      <c r="E42" s="83"/>
      <c r="F42" s="83"/>
      <c r="G42" s="83"/>
      <c r="H42" s="83"/>
      <c r="I42" s="83"/>
    </row>
    <row r="43" spans="1:9" ht="14.25" x14ac:dyDescent="0.2">
      <c r="A43" s="78"/>
      <c r="B43" s="79"/>
      <c r="C43" s="83"/>
      <c r="D43" s="83"/>
      <c r="E43" s="83"/>
      <c r="F43" s="83"/>
      <c r="G43" s="83"/>
      <c r="H43" s="83"/>
      <c r="I43" s="83"/>
    </row>
    <row r="44" spans="1:9" ht="14.25" x14ac:dyDescent="0.2">
      <c r="A44" s="94" t="s">
        <v>8</v>
      </c>
      <c r="B44" s="88"/>
      <c r="C44" s="83"/>
      <c r="D44" s="83"/>
      <c r="E44" s="83"/>
      <c r="F44" s="83"/>
      <c r="G44" s="83"/>
      <c r="H44" s="83"/>
      <c r="I44" s="83"/>
    </row>
    <row r="45" spans="1:9" ht="14.25" x14ac:dyDescent="0.2">
      <c r="A45" s="95" t="s">
        <v>9</v>
      </c>
      <c r="B45" s="96"/>
      <c r="C45" s="83"/>
      <c r="D45" s="83"/>
      <c r="E45" s="83"/>
      <c r="F45" s="83"/>
      <c r="G45" s="83"/>
      <c r="H45" s="83"/>
      <c r="I45" s="83"/>
    </row>
    <row r="46" spans="1:9" ht="14.25" x14ac:dyDescent="0.2">
      <c r="A46" s="69"/>
      <c r="B46" s="69"/>
      <c r="C46" s="69"/>
      <c r="D46" s="69"/>
      <c r="E46" s="69"/>
      <c r="F46" s="69"/>
      <c r="G46" s="69"/>
      <c r="H46" s="69"/>
      <c r="I46" s="69"/>
    </row>
  </sheetData>
  <sheetProtection selectLockedCells="1"/>
  <mergeCells count="7">
    <mergeCell ref="A18:I18"/>
    <mergeCell ref="B4:E4"/>
    <mergeCell ref="B5:E5"/>
    <mergeCell ref="A8:I8"/>
    <mergeCell ref="A12:I12"/>
    <mergeCell ref="A14:I14"/>
    <mergeCell ref="A16:I16"/>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67E8-5311-437A-9C2A-80D181A33F07}">
  <sheetPr>
    <tabColor rgb="FFFF0000"/>
    <pageSetUpPr fitToPage="1"/>
  </sheetPr>
  <dimension ref="A1:I45"/>
  <sheetViews>
    <sheetView zoomScaleNormal="100" zoomScaleSheetLayoutView="90" workbookViewId="0">
      <selection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470</v>
      </c>
      <c r="B1" s="142"/>
      <c r="C1" s="142"/>
      <c r="D1" s="142"/>
      <c r="E1" s="114"/>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418</v>
      </c>
      <c r="C4" s="29"/>
      <c r="D4" s="29"/>
      <c r="E4" s="142"/>
      <c r="F4" s="142"/>
      <c r="G4" s="30" t="s">
        <v>18</v>
      </c>
      <c r="H4" s="29" t="s">
        <v>38</v>
      </c>
      <c r="I4" s="29"/>
    </row>
    <row r="5" spans="1:9" x14ac:dyDescent="0.2">
      <c r="A5" s="142" t="s">
        <v>17</v>
      </c>
      <c r="B5" s="29" t="s">
        <v>419</v>
      </c>
      <c r="C5" s="31"/>
      <c r="D5" s="31"/>
      <c r="E5" s="142"/>
      <c r="F5" s="142"/>
      <c r="G5" s="30" t="s">
        <v>19</v>
      </c>
      <c r="H5" s="31" t="s">
        <v>432</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430</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3" t="s">
        <v>10</v>
      </c>
      <c r="D20" s="14" t="s">
        <v>10</v>
      </c>
      <c r="E20" s="14" t="s">
        <v>10</v>
      </c>
      <c r="F20" s="14" t="s">
        <v>10</v>
      </c>
      <c r="G20" s="14" t="s">
        <v>11</v>
      </c>
      <c r="H20" s="14" t="s">
        <v>11</v>
      </c>
      <c r="I20" s="14" t="s">
        <v>11</v>
      </c>
    </row>
    <row r="21" spans="1:9" x14ac:dyDescent="0.2">
      <c r="A21" s="33" t="s">
        <v>0</v>
      </c>
      <c r="B21" s="34"/>
      <c r="C21" s="16"/>
      <c r="D21" s="37">
        <v>0</v>
      </c>
      <c r="E21" s="37">
        <v>0</v>
      </c>
      <c r="F21" s="37">
        <v>0</v>
      </c>
      <c r="G21" s="37">
        <v>0</v>
      </c>
      <c r="H21" s="37">
        <v>0</v>
      </c>
      <c r="I21" s="37">
        <v>0</v>
      </c>
    </row>
    <row r="22" spans="1:9" x14ac:dyDescent="0.2">
      <c r="A22" s="33" t="s">
        <v>1</v>
      </c>
      <c r="B22" s="34"/>
      <c r="C22" s="16">
        <f t="shared" ref="C22:I22" si="0">B33</f>
        <v>0</v>
      </c>
      <c r="D22" s="37">
        <f t="shared" si="0"/>
        <v>0</v>
      </c>
      <c r="E22" s="37">
        <f t="shared" si="0"/>
        <v>0</v>
      </c>
      <c r="F22" s="37">
        <f t="shared" si="0"/>
        <v>0</v>
      </c>
      <c r="G22" s="37">
        <f t="shared" si="0"/>
        <v>0</v>
      </c>
      <c r="H22" s="37">
        <f t="shared" si="0"/>
        <v>0</v>
      </c>
      <c r="I22" s="37">
        <f t="shared" si="0"/>
        <v>0</v>
      </c>
    </row>
    <row r="23" spans="1:9" x14ac:dyDescent="0.2">
      <c r="A23" s="33" t="s">
        <v>2</v>
      </c>
      <c r="B23" s="34"/>
      <c r="C23" s="16"/>
      <c r="D23" s="37">
        <v>0</v>
      </c>
      <c r="E23" s="37">
        <v>0</v>
      </c>
      <c r="F23" s="37">
        <v>0</v>
      </c>
      <c r="G23" s="37">
        <v>0</v>
      </c>
      <c r="H23" s="37">
        <v>0</v>
      </c>
      <c r="I23" s="37">
        <v>0</v>
      </c>
    </row>
    <row r="24" spans="1:9" x14ac:dyDescent="0.2">
      <c r="A24" s="33" t="s">
        <v>3</v>
      </c>
      <c r="B24" s="34"/>
      <c r="C24" s="15"/>
      <c r="D24" s="37">
        <v>0</v>
      </c>
      <c r="E24" s="37">
        <v>0</v>
      </c>
      <c r="F24" s="37">
        <v>0</v>
      </c>
      <c r="G24" s="37">
        <v>0</v>
      </c>
      <c r="H24" s="37">
        <v>0</v>
      </c>
      <c r="I24" s="37">
        <v>0</v>
      </c>
    </row>
    <row r="25" spans="1:9" x14ac:dyDescent="0.2">
      <c r="A25" s="33"/>
      <c r="B25" s="34"/>
      <c r="C25" s="16"/>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16"/>
      <c r="D32" s="37"/>
      <c r="E32" s="37"/>
      <c r="F32" s="37"/>
      <c r="G32" s="37"/>
      <c r="H32" s="37"/>
      <c r="I32" s="37"/>
    </row>
    <row r="33" spans="1:9" x14ac:dyDescent="0.2">
      <c r="A33" s="33" t="s">
        <v>7</v>
      </c>
      <c r="B33" s="34"/>
      <c r="C33" s="15">
        <f t="shared" ref="C33" si="3">+C22+C23-C24+C31</f>
        <v>0</v>
      </c>
      <c r="D33" s="36">
        <f>+D22+D23-D24+D31</f>
        <v>0</v>
      </c>
      <c r="E33" s="36">
        <f>+E22+E23-E24+E31</f>
        <v>0</v>
      </c>
      <c r="F33" s="36">
        <f t="shared" ref="F33:I33" si="4">+F22+F23-F24+F31</f>
        <v>0</v>
      </c>
      <c r="G33" s="36">
        <f t="shared" si="4"/>
        <v>0</v>
      </c>
      <c r="H33" s="36">
        <f t="shared" si="4"/>
        <v>0</v>
      </c>
      <c r="I33" s="36">
        <f t="shared" si="4"/>
        <v>0</v>
      </c>
    </row>
    <row r="34" spans="1:9" x14ac:dyDescent="0.2">
      <c r="A34" s="38"/>
      <c r="B34" s="39"/>
      <c r="C34" s="16"/>
      <c r="D34" s="37"/>
      <c r="E34" s="37"/>
      <c r="F34" s="37"/>
      <c r="G34" s="37"/>
      <c r="H34" s="37"/>
      <c r="I34" s="37"/>
    </row>
    <row r="35" spans="1:9" x14ac:dyDescent="0.2">
      <c r="A35" s="33" t="s">
        <v>24</v>
      </c>
      <c r="B35" s="34"/>
      <c r="C35" s="16">
        <v>0</v>
      </c>
      <c r="D35" s="37">
        <v>0</v>
      </c>
      <c r="E35" s="37">
        <v>0</v>
      </c>
      <c r="F35" s="37">
        <v>0</v>
      </c>
      <c r="G35" s="37">
        <v>0</v>
      </c>
      <c r="H35" s="37">
        <v>0</v>
      </c>
      <c r="I35" s="37">
        <v>0</v>
      </c>
    </row>
    <row r="36" spans="1:9" x14ac:dyDescent="0.2">
      <c r="A36" s="38"/>
      <c r="B36" s="39"/>
      <c r="C36" s="16"/>
      <c r="D36" s="37"/>
      <c r="E36" s="37"/>
      <c r="F36" s="37"/>
      <c r="G36" s="37"/>
      <c r="H36" s="37"/>
      <c r="I36" s="37"/>
    </row>
    <row r="37" spans="1:9" x14ac:dyDescent="0.2">
      <c r="A37" s="33" t="s">
        <v>25</v>
      </c>
      <c r="B37" s="42"/>
      <c r="C37" s="108">
        <f t="shared" ref="C37:I37" si="5">C33-C35</f>
        <v>0</v>
      </c>
      <c r="D37" s="43">
        <f t="shared" si="5"/>
        <v>0</v>
      </c>
      <c r="E37" s="43">
        <f t="shared" si="5"/>
        <v>0</v>
      </c>
      <c r="F37" s="43">
        <f t="shared" si="5"/>
        <v>0</v>
      </c>
      <c r="G37" s="43">
        <f t="shared" si="5"/>
        <v>0</v>
      </c>
      <c r="H37" s="43">
        <f t="shared" si="5"/>
        <v>0</v>
      </c>
      <c r="I37" s="43">
        <f t="shared" si="5"/>
        <v>0</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31B6-EBA3-4245-AC1D-11B6A58D7BA3}">
  <sheetPr>
    <tabColor rgb="FFFF0000"/>
    <pageSetUpPr fitToPage="1"/>
  </sheetPr>
  <dimension ref="A1:I45"/>
  <sheetViews>
    <sheetView zoomScaleNormal="100" zoomScaleSheetLayoutView="90" zoomScalePageLayoutView="90" workbookViewId="0">
      <selection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471</v>
      </c>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433</v>
      </c>
      <c r="C4" s="29"/>
      <c r="D4" s="29"/>
      <c r="E4" s="142"/>
      <c r="F4" s="142"/>
      <c r="G4" s="30" t="s">
        <v>18</v>
      </c>
      <c r="H4" s="29" t="s">
        <v>38</v>
      </c>
      <c r="I4" s="29"/>
    </row>
    <row r="5" spans="1:9" x14ac:dyDescent="0.2">
      <c r="A5" s="142" t="s">
        <v>17</v>
      </c>
      <c r="B5" s="29" t="s">
        <v>434</v>
      </c>
      <c r="C5" s="31"/>
      <c r="D5" s="31"/>
      <c r="E5" s="142"/>
      <c r="F5" s="142"/>
      <c r="G5" s="30" t="s">
        <v>19</v>
      </c>
      <c r="H5" s="31" t="s">
        <v>435</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436</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437</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438</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3" t="s">
        <v>10</v>
      </c>
      <c r="D20" s="14" t="s">
        <v>10</v>
      </c>
      <c r="E20" s="14" t="s">
        <v>10</v>
      </c>
      <c r="F20" s="14" t="s">
        <v>10</v>
      </c>
      <c r="G20" s="14" t="s">
        <v>11</v>
      </c>
      <c r="H20" s="14" t="s">
        <v>11</v>
      </c>
      <c r="I20" s="14" t="s">
        <v>11</v>
      </c>
    </row>
    <row r="21" spans="1:9" x14ac:dyDescent="0.2">
      <c r="A21" s="33" t="s">
        <v>0</v>
      </c>
      <c r="B21" s="34"/>
      <c r="C21" s="16">
        <v>378094</v>
      </c>
      <c r="D21" s="37">
        <v>378094</v>
      </c>
      <c r="E21" s="37">
        <v>378094</v>
      </c>
      <c r="F21" s="37">
        <v>0</v>
      </c>
      <c r="G21" s="37">
        <v>0</v>
      </c>
      <c r="H21" s="37">
        <v>0</v>
      </c>
      <c r="I21" s="37">
        <v>0</v>
      </c>
    </row>
    <row r="22" spans="1:9" x14ac:dyDescent="0.2">
      <c r="A22" s="33" t="s">
        <v>1</v>
      </c>
      <c r="B22" s="34"/>
      <c r="C22" s="16">
        <v>4500</v>
      </c>
      <c r="D22" s="37">
        <v>19803.059999999998</v>
      </c>
      <c r="E22" s="37">
        <f t="shared" ref="E22" si="0">D33</f>
        <v>3922.6299999999901</v>
      </c>
      <c r="F22" s="37">
        <v>0</v>
      </c>
      <c r="G22" s="37">
        <v>0</v>
      </c>
      <c r="H22" s="37">
        <v>0</v>
      </c>
      <c r="I22" s="37">
        <v>0</v>
      </c>
    </row>
    <row r="23" spans="1:9" x14ac:dyDescent="0.2">
      <c r="A23" s="33" t="s">
        <v>2</v>
      </c>
      <c r="B23" s="34"/>
      <c r="C23" s="16">
        <v>295548.92</v>
      </c>
      <c r="D23" s="37">
        <v>57969.56</v>
      </c>
      <c r="E23" s="37">
        <v>8852</v>
      </c>
      <c r="F23" s="37">
        <v>0</v>
      </c>
      <c r="G23" s="37">
        <v>0</v>
      </c>
      <c r="H23" s="37">
        <v>0</v>
      </c>
      <c r="I23" s="37">
        <v>0</v>
      </c>
    </row>
    <row r="24" spans="1:9" x14ac:dyDescent="0.2">
      <c r="A24" s="33" t="s">
        <v>3</v>
      </c>
      <c r="B24" s="34"/>
      <c r="C24" s="15">
        <v>280245.86</v>
      </c>
      <c r="D24" s="37">
        <v>73849.990000000005</v>
      </c>
      <c r="E24" s="37">
        <v>12774.63</v>
      </c>
      <c r="F24" s="37">
        <v>0</v>
      </c>
      <c r="G24" s="37">
        <v>0</v>
      </c>
      <c r="H24" s="37">
        <v>0</v>
      </c>
      <c r="I24" s="37">
        <v>0</v>
      </c>
    </row>
    <row r="25" spans="1:9" x14ac:dyDescent="0.2">
      <c r="A25" s="33"/>
      <c r="B25" s="34"/>
      <c r="C25" s="16"/>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v>0</v>
      </c>
      <c r="D31" s="15">
        <f t="shared" ref="D31:F31" si="1">SUM(D28:D30)</f>
        <v>0</v>
      </c>
      <c r="E31" s="15">
        <f t="shared" si="1"/>
        <v>0</v>
      </c>
      <c r="F31" s="15">
        <f t="shared" si="1"/>
        <v>0</v>
      </c>
      <c r="G31" s="15">
        <f t="shared" ref="G31:I31" si="2">SUM(G28:G30)</f>
        <v>0</v>
      </c>
      <c r="H31" s="15">
        <f t="shared" si="2"/>
        <v>0</v>
      </c>
      <c r="I31" s="15">
        <f t="shared" si="2"/>
        <v>0</v>
      </c>
    </row>
    <row r="32" spans="1:9" x14ac:dyDescent="0.2">
      <c r="A32" s="33"/>
      <c r="B32" s="34"/>
      <c r="C32" s="16"/>
      <c r="D32" s="37"/>
      <c r="E32" s="37"/>
      <c r="F32" s="37"/>
      <c r="G32" s="37"/>
      <c r="H32" s="37"/>
      <c r="I32" s="37"/>
    </row>
    <row r="33" spans="1:9" x14ac:dyDescent="0.2">
      <c r="A33" s="33" t="s">
        <v>7</v>
      </c>
      <c r="B33" s="34"/>
      <c r="C33" s="15">
        <v>19803.059999999998</v>
      </c>
      <c r="D33" s="36">
        <f>D22+D23-D24</f>
        <v>3922.6299999999901</v>
      </c>
      <c r="E33" s="36">
        <f t="shared" ref="E33:I33" si="3">E22+E23-E24</f>
        <v>0</v>
      </c>
      <c r="F33" s="36">
        <f t="shared" si="3"/>
        <v>0</v>
      </c>
      <c r="G33" s="36">
        <f t="shared" si="3"/>
        <v>0</v>
      </c>
      <c r="H33" s="36">
        <f t="shared" si="3"/>
        <v>0</v>
      </c>
      <c r="I33" s="36">
        <f t="shared" si="3"/>
        <v>0</v>
      </c>
    </row>
    <row r="34" spans="1:9" x14ac:dyDescent="0.2">
      <c r="A34" s="38"/>
      <c r="B34" s="39"/>
      <c r="C34" s="16"/>
      <c r="D34" s="37"/>
      <c r="E34" s="37"/>
      <c r="F34" s="37"/>
      <c r="G34" s="37"/>
      <c r="H34" s="37"/>
      <c r="I34" s="37"/>
    </row>
    <row r="35" spans="1:9" x14ac:dyDescent="0.2">
      <c r="A35" s="33" t="s">
        <v>24</v>
      </c>
      <c r="B35" s="34"/>
      <c r="C35" s="16">
        <v>61121.66</v>
      </c>
      <c r="D35" s="37">
        <v>19272.990000000002</v>
      </c>
      <c r="E35" s="37">
        <v>0</v>
      </c>
      <c r="F35" s="37">
        <v>0</v>
      </c>
      <c r="G35" s="37">
        <v>0</v>
      </c>
      <c r="H35" s="37">
        <v>0</v>
      </c>
      <c r="I35" s="37">
        <v>0</v>
      </c>
    </row>
    <row r="36" spans="1:9" x14ac:dyDescent="0.2">
      <c r="A36" s="38"/>
      <c r="B36" s="39"/>
      <c r="C36" s="16"/>
      <c r="D36" s="37"/>
      <c r="E36" s="37"/>
      <c r="F36" s="37"/>
      <c r="G36" s="37"/>
      <c r="H36" s="37"/>
      <c r="I36" s="37"/>
    </row>
    <row r="37" spans="1:9" x14ac:dyDescent="0.2">
      <c r="A37" s="33" t="s">
        <v>25</v>
      </c>
      <c r="B37" s="42"/>
      <c r="C37" s="108" t="s">
        <v>106</v>
      </c>
      <c r="D37" s="56" t="s">
        <v>106</v>
      </c>
      <c r="E37" s="43">
        <f t="shared" ref="E37:I37" si="4">E33-E35</f>
        <v>0</v>
      </c>
      <c r="F37" s="43">
        <f t="shared" si="4"/>
        <v>0</v>
      </c>
      <c r="G37" s="43">
        <f t="shared" si="4"/>
        <v>0</v>
      </c>
      <c r="H37" s="43">
        <f t="shared" si="4"/>
        <v>0</v>
      </c>
      <c r="I37" s="43">
        <f t="shared" si="4"/>
        <v>0</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10D1-3E7D-44B4-BA8A-DA7F12BE1BBD}">
  <sheetPr>
    <tabColor rgb="FFFF0000"/>
    <pageSetUpPr fitToPage="1"/>
  </sheetPr>
  <dimension ref="A2:I43"/>
  <sheetViews>
    <sheetView zoomScaleNormal="100" zoomScaleSheetLayoutView="90" workbookViewId="0">
      <selection activeCell="G21" sqref="G21"/>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596</v>
      </c>
      <c r="I2" s="4"/>
    </row>
    <row r="3" spans="1:9" x14ac:dyDescent="0.2">
      <c r="A3" s="1" t="s">
        <v>22</v>
      </c>
      <c r="B3" s="2" t="s">
        <v>35</v>
      </c>
      <c r="C3" s="2"/>
      <c r="D3" s="2"/>
      <c r="E3" s="2"/>
      <c r="G3" s="3" t="s">
        <v>15</v>
      </c>
      <c r="H3" s="5" t="s">
        <v>597</v>
      </c>
      <c r="I3" s="6"/>
    </row>
    <row r="4" spans="1:9" x14ac:dyDescent="0.2">
      <c r="A4" s="1" t="s">
        <v>16</v>
      </c>
      <c r="B4" s="246" t="s">
        <v>37</v>
      </c>
      <c r="C4" s="246"/>
      <c r="D4" s="246"/>
      <c r="E4" s="246"/>
      <c r="G4" s="3" t="s">
        <v>18</v>
      </c>
      <c r="H4" s="7" t="s">
        <v>38</v>
      </c>
      <c r="I4" s="4"/>
    </row>
    <row r="5" spans="1:9" x14ac:dyDescent="0.2">
      <c r="A5" s="1" t="s">
        <v>17</v>
      </c>
      <c r="B5" s="233" t="s">
        <v>39</v>
      </c>
      <c r="C5" s="233"/>
      <c r="D5" s="233"/>
      <c r="E5" s="233"/>
      <c r="G5" s="3" t="s">
        <v>19</v>
      </c>
      <c r="H5" s="5" t="s">
        <v>40</v>
      </c>
      <c r="I5" s="6"/>
    </row>
    <row r="6" spans="1:9" x14ac:dyDescent="0.2">
      <c r="I6" s="204" t="s">
        <v>598</v>
      </c>
    </row>
    <row r="7" spans="1:9" x14ac:dyDescent="0.2">
      <c r="I7" s="204"/>
    </row>
    <row r="8" spans="1:9" s="8" customFormat="1" ht="33" customHeight="1" x14ac:dyDescent="0.2">
      <c r="A8" s="247" t="s">
        <v>41</v>
      </c>
      <c r="B8" s="247"/>
      <c r="C8" s="247"/>
      <c r="D8" s="247"/>
      <c r="E8" s="247"/>
      <c r="F8" s="247"/>
      <c r="G8" s="247"/>
      <c r="H8" s="247"/>
      <c r="I8" s="247"/>
    </row>
    <row r="9" spans="1:9" s="8" customFormat="1" x14ac:dyDescent="0.2">
      <c r="A9" s="9"/>
      <c r="B9" s="9"/>
      <c r="C9" s="9"/>
      <c r="D9" s="9"/>
      <c r="E9" s="9"/>
      <c r="F9" s="9"/>
      <c r="G9" s="9"/>
      <c r="H9" s="9"/>
      <c r="I9" s="9"/>
    </row>
    <row r="10" spans="1:9" s="8" customFormat="1" x14ac:dyDescent="0.2">
      <c r="A10" s="9" t="s">
        <v>42</v>
      </c>
      <c r="B10" s="9"/>
      <c r="C10" s="9"/>
      <c r="D10" s="9"/>
      <c r="E10" s="9"/>
      <c r="F10" s="9"/>
      <c r="G10" s="9"/>
      <c r="H10" s="9"/>
      <c r="I10" s="9"/>
    </row>
    <row r="11" spans="1:9" s="8" customFormat="1" x14ac:dyDescent="0.2"/>
    <row r="12" spans="1:9" s="8" customFormat="1" ht="33" customHeight="1" x14ac:dyDescent="0.2">
      <c r="A12" s="226" t="s">
        <v>43</v>
      </c>
      <c r="B12" s="226"/>
      <c r="C12" s="226"/>
      <c r="D12" s="226"/>
      <c r="E12" s="226"/>
      <c r="F12" s="226"/>
      <c r="G12" s="226"/>
      <c r="H12" s="226"/>
      <c r="I12" s="226"/>
    </row>
    <row r="13" spans="1:9" s="8" customFormat="1" x14ac:dyDescent="0.2"/>
    <row r="14" spans="1:9" s="8" customFormat="1" ht="31.5" customHeight="1" x14ac:dyDescent="0.2">
      <c r="A14" s="226" t="s">
        <v>599</v>
      </c>
      <c r="B14" s="226"/>
      <c r="C14" s="226"/>
      <c r="D14" s="226"/>
      <c r="E14" s="226"/>
      <c r="F14" s="226"/>
      <c r="G14" s="226"/>
      <c r="H14" s="226"/>
      <c r="I14" s="226"/>
    </row>
    <row r="16" spans="1:9" x14ac:dyDescent="0.2">
      <c r="A16" s="228" t="s">
        <v>12</v>
      </c>
      <c r="B16" s="229"/>
      <c r="C16" s="229"/>
      <c r="D16" s="229"/>
      <c r="E16" s="229"/>
      <c r="F16" s="229"/>
      <c r="G16" s="229"/>
      <c r="H16" s="229"/>
      <c r="I16" s="230"/>
    </row>
    <row r="17" spans="1:9" x14ac:dyDescent="0.2">
      <c r="A17" s="10"/>
      <c r="B17" s="11"/>
      <c r="C17" s="12" t="s">
        <v>30</v>
      </c>
      <c r="D17" s="12" t="s">
        <v>31</v>
      </c>
      <c r="E17" s="12" t="s">
        <v>32</v>
      </c>
      <c r="F17" s="12" t="s">
        <v>33</v>
      </c>
      <c r="G17" s="153" t="s">
        <v>466</v>
      </c>
      <c r="H17" s="153" t="s">
        <v>467</v>
      </c>
      <c r="I17" s="153" t="s">
        <v>468</v>
      </c>
    </row>
    <row r="18" spans="1:9" x14ac:dyDescent="0.2">
      <c r="A18" s="10"/>
      <c r="B18" s="11"/>
      <c r="C18" s="13" t="s">
        <v>10</v>
      </c>
      <c r="D18" s="14" t="s">
        <v>10</v>
      </c>
      <c r="E18" s="14" t="s">
        <v>10</v>
      </c>
      <c r="F18" s="14" t="s">
        <v>10</v>
      </c>
      <c r="G18" s="155" t="s">
        <v>11</v>
      </c>
      <c r="H18" s="155" t="s">
        <v>11</v>
      </c>
      <c r="I18" s="155" t="s">
        <v>11</v>
      </c>
    </row>
    <row r="19" spans="1:9" x14ac:dyDescent="0.2">
      <c r="A19" s="10" t="s">
        <v>0</v>
      </c>
      <c r="B19" s="11"/>
      <c r="C19" s="16">
        <v>130000</v>
      </c>
      <c r="D19" s="16">
        <v>130000</v>
      </c>
      <c r="E19" s="16">
        <v>130000</v>
      </c>
      <c r="F19" s="16">
        <v>130000</v>
      </c>
      <c r="G19" s="16"/>
      <c r="H19" s="16"/>
      <c r="I19" s="16"/>
    </row>
    <row r="20" spans="1:9" x14ac:dyDescent="0.2">
      <c r="A20" s="10" t="s">
        <v>1</v>
      </c>
      <c r="B20" s="11"/>
      <c r="C20" s="16">
        <v>0</v>
      </c>
      <c r="D20" s="16">
        <f t="shared" ref="D20" si="0">C31</f>
        <v>0</v>
      </c>
      <c r="E20" s="16">
        <f t="shared" ref="E20" si="1">D31</f>
        <v>0</v>
      </c>
      <c r="F20" s="16">
        <f t="shared" ref="F20" si="2">E31</f>
        <v>0</v>
      </c>
      <c r="G20" s="16">
        <f t="shared" ref="G20" si="3">F31</f>
        <v>0</v>
      </c>
      <c r="H20" s="16">
        <f t="shared" ref="H20" si="4">G31</f>
        <v>0</v>
      </c>
      <c r="I20" s="16">
        <f t="shared" ref="I20" si="5">H31</f>
        <v>0</v>
      </c>
    </row>
    <row r="21" spans="1:9" x14ac:dyDescent="0.2">
      <c r="A21" s="10" t="s">
        <v>2</v>
      </c>
      <c r="B21" s="11"/>
      <c r="C21" s="16">
        <v>202160.67</v>
      </c>
      <c r="D21" s="16">
        <v>168277.88</v>
      </c>
      <c r="E21" s="16">
        <v>29798.32</v>
      </c>
      <c r="F21" s="16">
        <v>130000</v>
      </c>
      <c r="G21" s="16"/>
      <c r="H21" s="16"/>
      <c r="I21" s="16"/>
    </row>
    <row r="22" spans="1:9" x14ac:dyDescent="0.2">
      <c r="A22" s="10" t="s">
        <v>3</v>
      </c>
      <c r="B22" s="11"/>
      <c r="C22" s="15">
        <v>202160.67</v>
      </c>
      <c r="D22" s="16">
        <v>168277.88</v>
      </c>
      <c r="E22" s="16">
        <v>29798.32</v>
      </c>
      <c r="F22" s="16">
        <v>130000</v>
      </c>
      <c r="G22" s="16"/>
      <c r="H22" s="16"/>
      <c r="I22" s="16"/>
    </row>
    <row r="23" spans="1:9" x14ac:dyDescent="0.2">
      <c r="A23" s="10"/>
      <c r="B23" s="11"/>
      <c r="C23" s="16"/>
      <c r="D23" s="16"/>
      <c r="E23" s="16"/>
      <c r="F23" s="16"/>
      <c r="G23" s="16"/>
      <c r="H23" s="16"/>
      <c r="I23" s="16"/>
    </row>
    <row r="24" spans="1:9" x14ac:dyDescent="0.2">
      <c r="A24" s="10" t="s">
        <v>4</v>
      </c>
      <c r="B24" s="6"/>
      <c r="C24" s="17"/>
      <c r="D24" s="17"/>
      <c r="E24" s="17"/>
      <c r="F24" s="15"/>
      <c r="G24" s="15"/>
      <c r="H24" s="15"/>
      <c r="I24" s="15"/>
    </row>
    <row r="25" spans="1:9" x14ac:dyDescent="0.2">
      <c r="A25" s="10" t="s">
        <v>29</v>
      </c>
      <c r="B25" s="11"/>
      <c r="C25" s="17"/>
      <c r="D25" s="17"/>
      <c r="E25" s="17"/>
      <c r="F25" s="15"/>
      <c r="G25" s="15"/>
      <c r="H25" s="15"/>
      <c r="I25" s="15"/>
    </row>
    <row r="26" spans="1:9" x14ac:dyDescent="0.2">
      <c r="A26" s="18"/>
      <c r="B26" s="19"/>
      <c r="C26" s="16"/>
      <c r="D26" s="16"/>
      <c r="E26" s="16"/>
      <c r="F26" s="16"/>
      <c r="G26" s="16"/>
      <c r="H26" s="16"/>
      <c r="I26" s="16"/>
    </row>
    <row r="27" spans="1:9" x14ac:dyDescent="0.2">
      <c r="A27" s="18"/>
      <c r="B27" s="19"/>
      <c r="C27" s="16"/>
      <c r="D27" s="16"/>
      <c r="E27" s="16"/>
      <c r="F27" s="16"/>
      <c r="G27" s="16"/>
      <c r="H27" s="16"/>
      <c r="I27" s="16"/>
    </row>
    <row r="28" spans="1:9" x14ac:dyDescent="0.2">
      <c r="A28" s="18"/>
      <c r="B28" s="19"/>
      <c r="C28" s="16"/>
      <c r="D28" s="16"/>
      <c r="E28" s="16"/>
      <c r="F28" s="16"/>
      <c r="G28" s="16"/>
      <c r="H28" s="16"/>
      <c r="I28" s="16"/>
    </row>
    <row r="29" spans="1:9" x14ac:dyDescent="0.2">
      <c r="A29" s="10" t="s">
        <v>5</v>
      </c>
      <c r="B29" s="11"/>
      <c r="C29" s="15">
        <v>0</v>
      </c>
      <c r="D29" s="15">
        <f t="shared" ref="D29:F29" si="6">SUM(D26:D28)</f>
        <v>0</v>
      </c>
      <c r="E29" s="15">
        <f t="shared" si="6"/>
        <v>0</v>
      </c>
      <c r="F29" s="15">
        <f t="shared" si="6"/>
        <v>0</v>
      </c>
      <c r="G29" s="15">
        <f t="shared" ref="G29:I29" si="7">SUM(G26:G28)</f>
        <v>0</v>
      </c>
      <c r="H29" s="15">
        <f t="shared" si="7"/>
        <v>0</v>
      </c>
      <c r="I29" s="15">
        <f t="shared" si="7"/>
        <v>0</v>
      </c>
    </row>
    <row r="30" spans="1:9" x14ac:dyDescent="0.2">
      <c r="A30" s="10"/>
      <c r="B30" s="11"/>
      <c r="C30" s="16"/>
      <c r="D30" s="16"/>
      <c r="E30" s="16"/>
      <c r="F30" s="16"/>
      <c r="G30" s="16"/>
      <c r="H30" s="16"/>
      <c r="I30" s="16"/>
    </row>
    <row r="31" spans="1:9" x14ac:dyDescent="0.2">
      <c r="A31" s="10" t="s">
        <v>7</v>
      </c>
      <c r="B31" s="11"/>
      <c r="C31" s="15">
        <v>0</v>
      </c>
      <c r="D31" s="15">
        <f>+D20+D21-D22+D29</f>
        <v>0</v>
      </c>
      <c r="E31" s="15">
        <f>+E20+E21-E22+E29</f>
        <v>0</v>
      </c>
      <c r="F31" s="15">
        <f t="shared" ref="F31:I31" si="8">+F20+F21-F22+F29</f>
        <v>0</v>
      </c>
      <c r="G31" s="15">
        <f t="shared" si="8"/>
        <v>0</v>
      </c>
      <c r="H31" s="15">
        <f t="shared" si="8"/>
        <v>0</v>
      </c>
      <c r="I31" s="15">
        <f t="shared" si="8"/>
        <v>0</v>
      </c>
    </row>
    <row r="32" spans="1:9" x14ac:dyDescent="0.2">
      <c r="A32" s="18"/>
      <c r="B32" s="19"/>
      <c r="C32" s="20"/>
      <c r="D32" s="16"/>
      <c r="E32" s="16"/>
      <c r="F32" s="16"/>
      <c r="G32" s="16"/>
      <c r="H32" s="16"/>
      <c r="I32" s="16"/>
    </row>
    <row r="33" spans="1:9" x14ac:dyDescent="0.2">
      <c r="A33" s="10" t="s">
        <v>24</v>
      </c>
      <c r="B33" s="11"/>
      <c r="C33" s="20"/>
      <c r="D33" s="16"/>
      <c r="E33" s="16"/>
      <c r="F33" s="16"/>
      <c r="G33" s="16"/>
      <c r="H33" s="16"/>
      <c r="I33" s="16"/>
    </row>
    <row r="34" spans="1:9" x14ac:dyDescent="0.2">
      <c r="A34" s="18"/>
      <c r="B34" s="19"/>
      <c r="C34" s="16"/>
      <c r="D34" s="16"/>
      <c r="E34" s="16"/>
      <c r="F34" s="16"/>
      <c r="G34" s="16"/>
      <c r="H34" s="16"/>
      <c r="I34" s="16"/>
    </row>
    <row r="35" spans="1:9" x14ac:dyDescent="0.2">
      <c r="A35" s="10" t="s">
        <v>25</v>
      </c>
      <c r="B35" s="21"/>
      <c r="C35" s="22" t="s">
        <v>45</v>
      </c>
      <c r="D35" s="22" t="s">
        <v>45</v>
      </c>
      <c r="E35" s="22" t="s">
        <v>45</v>
      </c>
      <c r="F35" s="22" t="s">
        <v>45</v>
      </c>
      <c r="G35" s="22" t="s">
        <v>45</v>
      </c>
      <c r="H35" s="22" t="s">
        <v>45</v>
      </c>
      <c r="I35" s="22" t="s">
        <v>45</v>
      </c>
    </row>
    <row r="36" spans="1:9" ht="25.5" customHeight="1" x14ac:dyDescent="0.2">
      <c r="A36" s="23"/>
      <c r="B36" s="23"/>
      <c r="C36" s="222" t="s">
        <v>46</v>
      </c>
      <c r="D36" s="223"/>
      <c r="E36" s="223"/>
      <c r="F36" s="223"/>
      <c r="G36" s="223"/>
      <c r="H36" s="223"/>
      <c r="I36" s="223"/>
    </row>
    <row r="37" spans="1:9" x14ac:dyDescent="0.2">
      <c r="A37" s="24" t="s">
        <v>26</v>
      </c>
      <c r="B37" s="4"/>
      <c r="C37" s="224"/>
      <c r="D37" s="224"/>
      <c r="E37" s="224"/>
      <c r="F37" s="224"/>
      <c r="G37" s="224"/>
      <c r="H37" s="224"/>
      <c r="I37" s="224"/>
    </row>
    <row r="38" spans="1:9" x14ac:dyDescent="0.2">
      <c r="A38" s="25" t="s">
        <v>28</v>
      </c>
      <c r="B38" s="19"/>
      <c r="C38" s="16"/>
      <c r="D38" s="16"/>
      <c r="E38" s="16"/>
      <c r="F38" s="16"/>
      <c r="G38" s="16"/>
      <c r="H38" s="16"/>
      <c r="I38" s="16"/>
    </row>
    <row r="39" spans="1:9" x14ac:dyDescent="0.2">
      <c r="A39" s="10"/>
      <c r="B39" s="11"/>
      <c r="C39" s="16"/>
      <c r="D39" s="16"/>
      <c r="E39" s="16"/>
      <c r="F39" s="16"/>
      <c r="G39" s="16"/>
      <c r="H39" s="16"/>
      <c r="I39" s="16"/>
    </row>
    <row r="40" spans="1:9" x14ac:dyDescent="0.2">
      <c r="A40" s="10" t="s">
        <v>6</v>
      </c>
      <c r="B40" s="11"/>
      <c r="C40" s="16"/>
      <c r="D40" s="16"/>
      <c r="E40" s="16"/>
      <c r="F40" s="16"/>
      <c r="G40" s="16"/>
      <c r="H40" s="16"/>
      <c r="I40" s="16"/>
    </row>
    <row r="41" spans="1:9" x14ac:dyDescent="0.2">
      <c r="A41" s="10"/>
      <c r="B41" s="11"/>
      <c r="C41" s="16"/>
      <c r="D41" s="16"/>
      <c r="E41" s="16"/>
      <c r="F41" s="16"/>
      <c r="G41" s="16"/>
      <c r="H41" s="16"/>
      <c r="I41" s="16"/>
    </row>
    <row r="42" spans="1:9" x14ac:dyDescent="0.2">
      <c r="A42" s="25" t="s">
        <v>8</v>
      </c>
      <c r="B42" s="21"/>
      <c r="C42" s="16"/>
      <c r="D42" s="16"/>
      <c r="E42" s="16"/>
      <c r="F42" s="16"/>
      <c r="G42" s="16"/>
      <c r="H42" s="16"/>
      <c r="I42" s="16"/>
    </row>
    <row r="43" spans="1:9" x14ac:dyDescent="0.2">
      <c r="A43" s="26" t="s">
        <v>9</v>
      </c>
      <c r="B43" s="27"/>
      <c r="C43" s="16"/>
      <c r="D43" s="16"/>
      <c r="E43" s="16"/>
      <c r="F43" s="16"/>
      <c r="G43" s="16"/>
      <c r="H43" s="16"/>
      <c r="I43" s="16"/>
    </row>
  </sheetData>
  <mergeCells count="7">
    <mergeCell ref="A16:I16"/>
    <mergeCell ref="C36:I37"/>
    <mergeCell ref="B4:E4"/>
    <mergeCell ref="B5:E5"/>
    <mergeCell ref="A8:I8"/>
    <mergeCell ref="A12:I12"/>
    <mergeCell ref="A14:I14"/>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C6D8-1F8D-4C97-B859-79AE4C23CB2C}">
  <sheetPr>
    <tabColor rgb="FF00B0F0"/>
    <pageSetUpPr fitToPage="1"/>
  </sheetPr>
  <dimension ref="A1:I45"/>
  <sheetViews>
    <sheetView zoomScaleNormal="100" zoomScaleSheetLayoutView="90" workbookViewId="0">
      <selection activeCell="N19" sqref="N19"/>
    </sheetView>
  </sheetViews>
  <sheetFormatPr defaultColWidth="8.85546875" defaultRowHeight="12.75" x14ac:dyDescent="0.2"/>
  <cols>
    <col min="1" max="2" width="17.28515625" style="141" customWidth="1"/>
    <col min="3" max="8" width="14" style="141" customWidth="1"/>
    <col min="9" max="9" width="13.140625" style="141" customWidth="1"/>
    <col min="10" max="16384" width="8.85546875" style="141"/>
  </cols>
  <sheetData>
    <row r="1" spans="1:9" x14ac:dyDescent="0.2">
      <c r="A1" s="140"/>
      <c r="B1" s="140"/>
      <c r="C1" s="140"/>
      <c r="D1" s="140"/>
      <c r="E1" s="140"/>
      <c r="F1" s="140"/>
      <c r="G1" s="140"/>
      <c r="H1" s="140"/>
      <c r="I1" s="140"/>
    </row>
    <row r="2" spans="1:9" x14ac:dyDescent="0.2">
      <c r="A2" s="140" t="s">
        <v>13</v>
      </c>
      <c r="B2" s="29" t="s">
        <v>34</v>
      </c>
      <c r="C2" s="29"/>
      <c r="D2" s="29"/>
      <c r="E2" s="140"/>
      <c r="F2" s="140"/>
      <c r="G2" s="30" t="s">
        <v>14</v>
      </c>
      <c r="H2" s="29" t="s">
        <v>590</v>
      </c>
      <c r="I2" s="29"/>
    </row>
    <row r="3" spans="1:9" x14ac:dyDescent="0.2">
      <c r="A3" s="140" t="s">
        <v>22</v>
      </c>
      <c r="B3" s="29" t="s">
        <v>458</v>
      </c>
      <c r="C3" s="29"/>
      <c r="D3" s="29"/>
      <c r="E3" s="140"/>
      <c r="F3" s="140"/>
      <c r="G3" s="30" t="s">
        <v>15</v>
      </c>
      <c r="H3" s="31" t="s">
        <v>591</v>
      </c>
      <c r="I3" s="31"/>
    </row>
    <row r="4" spans="1:9" x14ac:dyDescent="0.2">
      <c r="A4" s="140" t="s">
        <v>16</v>
      </c>
      <c r="B4" s="29" t="s">
        <v>592</v>
      </c>
      <c r="C4" s="29"/>
      <c r="D4" s="29"/>
      <c r="E4" s="140"/>
      <c r="F4" s="140"/>
      <c r="G4" s="30" t="s">
        <v>18</v>
      </c>
      <c r="H4" s="29" t="s">
        <v>38</v>
      </c>
      <c r="I4" s="29"/>
    </row>
    <row r="5" spans="1:9" x14ac:dyDescent="0.2">
      <c r="A5" s="140" t="s">
        <v>17</v>
      </c>
      <c r="B5" s="29" t="s">
        <v>593</v>
      </c>
      <c r="C5" s="31"/>
      <c r="D5" s="31"/>
      <c r="E5" s="140"/>
      <c r="F5" s="140"/>
      <c r="G5" s="30" t="s">
        <v>19</v>
      </c>
      <c r="H5" s="31" t="s">
        <v>459</v>
      </c>
      <c r="I5" s="31"/>
    </row>
    <row r="6" spans="1:9" x14ac:dyDescent="0.2">
      <c r="A6" s="140"/>
      <c r="B6" s="140"/>
      <c r="C6" s="140"/>
      <c r="D6" s="140"/>
      <c r="E6" s="140"/>
      <c r="F6" s="140"/>
      <c r="G6" s="140"/>
      <c r="H6" s="140"/>
      <c r="I6" s="140"/>
    </row>
    <row r="7" spans="1:9" x14ac:dyDescent="0.2">
      <c r="A7" s="140"/>
      <c r="B7" s="140"/>
      <c r="C7" s="140"/>
      <c r="D7" s="140"/>
      <c r="E7" s="140"/>
      <c r="F7" s="140"/>
      <c r="G7" s="140"/>
      <c r="H7" s="140"/>
      <c r="I7" s="140"/>
    </row>
    <row r="8" spans="1:9" ht="31.5" customHeight="1" x14ac:dyDescent="0.2">
      <c r="A8" s="243" t="s">
        <v>594</v>
      </c>
      <c r="B8" s="243"/>
      <c r="C8" s="243"/>
      <c r="D8" s="243"/>
      <c r="E8" s="243"/>
      <c r="F8" s="243"/>
      <c r="G8" s="243"/>
      <c r="H8" s="243"/>
      <c r="I8" s="243"/>
    </row>
    <row r="9" spans="1:9" x14ac:dyDescent="0.2">
      <c r="A9" s="140"/>
      <c r="B9" s="140"/>
      <c r="C9" s="140"/>
      <c r="D9" s="140"/>
      <c r="E9" s="140"/>
      <c r="F9" s="140"/>
      <c r="G9" s="140"/>
      <c r="H9" s="140"/>
      <c r="I9" s="140"/>
    </row>
    <row r="10" spans="1:9" x14ac:dyDescent="0.2">
      <c r="A10" s="140" t="s">
        <v>52</v>
      </c>
      <c r="B10" s="140"/>
      <c r="C10" s="140"/>
      <c r="D10" s="140"/>
      <c r="E10" s="140"/>
      <c r="F10" s="140"/>
      <c r="G10" s="140"/>
      <c r="H10" s="140"/>
      <c r="I10" s="140"/>
    </row>
    <row r="11" spans="1:9" x14ac:dyDescent="0.2">
      <c r="A11" s="140"/>
      <c r="B11" s="140"/>
      <c r="C11" s="140"/>
      <c r="D11" s="140"/>
      <c r="E11" s="140"/>
      <c r="F11" s="140"/>
      <c r="G11" s="140"/>
      <c r="H11" s="140"/>
      <c r="I11" s="140"/>
    </row>
    <row r="12" spans="1:9" ht="31.5" customHeight="1" x14ac:dyDescent="0.2">
      <c r="A12" s="243" t="s">
        <v>43</v>
      </c>
      <c r="B12" s="243"/>
      <c r="C12" s="243"/>
      <c r="D12" s="243"/>
      <c r="E12" s="243"/>
      <c r="F12" s="243"/>
      <c r="G12" s="243"/>
      <c r="H12" s="243"/>
      <c r="I12" s="243"/>
    </row>
    <row r="13" spans="1:9" x14ac:dyDescent="0.2">
      <c r="A13" s="140"/>
      <c r="B13" s="140"/>
      <c r="C13" s="140"/>
      <c r="D13" s="140"/>
      <c r="E13" s="140"/>
      <c r="F13" s="140"/>
      <c r="G13" s="140"/>
      <c r="H13" s="140"/>
      <c r="I13" s="140"/>
    </row>
    <row r="14" spans="1:9" x14ac:dyDescent="0.2">
      <c r="A14" s="141" t="s">
        <v>595</v>
      </c>
      <c r="B14" s="140"/>
      <c r="C14" s="140"/>
      <c r="D14" s="140"/>
      <c r="E14" s="140"/>
      <c r="F14" s="140"/>
      <c r="G14" s="140"/>
      <c r="H14" s="140"/>
      <c r="I14" s="140"/>
    </row>
    <row r="15" spans="1:9" x14ac:dyDescent="0.2">
      <c r="A15" s="197" t="s">
        <v>553</v>
      </c>
      <c r="B15" s="140"/>
      <c r="C15" s="140"/>
      <c r="D15" s="140"/>
      <c r="E15" s="140"/>
      <c r="F15" s="140"/>
      <c r="G15" s="140"/>
      <c r="H15" s="140"/>
      <c r="I15" s="140"/>
    </row>
    <row r="16" spans="1:9" x14ac:dyDescent="0.2">
      <c r="A16" s="198" t="s">
        <v>554</v>
      </c>
      <c r="B16" s="140"/>
      <c r="C16" s="140"/>
      <c r="D16" s="140"/>
      <c r="E16" s="140"/>
      <c r="F16" s="140"/>
      <c r="G16" s="140"/>
      <c r="H16" s="140"/>
      <c r="I16" s="140"/>
    </row>
    <row r="17" spans="1:9" x14ac:dyDescent="0.2">
      <c r="A17" s="140"/>
      <c r="B17" s="140"/>
      <c r="C17" s="140"/>
      <c r="D17" s="140"/>
      <c r="E17" s="140"/>
      <c r="F17" s="140"/>
      <c r="G17" s="140"/>
      <c r="H17" s="140"/>
      <c r="I17" s="140"/>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c r="E21" s="37">
        <v>0</v>
      </c>
      <c r="F21" s="37"/>
      <c r="G21" s="37"/>
      <c r="H21" s="37"/>
      <c r="I21" s="37"/>
    </row>
    <row r="22" spans="1:9" x14ac:dyDescent="0.2">
      <c r="A22" s="33" t="s">
        <v>1</v>
      </c>
      <c r="B22" s="34"/>
      <c r="C22" s="37">
        <f t="shared" ref="C22" si="0">B33</f>
        <v>0</v>
      </c>
      <c r="D22" s="37">
        <f t="shared" ref="D22" si="1">C33</f>
        <v>0</v>
      </c>
      <c r="E22" s="37">
        <f t="shared" ref="E22" si="2">D33</f>
        <v>0</v>
      </c>
      <c r="F22" s="37">
        <f t="shared" ref="F22" si="3">E33</f>
        <v>0</v>
      </c>
      <c r="G22" s="37">
        <f t="shared" ref="G22" si="4">F33</f>
        <v>0</v>
      </c>
      <c r="H22" s="37">
        <f t="shared" ref="H22" si="5">G33</f>
        <v>0</v>
      </c>
      <c r="I22" s="37">
        <f t="shared" ref="I22" si="6">H33</f>
        <v>0</v>
      </c>
    </row>
    <row r="23" spans="1:9" x14ac:dyDescent="0.2">
      <c r="A23" s="33" t="s">
        <v>2</v>
      </c>
      <c r="B23" s="34"/>
      <c r="C23" s="37"/>
      <c r="D23" s="37"/>
      <c r="E23" s="37">
        <v>0</v>
      </c>
      <c r="F23" s="37">
        <v>177705.15</v>
      </c>
      <c r="G23" s="37">
        <v>190650</v>
      </c>
      <c r="H23" s="37">
        <v>174250</v>
      </c>
      <c r="I23" s="37">
        <v>174250</v>
      </c>
    </row>
    <row r="24" spans="1:9" x14ac:dyDescent="0.2">
      <c r="A24" s="33" t="s">
        <v>3</v>
      </c>
      <c r="B24" s="34"/>
      <c r="C24" s="36"/>
      <c r="D24" s="37"/>
      <c r="E24" s="37">
        <v>0</v>
      </c>
      <c r="F24" s="37">
        <v>177705.15</v>
      </c>
      <c r="G24" s="37">
        <v>190650</v>
      </c>
      <c r="H24" s="37">
        <v>174250</v>
      </c>
      <c r="I24" s="37">
        <v>174250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0</v>
      </c>
      <c r="E33" s="36">
        <f>+E22+E23-E24+E31</f>
        <v>0</v>
      </c>
      <c r="F33" s="36">
        <f t="shared" ref="F33:I33" si="10">+F22+F23-F24+F31</f>
        <v>0</v>
      </c>
      <c r="G33" s="36">
        <f t="shared" si="10"/>
        <v>0</v>
      </c>
      <c r="H33" s="36">
        <f t="shared" si="10"/>
        <v>0</v>
      </c>
      <c r="I33" s="36">
        <f t="shared" si="10"/>
        <v>0</v>
      </c>
    </row>
    <row r="34" spans="1:9" x14ac:dyDescent="0.2">
      <c r="A34" s="38"/>
      <c r="B34" s="39"/>
      <c r="C34" s="37"/>
      <c r="D34" s="37"/>
      <c r="E34" s="37"/>
      <c r="F34" s="37"/>
      <c r="G34" s="37"/>
      <c r="H34" s="37"/>
      <c r="I34" s="37"/>
    </row>
    <row r="35" spans="1:9" x14ac:dyDescent="0.2">
      <c r="A35" s="33" t="s">
        <v>24</v>
      </c>
      <c r="B35" s="34"/>
      <c r="C35" s="37"/>
      <c r="D35" s="37"/>
      <c r="E35" s="37">
        <v>0</v>
      </c>
      <c r="F35" s="37"/>
      <c r="G35" s="37"/>
      <c r="H35" s="37"/>
      <c r="I35" s="37"/>
    </row>
    <row r="36" spans="1:9" x14ac:dyDescent="0.2">
      <c r="A36" s="38"/>
      <c r="B36" s="39"/>
      <c r="C36" s="37"/>
      <c r="D36" s="37"/>
      <c r="E36" s="37"/>
      <c r="F36" s="37"/>
      <c r="G36" s="37"/>
      <c r="H36" s="37"/>
      <c r="I36" s="37"/>
    </row>
    <row r="37" spans="1:9" x14ac:dyDescent="0.2">
      <c r="A37" s="33" t="s">
        <v>25</v>
      </c>
      <c r="B37" s="42"/>
      <c r="C37" s="43">
        <f t="shared" ref="C37:D37" si="11">C33-C35</f>
        <v>0</v>
      </c>
      <c r="D37" s="43">
        <f t="shared" si="11"/>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3">
    <mergeCell ref="A18:I18"/>
    <mergeCell ref="A8:I8"/>
    <mergeCell ref="A12:I12"/>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851C-914D-4608-97EC-1C2C80EEE060}">
  <sheetPr>
    <pageSetUpPr fitToPage="1"/>
  </sheetPr>
  <dimension ref="A2:I45"/>
  <sheetViews>
    <sheetView topLeftCell="A7" zoomScale="96" zoomScaleNormal="96" zoomScaleSheetLayoutView="90" workbookViewId="0">
      <selection activeCell="A15" sqref="A15:A16"/>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180</v>
      </c>
      <c r="I2" s="4"/>
    </row>
    <row r="3" spans="1:9" x14ac:dyDescent="0.2">
      <c r="A3" s="1" t="s">
        <v>22</v>
      </c>
      <c r="B3" s="2" t="s">
        <v>181</v>
      </c>
      <c r="C3" s="2"/>
      <c r="D3" s="2"/>
      <c r="E3" s="2"/>
      <c r="G3" s="3" t="s">
        <v>15</v>
      </c>
      <c r="H3" s="5" t="s">
        <v>182</v>
      </c>
      <c r="I3" s="6"/>
    </row>
    <row r="4" spans="1:9" x14ac:dyDescent="0.2">
      <c r="A4" s="1" t="s">
        <v>16</v>
      </c>
      <c r="B4" s="246" t="s">
        <v>218</v>
      </c>
      <c r="C4" s="246"/>
      <c r="D4" s="246"/>
      <c r="E4" s="246"/>
      <c r="G4" s="3" t="s">
        <v>18</v>
      </c>
      <c r="H4" s="7" t="s">
        <v>38</v>
      </c>
      <c r="I4" s="4"/>
    </row>
    <row r="5" spans="1:9" ht="12.75" customHeight="1" x14ac:dyDescent="0.2">
      <c r="A5" s="1" t="s">
        <v>17</v>
      </c>
      <c r="B5" s="248" t="s">
        <v>219</v>
      </c>
      <c r="C5" s="248"/>
      <c r="D5" s="248"/>
      <c r="E5" s="248"/>
      <c r="G5" s="3" t="s">
        <v>19</v>
      </c>
      <c r="H5" s="5" t="s">
        <v>220</v>
      </c>
      <c r="I5" s="6"/>
    </row>
    <row r="8" spans="1:9" s="8" customFormat="1" ht="45.2" customHeight="1" x14ac:dyDescent="0.2">
      <c r="A8" s="247" t="s">
        <v>551</v>
      </c>
      <c r="B8" s="247"/>
      <c r="C8" s="247"/>
      <c r="D8" s="247"/>
      <c r="E8" s="247"/>
      <c r="F8" s="247"/>
      <c r="G8" s="247"/>
      <c r="H8" s="247"/>
      <c r="I8" s="247"/>
    </row>
    <row r="9" spans="1:9" s="8" customFormat="1" x14ac:dyDescent="0.2">
      <c r="A9" s="9"/>
      <c r="B9" s="9"/>
      <c r="C9" s="9"/>
      <c r="D9" s="9"/>
      <c r="E9" s="9"/>
      <c r="F9" s="9"/>
      <c r="G9" s="9"/>
      <c r="H9" s="9"/>
      <c r="I9" s="9"/>
    </row>
    <row r="10" spans="1:9" s="8" customFormat="1" x14ac:dyDescent="0.2">
      <c r="A10" s="9" t="s">
        <v>221</v>
      </c>
      <c r="B10" s="9"/>
      <c r="C10" s="9"/>
      <c r="D10" s="9"/>
      <c r="E10" s="9"/>
      <c r="F10" s="9"/>
      <c r="G10" s="9"/>
      <c r="H10" s="9"/>
      <c r="I10" s="9"/>
    </row>
    <row r="11" spans="1:9" s="8" customFormat="1" x14ac:dyDescent="0.2"/>
    <row r="12" spans="1:9" s="8" customFormat="1" ht="150" customHeight="1" x14ac:dyDescent="0.2">
      <c r="A12" s="249" t="s">
        <v>222</v>
      </c>
      <c r="B12" s="249"/>
      <c r="C12" s="249"/>
      <c r="D12" s="249"/>
      <c r="E12" s="249"/>
      <c r="F12" s="249"/>
      <c r="G12" s="249"/>
      <c r="H12" s="249"/>
      <c r="I12" s="249"/>
    </row>
    <row r="13" spans="1:9" s="8" customFormat="1" x14ac:dyDescent="0.2"/>
    <row r="14" spans="1:9" s="8" customFormat="1" ht="48.75" customHeight="1" x14ac:dyDescent="0.2">
      <c r="A14" s="226" t="s">
        <v>552</v>
      </c>
      <c r="B14" s="226"/>
      <c r="C14" s="226"/>
      <c r="D14" s="226"/>
      <c r="E14" s="226"/>
      <c r="F14" s="226"/>
      <c r="G14" s="226"/>
      <c r="H14" s="226"/>
      <c r="I14" s="226"/>
    </row>
    <row r="15" spans="1:9" s="8" customFormat="1" x14ac:dyDescent="0.2">
      <c r="A15" s="197" t="s">
        <v>553</v>
      </c>
      <c r="B15" s="192"/>
      <c r="C15" s="192"/>
      <c r="D15" s="192"/>
      <c r="E15" s="192"/>
      <c r="F15" s="192"/>
      <c r="G15" s="192"/>
      <c r="H15" s="192"/>
      <c r="I15" s="192"/>
    </row>
    <row r="16" spans="1:9" s="8" customFormat="1" x14ac:dyDescent="0.2">
      <c r="A16" s="198" t="s">
        <v>554</v>
      </c>
      <c r="B16" s="192"/>
      <c r="C16" s="192"/>
      <c r="D16" s="192"/>
      <c r="E16" s="192"/>
      <c r="F16" s="192"/>
      <c r="G16" s="192"/>
      <c r="H16" s="192"/>
      <c r="I16" s="192"/>
    </row>
    <row r="18" spans="1:9" x14ac:dyDescent="0.2">
      <c r="A18" s="228" t="s">
        <v>12</v>
      </c>
      <c r="B18" s="229"/>
      <c r="C18" s="229"/>
      <c r="D18" s="229"/>
      <c r="E18" s="229"/>
      <c r="F18" s="229"/>
      <c r="G18" s="229"/>
      <c r="H18" s="229"/>
      <c r="I18" s="230"/>
    </row>
    <row r="19" spans="1:9" x14ac:dyDescent="0.2">
      <c r="A19" s="10"/>
      <c r="B19" s="11"/>
      <c r="C19" s="12" t="s">
        <v>30</v>
      </c>
      <c r="D19" s="12" t="s">
        <v>31</v>
      </c>
      <c r="E19" s="12" t="s">
        <v>32</v>
      </c>
      <c r="F19" s="12" t="s">
        <v>33</v>
      </c>
      <c r="G19" s="153" t="s">
        <v>466</v>
      </c>
      <c r="H19" s="153" t="s">
        <v>467</v>
      </c>
      <c r="I19" s="153" t="s">
        <v>468</v>
      </c>
    </row>
    <row r="20" spans="1:9" x14ac:dyDescent="0.2">
      <c r="A20" s="10"/>
      <c r="B20" s="11"/>
      <c r="C20" s="13" t="s">
        <v>10</v>
      </c>
      <c r="D20" s="14" t="s">
        <v>10</v>
      </c>
      <c r="E20" s="14" t="s">
        <v>10</v>
      </c>
      <c r="F20" s="14" t="s">
        <v>10</v>
      </c>
      <c r="G20" s="155" t="s">
        <v>11</v>
      </c>
      <c r="H20" s="155" t="s">
        <v>11</v>
      </c>
      <c r="I20" s="155" t="s">
        <v>11</v>
      </c>
    </row>
    <row r="21" spans="1:9" x14ac:dyDescent="0.2">
      <c r="A21" s="10" t="s">
        <v>0</v>
      </c>
      <c r="B21" s="11"/>
      <c r="C21" s="16">
        <v>200000</v>
      </c>
      <c r="D21" s="16">
        <v>200000</v>
      </c>
      <c r="E21" s="16">
        <v>200000</v>
      </c>
      <c r="F21" s="16">
        <v>200000</v>
      </c>
      <c r="G21" s="16">
        <v>200000</v>
      </c>
      <c r="H21" s="16">
        <v>200000</v>
      </c>
      <c r="I21" s="16">
        <v>200000</v>
      </c>
    </row>
    <row r="22" spans="1:9" x14ac:dyDescent="0.2">
      <c r="A22" s="10" t="s">
        <v>1</v>
      </c>
      <c r="B22" s="11"/>
      <c r="C22" s="16">
        <v>0.35000000000582077</v>
      </c>
      <c r="D22" s="16">
        <f t="shared" ref="D22" si="0">C33</f>
        <v>0.35000000000582077</v>
      </c>
      <c r="E22" s="16">
        <f t="shared" ref="E22" si="1">D33</f>
        <v>0.35000000000582077</v>
      </c>
      <c r="F22" s="16">
        <f t="shared" ref="F22" si="2">E33</f>
        <v>0.35000000000582077</v>
      </c>
      <c r="G22" s="16">
        <f t="shared" ref="G22" si="3">F33</f>
        <v>2.3100000000049477</v>
      </c>
      <c r="H22" s="16">
        <f t="shared" ref="H22" si="4">G33</f>
        <v>2.3099999999976717</v>
      </c>
      <c r="I22" s="16">
        <f t="shared" ref="I22" si="5">H33</f>
        <v>2.3099999999976717</v>
      </c>
    </row>
    <row r="23" spans="1:9" x14ac:dyDescent="0.2">
      <c r="A23" s="10" t="s">
        <v>2</v>
      </c>
      <c r="B23" s="11"/>
      <c r="C23" s="16">
        <v>162459.26</v>
      </c>
      <c r="D23" s="16">
        <v>164336.35999999999</v>
      </c>
      <c r="E23" s="16">
        <v>54692.13</v>
      </c>
      <c r="F23" s="16">
        <v>38639.69</v>
      </c>
      <c r="G23" s="16">
        <v>165389</v>
      </c>
      <c r="H23" s="16">
        <v>165389</v>
      </c>
      <c r="I23" s="16">
        <v>165389</v>
      </c>
    </row>
    <row r="24" spans="1:9" x14ac:dyDescent="0.2">
      <c r="A24" s="10" t="s">
        <v>3</v>
      </c>
      <c r="B24" s="11"/>
      <c r="C24" s="15">
        <v>162459.26</v>
      </c>
      <c r="D24" s="16">
        <v>164336.35999999999</v>
      </c>
      <c r="E24" s="16">
        <v>54692.13</v>
      </c>
      <c r="F24" s="16">
        <v>38637.730000000003</v>
      </c>
      <c r="G24" s="16">
        <v>165389</v>
      </c>
      <c r="H24" s="16">
        <v>165389</v>
      </c>
      <c r="I24" s="16">
        <v>165389</v>
      </c>
    </row>
    <row r="25" spans="1:9" x14ac:dyDescent="0.2">
      <c r="A25" s="10"/>
      <c r="B25" s="11"/>
      <c r="C25" s="16"/>
      <c r="D25" s="16"/>
      <c r="E25" s="16"/>
      <c r="F25" s="16"/>
      <c r="G25" s="16"/>
      <c r="H25" s="16"/>
      <c r="I25" s="16"/>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v>0</v>
      </c>
      <c r="D31" s="15">
        <f t="shared" ref="D31:F31" si="6">SUM(D28:D30)</f>
        <v>0</v>
      </c>
      <c r="E31" s="15">
        <f t="shared" si="6"/>
        <v>0</v>
      </c>
      <c r="F31" s="15">
        <f t="shared" si="6"/>
        <v>0</v>
      </c>
      <c r="G31" s="15">
        <f t="shared" ref="G31:I31" si="7">SUM(G28:G30)</f>
        <v>0</v>
      </c>
      <c r="H31" s="15">
        <f t="shared" si="7"/>
        <v>0</v>
      </c>
      <c r="I31" s="15">
        <f t="shared" si="7"/>
        <v>0</v>
      </c>
    </row>
    <row r="32" spans="1:9" x14ac:dyDescent="0.2">
      <c r="A32" s="10"/>
      <c r="B32" s="11"/>
      <c r="C32" s="16"/>
      <c r="D32" s="16"/>
      <c r="E32" s="16"/>
      <c r="F32" s="16"/>
      <c r="G32" s="16"/>
      <c r="H32" s="16"/>
      <c r="I32" s="16"/>
    </row>
    <row r="33" spans="1:9" x14ac:dyDescent="0.2">
      <c r="A33" s="10" t="s">
        <v>7</v>
      </c>
      <c r="B33" s="11"/>
      <c r="C33" s="15">
        <v>0.35000000000582077</v>
      </c>
      <c r="D33" s="15">
        <f>+D22+D23-D24+D31</f>
        <v>0.35000000000582077</v>
      </c>
      <c r="E33" s="15">
        <f>+E22+E23-E24+E31</f>
        <v>0.35000000000582077</v>
      </c>
      <c r="F33" s="15">
        <f t="shared" ref="F33:I33" si="8">+F22+F23-F24+F31</f>
        <v>2.3100000000049477</v>
      </c>
      <c r="G33" s="15">
        <f t="shared" si="8"/>
        <v>2.3099999999976717</v>
      </c>
      <c r="H33" s="15">
        <f t="shared" si="8"/>
        <v>2.3099999999976717</v>
      </c>
      <c r="I33" s="15">
        <f t="shared" si="8"/>
        <v>2.3099999999976717</v>
      </c>
    </row>
    <row r="34" spans="1:9" x14ac:dyDescent="0.2">
      <c r="A34" s="18"/>
      <c r="B34" s="19"/>
      <c r="C34" s="20"/>
      <c r="D34" s="16"/>
      <c r="E34" s="16"/>
      <c r="F34" s="16"/>
      <c r="G34" s="16"/>
      <c r="H34" s="16"/>
      <c r="I34" s="16"/>
    </row>
    <row r="35" spans="1:9" x14ac:dyDescent="0.2">
      <c r="A35" s="10" t="s">
        <v>24</v>
      </c>
      <c r="B35" s="11"/>
      <c r="C35" s="20">
        <v>0</v>
      </c>
      <c r="D35" s="16">
        <v>0</v>
      </c>
      <c r="E35" s="16">
        <v>0</v>
      </c>
      <c r="F35" s="16">
        <v>84.5</v>
      </c>
      <c r="G35" s="16"/>
      <c r="H35" s="16"/>
      <c r="I35" s="16"/>
    </row>
    <row r="36" spans="1:9" x14ac:dyDescent="0.2">
      <c r="A36" s="18"/>
      <c r="B36" s="19"/>
      <c r="C36" s="16"/>
      <c r="D36" s="16"/>
      <c r="E36" s="16"/>
      <c r="F36" s="16"/>
      <c r="G36" s="16"/>
      <c r="H36" s="16"/>
      <c r="I36" s="16"/>
    </row>
    <row r="37" spans="1:9" x14ac:dyDescent="0.2">
      <c r="A37" s="10" t="s">
        <v>25</v>
      </c>
      <c r="B37" s="21"/>
      <c r="C37" s="22" t="s">
        <v>45</v>
      </c>
      <c r="D37" s="22" t="s">
        <v>45</v>
      </c>
      <c r="E37" s="22" t="s">
        <v>45</v>
      </c>
      <c r="F37" s="22" t="s">
        <v>45</v>
      </c>
      <c r="G37" s="22" t="s">
        <v>45</v>
      </c>
      <c r="H37" s="22" t="s">
        <v>45</v>
      </c>
      <c r="I37" s="22" t="s">
        <v>45</v>
      </c>
    </row>
    <row r="38" spans="1:9" ht="25.5" customHeight="1" x14ac:dyDescent="0.2">
      <c r="A38" s="23"/>
      <c r="B38" s="23"/>
      <c r="C38" s="222" t="s">
        <v>46</v>
      </c>
      <c r="D38" s="223"/>
      <c r="E38" s="223"/>
      <c r="F38" s="223"/>
      <c r="G38" s="223"/>
      <c r="H38" s="223"/>
      <c r="I38" s="223"/>
    </row>
    <row r="39" spans="1:9" x14ac:dyDescent="0.2">
      <c r="A39" s="24" t="s">
        <v>26</v>
      </c>
      <c r="B39" s="4"/>
      <c r="C39" s="224"/>
      <c r="D39" s="224"/>
      <c r="E39" s="224"/>
      <c r="F39" s="224"/>
      <c r="G39" s="224"/>
      <c r="H39" s="224"/>
      <c r="I39" s="224"/>
    </row>
    <row r="40" spans="1:9" x14ac:dyDescent="0.2">
      <c r="A40" s="25" t="s">
        <v>28</v>
      </c>
      <c r="B40" s="19"/>
      <c r="C40" s="16"/>
      <c r="D40" s="16"/>
      <c r="E40" s="16"/>
      <c r="F40" s="16"/>
      <c r="G40" s="16"/>
      <c r="H40" s="16"/>
      <c r="I40" s="16"/>
    </row>
    <row r="41" spans="1:9" x14ac:dyDescent="0.2">
      <c r="A41" s="10"/>
      <c r="B41" s="11"/>
      <c r="C41" s="16"/>
      <c r="D41" s="16"/>
      <c r="E41" s="16"/>
      <c r="F41" s="16"/>
      <c r="G41" s="16"/>
      <c r="H41" s="16"/>
      <c r="I41" s="16"/>
    </row>
    <row r="42" spans="1:9" x14ac:dyDescent="0.2">
      <c r="A42" s="10" t="s">
        <v>6</v>
      </c>
      <c r="B42" s="11"/>
      <c r="C42" s="16"/>
      <c r="D42" s="16"/>
      <c r="E42" s="16"/>
      <c r="F42" s="16"/>
      <c r="G42" s="16"/>
      <c r="H42" s="16"/>
      <c r="I42" s="16"/>
    </row>
    <row r="43" spans="1:9" x14ac:dyDescent="0.2">
      <c r="A43" s="10"/>
      <c r="B43" s="11"/>
      <c r="C43" s="16"/>
      <c r="D43" s="16"/>
      <c r="E43" s="16"/>
      <c r="F43" s="16"/>
      <c r="G43" s="16"/>
      <c r="H43" s="16"/>
      <c r="I43" s="16"/>
    </row>
    <row r="44" spans="1:9" x14ac:dyDescent="0.2">
      <c r="A44" s="25" t="s">
        <v>8</v>
      </c>
      <c r="B44" s="21"/>
      <c r="C44" s="16"/>
      <c r="D44" s="16"/>
      <c r="E44" s="16"/>
      <c r="F44" s="16"/>
      <c r="G44" s="16"/>
      <c r="H44" s="16"/>
      <c r="I44" s="16"/>
    </row>
    <row r="45" spans="1:9" x14ac:dyDescent="0.2">
      <c r="A45" s="26" t="s">
        <v>9</v>
      </c>
      <c r="B45" s="27"/>
      <c r="C45" s="16"/>
      <c r="D45" s="16"/>
      <c r="E45" s="16"/>
      <c r="F45" s="16"/>
      <c r="G45" s="16"/>
      <c r="H45" s="16"/>
      <c r="I45" s="16"/>
    </row>
  </sheetData>
  <sheetProtection selectLockedCells="1"/>
  <mergeCells count="7">
    <mergeCell ref="A18:I18"/>
    <mergeCell ref="C38:I39"/>
    <mergeCell ref="B4:E4"/>
    <mergeCell ref="B5:E5"/>
    <mergeCell ref="A8:I8"/>
    <mergeCell ref="A12:I12"/>
    <mergeCell ref="A14:I14"/>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325D-7300-42D7-A2E5-88D5FB97DACD}">
  <sheetPr>
    <tabColor rgb="FFFF0000"/>
    <pageSetUpPr fitToPage="1"/>
  </sheetPr>
  <dimension ref="A1:N55"/>
  <sheetViews>
    <sheetView zoomScaleNormal="100" zoomScaleSheetLayoutView="90" workbookViewId="0">
      <selection activeCell="Q27" sqref="Q27"/>
    </sheetView>
  </sheetViews>
  <sheetFormatPr defaultColWidth="9.140625" defaultRowHeight="12.75" x14ac:dyDescent="0.2"/>
  <cols>
    <col min="1" max="2" width="17.28515625" style="176" customWidth="1"/>
    <col min="3" max="8" width="14" style="176" customWidth="1"/>
    <col min="9" max="9" width="13.140625" style="176" customWidth="1"/>
    <col min="10" max="11" width="9.140625" style="176"/>
    <col min="12" max="12" width="12.7109375" style="176" bestFit="1" customWidth="1"/>
    <col min="13" max="16384" width="9.140625" style="176"/>
  </cols>
  <sheetData>
    <row r="1" spans="1:9" x14ac:dyDescent="0.2">
      <c r="A1" s="175"/>
      <c r="B1" s="175"/>
      <c r="C1" s="175"/>
      <c r="D1" s="175"/>
      <c r="E1" s="175"/>
      <c r="F1" s="175"/>
      <c r="G1" s="175"/>
      <c r="H1" s="175"/>
      <c r="I1" s="175"/>
    </row>
    <row r="2" spans="1:9" x14ac:dyDescent="0.2">
      <c r="A2" s="175" t="s">
        <v>13</v>
      </c>
      <c r="B2" s="29" t="s">
        <v>34</v>
      </c>
      <c r="C2" s="29"/>
      <c r="D2" s="29"/>
      <c r="E2" s="175"/>
      <c r="F2" s="175"/>
      <c r="G2" s="30" t="s">
        <v>14</v>
      </c>
      <c r="H2" s="29" t="s">
        <v>264</v>
      </c>
      <c r="I2" s="29"/>
    </row>
    <row r="3" spans="1:9" x14ac:dyDescent="0.2">
      <c r="A3" s="175" t="s">
        <v>22</v>
      </c>
      <c r="B3" s="29" t="s">
        <v>283</v>
      </c>
      <c r="C3" s="29"/>
      <c r="D3" s="29"/>
      <c r="E3" s="175"/>
      <c r="F3" s="175"/>
      <c r="G3" s="30" t="s">
        <v>15</v>
      </c>
      <c r="H3" s="31" t="s">
        <v>266</v>
      </c>
      <c r="I3" s="31"/>
    </row>
    <row r="4" spans="1:9" x14ac:dyDescent="0.2">
      <c r="A4" s="175" t="s">
        <v>16</v>
      </c>
      <c r="B4" s="4" t="s">
        <v>284</v>
      </c>
      <c r="C4" s="29"/>
      <c r="D4" s="29"/>
      <c r="E4" s="175"/>
      <c r="F4" s="175"/>
      <c r="G4" s="30" t="s">
        <v>18</v>
      </c>
      <c r="H4" s="4" t="s">
        <v>38</v>
      </c>
      <c r="I4" s="29"/>
    </row>
    <row r="5" spans="1:9" x14ac:dyDescent="0.2">
      <c r="A5" s="175" t="s">
        <v>17</v>
      </c>
      <c r="B5" s="4" t="s">
        <v>285</v>
      </c>
      <c r="C5" s="31"/>
      <c r="D5" s="31"/>
      <c r="E5" s="175"/>
      <c r="F5" s="175"/>
      <c r="G5" s="30" t="s">
        <v>19</v>
      </c>
      <c r="H5" s="31" t="s">
        <v>286</v>
      </c>
      <c r="I5" s="31"/>
    </row>
    <row r="6" spans="1:9" x14ac:dyDescent="0.2">
      <c r="A6" s="175"/>
      <c r="B6" s="175"/>
      <c r="C6" s="175"/>
      <c r="D6" s="175"/>
      <c r="E6" s="175"/>
      <c r="F6" s="175"/>
      <c r="G6" s="175"/>
      <c r="H6" s="175"/>
      <c r="I6" s="175"/>
    </row>
    <row r="7" spans="1:9" x14ac:dyDescent="0.2">
      <c r="A7" s="175"/>
      <c r="B7" s="175"/>
      <c r="C7" s="175"/>
      <c r="D7" s="175"/>
      <c r="E7" s="175"/>
      <c r="F7" s="175"/>
      <c r="G7" s="175"/>
      <c r="H7" s="175"/>
      <c r="I7" s="175"/>
    </row>
    <row r="8" spans="1:9" x14ac:dyDescent="0.2">
      <c r="A8" s="176" t="s">
        <v>287</v>
      </c>
      <c r="B8" s="175"/>
      <c r="C8" s="175"/>
      <c r="D8" s="175"/>
      <c r="E8" s="175"/>
      <c r="F8" s="175"/>
      <c r="G8" s="175"/>
      <c r="H8" s="175"/>
      <c r="I8" s="175"/>
    </row>
    <row r="9" spans="1:9" ht="16.149999999999999" customHeight="1" x14ac:dyDescent="0.2">
      <c r="A9" s="176" t="s">
        <v>288</v>
      </c>
      <c r="B9" s="175"/>
      <c r="C9" s="175"/>
      <c r="D9" s="175"/>
      <c r="E9" s="175"/>
      <c r="F9" s="175"/>
      <c r="G9" s="175"/>
      <c r="H9" s="175"/>
      <c r="I9" s="175"/>
    </row>
    <row r="10" spans="1:9" ht="20.25" customHeight="1" x14ac:dyDescent="0.2">
      <c r="A10" s="176" t="s">
        <v>289</v>
      </c>
      <c r="B10" s="175"/>
      <c r="C10" s="175"/>
      <c r="D10" s="175"/>
      <c r="E10" s="175"/>
      <c r="F10" s="175"/>
      <c r="G10" s="175"/>
      <c r="H10" s="175"/>
      <c r="I10" s="175"/>
    </row>
    <row r="11" spans="1:9" ht="10.5" customHeight="1" x14ac:dyDescent="0.2">
      <c r="B11" s="175"/>
      <c r="C11" s="175"/>
      <c r="D11" s="175"/>
      <c r="E11" s="175"/>
      <c r="F11" s="175"/>
      <c r="G11" s="175"/>
      <c r="H11" s="175"/>
      <c r="I11" s="175"/>
    </row>
    <row r="12" spans="1:9" x14ac:dyDescent="0.2">
      <c r="A12" s="176" t="s">
        <v>290</v>
      </c>
      <c r="B12" s="175"/>
      <c r="C12" s="175"/>
      <c r="D12" s="175"/>
      <c r="E12" s="175"/>
      <c r="F12" s="175"/>
      <c r="G12" s="175"/>
      <c r="H12" s="175"/>
      <c r="I12" s="175"/>
    </row>
    <row r="13" spans="1:9" ht="12" customHeight="1" x14ac:dyDescent="0.2">
      <c r="A13" s="176" t="s">
        <v>291</v>
      </c>
      <c r="B13" s="175"/>
      <c r="C13" s="175"/>
      <c r="D13" s="175"/>
      <c r="E13" s="175"/>
      <c r="F13" s="175"/>
      <c r="G13" s="175"/>
      <c r="H13" s="175"/>
      <c r="I13" s="175"/>
    </row>
    <row r="14" spans="1:9" ht="20.25" customHeight="1" x14ac:dyDescent="0.2">
      <c r="A14" s="176" t="s">
        <v>276</v>
      </c>
      <c r="B14" s="175"/>
      <c r="C14" s="175"/>
      <c r="D14" s="175"/>
      <c r="E14" s="175"/>
      <c r="F14" s="175"/>
      <c r="G14" s="175"/>
      <c r="H14" s="175"/>
      <c r="I14" s="175"/>
    </row>
    <row r="15" spans="1:9" ht="5.65" customHeight="1" x14ac:dyDescent="0.2">
      <c r="B15" s="175"/>
      <c r="C15" s="175"/>
      <c r="D15" s="175"/>
      <c r="E15" s="175"/>
      <c r="F15" s="175"/>
      <c r="G15" s="175"/>
      <c r="H15" s="175"/>
      <c r="I15" s="175"/>
    </row>
    <row r="16" spans="1:9" ht="50.25" customHeight="1" x14ac:dyDescent="0.2">
      <c r="A16" s="224" t="s">
        <v>500</v>
      </c>
      <c r="B16" s="224"/>
      <c r="C16" s="224"/>
      <c r="D16" s="224"/>
      <c r="E16" s="224"/>
      <c r="F16" s="224"/>
      <c r="G16" s="224"/>
      <c r="H16" s="224"/>
      <c r="I16" s="175"/>
    </row>
    <row r="17" spans="1:14" hidden="1" x14ac:dyDescent="0.2">
      <c r="A17" s="175"/>
      <c r="B17" s="175"/>
      <c r="C17" s="175"/>
      <c r="D17" s="175"/>
      <c r="E17" s="175"/>
      <c r="F17" s="175"/>
      <c r="G17" s="114"/>
      <c r="H17" s="175"/>
      <c r="I17" s="175"/>
    </row>
    <row r="18" spans="1:14" ht="12.75" customHeight="1" x14ac:dyDescent="0.2">
      <c r="A18" s="207" t="s">
        <v>12</v>
      </c>
      <c r="B18" s="208"/>
      <c r="C18" s="208"/>
      <c r="D18" s="208"/>
      <c r="E18" s="208"/>
      <c r="F18" s="208"/>
      <c r="G18" s="208"/>
      <c r="H18" s="208"/>
      <c r="I18" s="209"/>
    </row>
    <row r="19" spans="1:14" x14ac:dyDescent="0.2">
      <c r="A19" s="33"/>
      <c r="B19" s="34"/>
      <c r="C19" s="35" t="s">
        <v>30</v>
      </c>
      <c r="D19" s="35" t="s">
        <v>31</v>
      </c>
      <c r="E19" s="35" t="s">
        <v>32</v>
      </c>
      <c r="F19" s="35" t="s">
        <v>33</v>
      </c>
      <c r="G19" s="12" t="s">
        <v>466</v>
      </c>
      <c r="H19" s="12" t="s">
        <v>467</v>
      </c>
      <c r="I19" s="12" t="s">
        <v>468</v>
      </c>
    </row>
    <row r="20" spans="1:14" x14ac:dyDescent="0.2">
      <c r="A20" s="33"/>
      <c r="B20" s="34"/>
      <c r="C20" s="13" t="s">
        <v>10</v>
      </c>
      <c r="D20" s="14" t="s">
        <v>10</v>
      </c>
      <c r="E20" s="14" t="s">
        <v>10</v>
      </c>
      <c r="F20" s="14" t="s">
        <v>10</v>
      </c>
      <c r="G20" s="14" t="s">
        <v>11</v>
      </c>
      <c r="H20" s="14" t="s">
        <v>11</v>
      </c>
      <c r="I20" s="14" t="s">
        <v>11</v>
      </c>
    </row>
    <row r="21" spans="1:14" x14ac:dyDescent="0.2">
      <c r="A21" s="33" t="s">
        <v>0</v>
      </c>
      <c r="B21" s="34"/>
      <c r="C21" s="16">
        <v>1468850</v>
      </c>
      <c r="D21" s="16">
        <v>1468850</v>
      </c>
      <c r="E21" s="16">
        <v>1468850</v>
      </c>
      <c r="F21" s="16">
        <v>1468850</v>
      </c>
      <c r="G21" s="16">
        <v>0</v>
      </c>
      <c r="H21" s="16">
        <v>0</v>
      </c>
      <c r="I21" s="16">
        <v>0</v>
      </c>
      <c r="L21" s="107"/>
      <c r="M21" s="107"/>
      <c r="N21" s="107"/>
    </row>
    <row r="22" spans="1:14" x14ac:dyDescent="0.2">
      <c r="A22" s="33" t="s">
        <v>1</v>
      </c>
      <c r="B22" s="34"/>
      <c r="C22" s="16">
        <v>1982</v>
      </c>
      <c r="D22" s="16">
        <f t="shared" ref="D22:F22" si="0">C33</f>
        <v>41.899999999906868</v>
      </c>
      <c r="E22" s="16">
        <f t="shared" si="0"/>
        <v>30002.090000000084</v>
      </c>
      <c r="F22" s="16">
        <f t="shared" si="0"/>
        <v>25.03000000026077</v>
      </c>
      <c r="G22" s="16">
        <v>0</v>
      </c>
      <c r="H22" s="16">
        <v>0</v>
      </c>
      <c r="I22" s="16">
        <v>0</v>
      </c>
      <c r="L22" s="115"/>
      <c r="M22" s="115"/>
      <c r="N22" s="115"/>
    </row>
    <row r="23" spans="1:14" x14ac:dyDescent="0.2">
      <c r="A23" s="33" t="s">
        <v>2</v>
      </c>
      <c r="B23" s="34"/>
      <c r="C23" s="16">
        <v>1101901.94</v>
      </c>
      <c r="D23" s="16">
        <v>1594090.1</v>
      </c>
      <c r="E23" s="16">
        <v>1532116.58</v>
      </c>
      <c r="F23" s="16">
        <v>1696871.93</v>
      </c>
      <c r="G23" s="16">
        <v>0</v>
      </c>
      <c r="H23" s="16">
        <v>0</v>
      </c>
      <c r="I23" s="16">
        <v>0</v>
      </c>
      <c r="L23" s="116"/>
      <c r="M23" s="116"/>
      <c r="N23" s="116"/>
    </row>
    <row r="24" spans="1:14" x14ac:dyDescent="0.2">
      <c r="A24" s="33" t="s">
        <v>3</v>
      </c>
      <c r="B24" s="34"/>
      <c r="C24" s="15">
        <v>1103841.99</v>
      </c>
      <c r="D24" s="16">
        <v>1564129.91</v>
      </c>
      <c r="E24" s="16">
        <v>1562093.64</v>
      </c>
      <c r="F24" s="16">
        <v>1696882.97</v>
      </c>
      <c r="G24" s="16">
        <v>0</v>
      </c>
      <c r="H24" s="16">
        <v>0</v>
      </c>
      <c r="I24" s="16">
        <v>0</v>
      </c>
      <c r="L24" s="116"/>
      <c r="M24" s="116"/>
      <c r="N24" s="116"/>
    </row>
    <row r="25" spans="1:14" x14ac:dyDescent="0.2">
      <c r="A25" s="33"/>
      <c r="B25" s="34"/>
      <c r="C25" s="16"/>
      <c r="D25" s="16"/>
      <c r="E25" s="16"/>
      <c r="F25" s="16"/>
      <c r="G25" s="16"/>
      <c r="H25" s="16"/>
      <c r="I25" s="16"/>
      <c r="L25" s="115"/>
      <c r="M25" s="115"/>
      <c r="N25" s="115"/>
    </row>
    <row r="26" spans="1:14" x14ac:dyDescent="0.2">
      <c r="A26" s="10" t="s">
        <v>4</v>
      </c>
      <c r="B26" s="6"/>
      <c r="C26" s="17"/>
      <c r="D26" s="17"/>
      <c r="E26" s="17"/>
      <c r="F26" s="15"/>
      <c r="G26" s="15"/>
      <c r="H26" s="15"/>
      <c r="I26" s="15"/>
    </row>
    <row r="27" spans="1:14" x14ac:dyDescent="0.2">
      <c r="A27" s="10" t="s">
        <v>29</v>
      </c>
      <c r="B27" s="11"/>
      <c r="C27" s="17"/>
      <c r="D27" s="17"/>
      <c r="E27" s="17"/>
      <c r="F27" s="15"/>
      <c r="G27" s="15"/>
      <c r="H27" s="15"/>
      <c r="I27" s="15"/>
    </row>
    <row r="28" spans="1:14" x14ac:dyDescent="0.2">
      <c r="A28" s="18"/>
      <c r="B28" s="19"/>
      <c r="C28" s="16"/>
      <c r="D28" s="16"/>
      <c r="E28" s="16"/>
      <c r="F28" s="16"/>
      <c r="G28" s="16"/>
      <c r="H28" s="16"/>
      <c r="I28" s="16"/>
    </row>
    <row r="29" spans="1:14" x14ac:dyDescent="0.2">
      <c r="A29" s="18"/>
      <c r="B29" s="19"/>
      <c r="C29" s="16"/>
      <c r="D29" s="16"/>
      <c r="E29" s="16"/>
      <c r="F29" s="16"/>
      <c r="G29" s="16"/>
      <c r="H29" s="16"/>
      <c r="I29" s="16"/>
    </row>
    <row r="30" spans="1:14" x14ac:dyDescent="0.2">
      <c r="A30" s="18"/>
      <c r="B30" s="19"/>
      <c r="C30" s="16"/>
      <c r="D30" s="16"/>
      <c r="E30" s="16"/>
      <c r="F30" s="16"/>
      <c r="G30" s="16"/>
      <c r="H30" s="16"/>
      <c r="I30" s="16"/>
    </row>
    <row r="31" spans="1:14" x14ac:dyDescent="0.2">
      <c r="A31" s="10" t="s">
        <v>5</v>
      </c>
      <c r="B31" s="11"/>
      <c r="C31" s="15">
        <v>0</v>
      </c>
      <c r="D31" s="15">
        <v>0</v>
      </c>
      <c r="E31" s="15">
        <v>0</v>
      </c>
      <c r="F31" s="15">
        <v>0</v>
      </c>
      <c r="G31" s="15">
        <v>0</v>
      </c>
      <c r="H31" s="15">
        <v>0</v>
      </c>
      <c r="I31" s="15">
        <v>0</v>
      </c>
    </row>
    <row r="32" spans="1:14" x14ac:dyDescent="0.2">
      <c r="A32" s="33"/>
      <c r="B32" s="34"/>
      <c r="C32" s="16"/>
      <c r="D32" s="16"/>
      <c r="E32" s="16"/>
      <c r="F32" s="16"/>
      <c r="G32" s="16"/>
      <c r="H32" s="16"/>
      <c r="I32" s="16"/>
    </row>
    <row r="33" spans="1:9" x14ac:dyDescent="0.2">
      <c r="A33" s="33" t="s">
        <v>7</v>
      </c>
      <c r="B33" s="34"/>
      <c r="C33" s="15">
        <v>41.899999999906868</v>
      </c>
      <c r="D33" s="15">
        <f>D22+D23-D24</f>
        <v>30002.090000000084</v>
      </c>
      <c r="E33" s="15">
        <f t="shared" ref="E33:I33" si="1">E22+E23-E24</f>
        <v>25.03000000026077</v>
      </c>
      <c r="F33" s="15">
        <f t="shared" si="1"/>
        <v>13.990000000223517</v>
      </c>
      <c r="G33" s="15">
        <f t="shared" si="1"/>
        <v>0</v>
      </c>
      <c r="H33" s="15">
        <f t="shared" si="1"/>
        <v>0</v>
      </c>
      <c r="I33" s="15">
        <f t="shared" si="1"/>
        <v>0</v>
      </c>
    </row>
    <row r="34" spans="1:9" x14ac:dyDescent="0.2">
      <c r="A34" s="38"/>
      <c r="B34" s="39"/>
      <c r="C34" s="16"/>
      <c r="D34" s="16"/>
      <c r="E34" s="16"/>
      <c r="F34" s="16"/>
      <c r="G34" s="16"/>
      <c r="H34" s="16"/>
      <c r="I34" s="16"/>
    </row>
    <row r="35" spans="1:9" x14ac:dyDescent="0.2">
      <c r="A35" s="33" t="s">
        <v>24</v>
      </c>
      <c r="B35" s="34"/>
      <c r="C35" s="16">
        <v>625783.56000000006</v>
      </c>
      <c r="D35" s="16">
        <v>572473.99</v>
      </c>
      <c r="E35" s="16">
        <v>351195.2</v>
      </c>
      <c r="F35" s="16">
        <v>531820.32999999996</v>
      </c>
      <c r="G35" s="16">
        <v>0</v>
      </c>
      <c r="H35" s="16">
        <v>0</v>
      </c>
      <c r="I35" s="16">
        <v>0</v>
      </c>
    </row>
    <row r="36" spans="1:9" x14ac:dyDescent="0.2">
      <c r="A36" s="38"/>
      <c r="B36" s="39"/>
      <c r="C36" s="16"/>
      <c r="D36" s="16"/>
      <c r="E36" s="16"/>
      <c r="F36" s="16"/>
      <c r="G36" s="16"/>
      <c r="H36" s="16"/>
      <c r="I36" s="16"/>
    </row>
    <row r="37" spans="1:9" x14ac:dyDescent="0.2">
      <c r="A37" s="33" t="s">
        <v>25</v>
      </c>
      <c r="B37" s="42"/>
      <c r="C37" s="108" t="s">
        <v>106</v>
      </c>
      <c r="D37" s="109" t="s">
        <v>106</v>
      </c>
      <c r="E37" s="109" t="s">
        <v>106</v>
      </c>
      <c r="F37" s="109" t="s">
        <v>106</v>
      </c>
      <c r="G37" s="109" t="s">
        <v>106</v>
      </c>
      <c r="H37" s="109" t="s">
        <v>106</v>
      </c>
      <c r="I37" s="109" t="s">
        <v>106</v>
      </c>
    </row>
    <row r="38" spans="1:9" x14ac:dyDescent="0.2">
      <c r="A38" s="44"/>
      <c r="B38" s="44"/>
      <c r="C38" s="45"/>
      <c r="D38" s="45"/>
      <c r="E38" s="57"/>
      <c r="F38" s="57"/>
      <c r="G38" s="57"/>
      <c r="H38" s="57"/>
      <c r="I38" s="57"/>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row r="46" spans="1:9" x14ac:dyDescent="0.2">
      <c r="A46" s="49" t="s">
        <v>8</v>
      </c>
      <c r="B46" s="42"/>
      <c r="C46" s="16"/>
      <c r="D46" s="16"/>
      <c r="E46" s="37"/>
      <c r="F46" s="37"/>
      <c r="G46" s="37"/>
      <c r="H46" s="37"/>
      <c r="I46" s="37"/>
    </row>
    <row r="47" spans="1:9" x14ac:dyDescent="0.2">
      <c r="A47" s="50" t="s">
        <v>9</v>
      </c>
      <c r="B47" s="51"/>
      <c r="C47" s="16"/>
      <c r="D47" s="16"/>
      <c r="E47" s="37"/>
      <c r="F47" s="37"/>
      <c r="G47" s="37"/>
      <c r="H47" s="37"/>
      <c r="I47" s="37"/>
    </row>
    <row r="49" spans="1:3" x14ac:dyDescent="0.2">
      <c r="B49" s="176" t="s">
        <v>278</v>
      </c>
      <c r="C49" s="176" t="s">
        <v>279</v>
      </c>
    </row>
    <row r="50" spans="1:3" x14ac:dyDescent="0.2">
      <c r="A50" s="176" t="s">
        <v>2</v>
      </c>
      <c r="B50" s="117">
        <f>(F23-E23)/E23</f>
        <v>0.10753447364951814</v>
      </c>
      <c r="C50" s="111">
        <f>(G23-F23)/F23</f>
        <v>-1</v>
      </c>
    </row>
    <row r="51" spans="1:3" x14ac:dyDescent="0.2">
      <c r="A51" s="176" t="s">
        <v>3</v>
      </c>
      <c r="B51" s="117">
        <f>(F24-E24)/E24</f>
        <v>8.6287612053781923E-2</v>
      </c>
      <c r="C51" s="111">
        <f>(G24-F24)/F24</f>
        <v>-1</v>
      </c>
    </row>
    <row r="52" spans="1:3" x14ac:dyDescent="0.2">
      <c r="A52" s="113" t="s">
        <v>278</v>
      </c>
      <c r="B52" s="176" t="s">
        <v>292</v>
      </c>
    </row>
    <row r="53" spans="1:3" x14ac:dyDescent="0.2">
      <c r="A53" s="118" t="s">
        <v>279</v>
      </c>
      <c r="B53" s="176" t="s">
        <v>293</v>
      </c>
    </row>
    <row r="55" spans="1:3" x14ac:dyDescent="0.2">
      <c r="A55" s="176" t="s">
        <v>501</v>
      </c>
      <c r="B55" s="176" t="s">
        <v>502</v>
      </c>
    </row>
  </sheetData>
  <mergeCells count="2">
    <mergeCell ref="A16:H16"/>
    <mergeCell ref="A18:I18"/>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31F-31C5-46D3-A36D-691CCBC844CD}">
  <sheetPr>
    <pageSetUpPr fitToPage="1"/>
  </sheetPr>
  <dimension ref="A1:I50"/>
  <sheetViews>
    <sheetView topLeftCell="A4" zoomScaleNormal="100" zoomScaleSheetLayoutView="90" workbookViewId="0">
      <selection activeCell="A8" sqref="A8"/>
    </sheetView>
  </sheetViews>
  <sheetFormatPr defaultColWidth="9.140625" defaultRowHeight="12.75" x14ac:dyDescent="0.2"/>
  <cols>
    <col min="1" max="2" width="17.28515625" style="173" customWidth="1"/>
    <col min="3" max="8" width="14" style="173" customWidth="1"/>
    <col min="9" max="9" width="13.140625" style="173" customWidth="1"/>
    <col min="10" max="16384" width="9.140625" style="173"/>
  </cols>
  <sheetData>
    <row r="1" spans="1:9" x14ac:dyDescent="0.2">
      <c r="A1" s="172"/>
      <c r="B1" s="172"/>
      <c r="C1" s="172"/>
      <c r="D1" s="172"/>
      <c r="E1" s="172"/>
      <c r="F1" s="172"/>
      <c r="G1" s="172"/>
      <c r="H1" s="172"/>
      <c r="I1" s="172"/>
    </row>
    <row r="2" spans="1:9" x14ac:dyDescent="0.2">
      <c r="A2" s="172" t="s">
        <v>13</v>
      </c>
      <c r="B2" s="2" t="s">
        <v>34</v>
      </c>
      <c r="C2" s="29"/>
      <c r="D2" s="29"/>
      <c r="E2" s="172"/>
      <c r="F2" s="172"/>
      <c r="G2" s="30" t="s">
        <v>14</v>
      </c>
      <c r="H2" s="2" t="s">
        <v>489</v>
      </c>
      <c r="I2" s="29"/>
    </row>
    <row r="3" spans="1:9" x14ac:dyDescent="0.2">
      <c r="A3" s="172" t="s">
        <v>22</v>
      </c>
      <c r="B3" s="2" t="s">
        <v>97</v>
      </c>
      <c r="C3" s="29"/>
      <c r="D3" s="29"/>
      <c r="E3" s="172"/>
      <c r="F3" s="172"/>
      <c r="G3" s="30" t="s">
        <v>15</v>
      </c>
      <c r="H3" s="5" t="s">
        <v>490</v>
      </c>
      <c r="I3" s="31"/>
    </row>
    <row r="4" spans="1:9" x14ac:dyDescent="0.2">
      <c r="A4" s="172" t="s">
        <v>16</v>
      </c>
      <c r="B4" s="2" t="s">
        <v>124</v>
      </c>
      <c r="C4" s="29"/>
      <c r="D4" s="29"/>
      <c r="E4" s="172"/>
      <c r="F4" s="172"/>
      <c r="G4" s="30" t="s">
        <v>18</v>
      </c>
      <c r="H4" s="2" t="s">
        <v>38</v>
      </c>
      <c r="I4" s="29"/>
    </row>
    <row r="5" spans="1:9" x14ac:dyDescent="0.2">
      <c r="A5" s="172" t="s">
        <v>17</v>
      </c>
      <c r="B5" s="2" t="s">
        <v>125</v>
      </c>
      <c r="C5" s="31"/>
      <c r="D5" s="31"/>
      <c r="E5" s="172"/>
      <c r="F5" s="172"/>
      <c r="G5" s="30" t="s">
        <v>19</v>
      </c>
      <c r="H5" s="5" t="s">
        <v>126</v>
      </c>
      <c r="I5" s="31"/>
    </row>
    <row r="6" spans="1:9" x14ac:dyDescent="0.2">
      <c r="A6" s="172"/>
      <c r="B6" s="172"/>
      <c r="C6" s="172"/>
      <c r="D6" s="172"/>
      <c r="E6" s="172"/>
      <c r="F6" s="172"/>
      <c r="G6" s="172"/>
      <c r="H6" s="172"/>
      <c r="I6" s="172"/>
    </row>
    <row r="7" spans="1:9" x14ac:dyDescent="0.2">
      <c r="A7" s="172"/>
      <c r="B7" s="172"/>
      <c r="C7" s="172"/>
      <c r="D7" s="172"/>
      <c r="E7" s="172"/>
      <c r="F7" s="172"/>
      <c r="G7" s="172"/>
      <c r="H7" s="172"/>
      <c r="I7" s="172"/>
    </row>
    <row r="8" spans="1:9" x14ac:dyDescent="0.2">
      <c r="A8" s="58" t="s">
        <v>20</v>
      </c>
      <c r="B8" s="172"/>
      <c r="C8" s="172"/>
      <c r="D8" s="172"/>
      <c r="E8" s="172"/>
      <c r="F8" s="172"/>
      <c r="G8" s="172"/>
      <c r="H8" s="172"/>
      <c r="I8" s="172"/>
    </row>
    <row r="9" spans="1:9" x14ac:dyDescent="0.2">
      <c r="A9" s="226" t="s">
        <v>127</v>
      </c>
      <c r="B9" s="226"/>
      <c r="C9" s="226"/>
      <c r="D9" s="226"/>
      <c r="E9" s="226"/>
      <c r="F9" s="226"/>
      <c r="G9" s="226"/>
      <c r="H9" s="226"/>
      <c r="I9" s="226"/>
    </row>
    <row r="10" spans="1:9" x14ac:dyDescent="0.2">
      <c r="A10" s="226"/>
      <c r="B10" s="226"/>
      <c r="C10" s="226"/>
      <c r="D10" s="226"/>
      <c r="E10" s="226"/>
      <c r="F10" s="226"/>
      <c r="G10" s="226"/>
      <c r="H10" s="226"/>
      <c r="I10" s="226"/>
    </row>
    <row r="11" spans="1:9" x14ac:dyDescent="0.2">
      <c r="A11" s="170"/>
      <c r="B11" s="170"/>
      <c r="C11" s="170"/>
      <c r="D11" s="170"/>
      <c r="E11" s="170"/>
      <c r="F11" s="170"/>
      <c r="G11" s="170"/>
      <c r="H11" s="170"/>
      <c r="I11" s="170"/>
    </row>
    <row r="12" spans="1:9" x14ac:dyDescent="0.2">
      <c r="A12" s="60" t="s">
        <v>128</v>
      </c>
      <c r="B12" s="8"/>
      <c r="C12" s="8"/>
      <c r="D12" s="8"/>
      <c r="E12" s="8"/>
      <c r="F12" s="8"/>
      <c r="G12" s="8"/>
      <c r="H12" s="8"/>
      <c r="I12" s="8"/>
    </row>
    <row r="13" spans="1:9" x14ac:dyDescent="0.2">
      <c r="A13" s="60"/>
      <c r="B13" s="8"/>
      <c r="C13" s="8"/>
      <c r="D13" s="8"/>
      <c r="E13" s="8"/>
      <c r="F13" s="8"/>
      <c r="G13" s="8"/>
      <c r="H13" s="8"/>
      <c r="I13" s="8"/>
    </row>
    <row r="14" spans="1:9" x14ac:dyDescent="0.2">
      <c r="A14" s="226" t="s">
        <v>129</v>
      </c>
      <c r="B14" s="226"/>
      <c r="C14" s="226"/>
      <c r="D14" s="226"/>
      <c r="E14" s="226"/>
      <c r="F14" s="226"/>
      <c r="G14" s="226"/>
      <c r="H14" s="226"/>
      <c r="I14" s="226"/>
    </row>
    <row r="15" spans="1:9" ht="26.25" customHeight="1" x14ac:dyDescent="0.2">
      <c r="A15" s="226"/>
      <c r="B15" s="226"/>
      <c r="C15" s="226"/>
      <c r="D15" s="226"/>
      <c r="E15" s="226"/>
      <c r="F15" s="226"/>
      <c r="G15" s="226"/>
      <c r="H15" s="226"/>
      <c r="I15" s="226"/>
    </row>
    <row r="16" spans="1:9" x14ac:dyDescent="0.2">
      <c r="A16" s="170"/>
      <c r="B16" s="170"/>
      <c r="C16" s="170"/>
      <c r="D16" s="170"/>
      <c r="E16" s="170"/>
      <c r="F16" s="170"/>
      <c r="G16" s="170"/>
      <c r="H16" s="170"/>
      <c r="I16" s="170"/>
    </row>
    <row r="17" spans="1:9" x14ac:dyDescent="0.2">
      <c r="A17" s="8" t="s">
        <v>105</v>
      </c>
      <c r="B17" s="8"/>
      <c r="C17" s="8"/>
      <c r="D17" s="8"/>
      <c r="E17" s="8"/>
      <c r="F17" s="8"/>
      <c r="G17" s="8"/>
      <c r="H17" s="8"/>
      <c r="I17" s="8"/>
    </row>
    <row r="18" spans="1:9" x14ac:dyDescent="0.2">
      <c r="A18" s="8"/>
      <c r="B18" s="8"/>
      <c r="C18" s="8"/>
      <c r="D18" s="8"/>
      <c r="E18" s="8"/>
      <c r="F18" s="8"/>
      <c r="G18" s="8"/>
      <c r="H18" s="8"/>
      <c r="I18" s="8"/>
    </row>
    <row r="19" spans="1:9" x14ac:dyDescent="0.2">
      <c r="A19" s="250" t="s">
        <v>494</v>
      </c>
      <c r="B19" s="250"/>
      <c r="C19" s="250"/>
      <c r="D19" s="250"/>
      <c r="E19" s="250"/>
      <c r="F19" s="250"/>
      <c r="G19" s="250"/>
      <c r="H19" s="250"/>
      <c r="I19" s="250"/>
    </row>
    <row r="20" spans="1:9" ht="65.25" customHeight="1" x14ac:dyDescent="0.2">
      <c r="A20" s="250"/>
      <c r="B20" s="250"/>
      <c r="C20" s="250"/>
      <c r="D20" s="250"/>
      <c r="E20" s="250"/>
      <c r="F20" s="250"/>
      <c r="G20" s="250"/>
      <c r="H20" s="250"/>
      <c r="I20" s="250"/>
    </row>
    <row r="21" spans="1:9" x14ac:dyDescent="0.2">
      <c r="A21" s="171"/>
      <c r="B21" s="171"/>
      <c r="C21" s="171"/>
      <c r="D21" s="171"/>
      <c r="E21" s="171"/>
      <c r="F21" s="171"/>
      <c r="G21" s="171"/>
      <c r="H21" s="171"/>
      <c r="I21" s="171"/>
    </row>
    <row r="22" spans="1:9" x14ac:dyDescent="0.2">
      <c r="A22" s="207" t="s">
        <v>12</v>
      </c>
      <c r="B22" s="208"/>
      <c r="C22" s="208"/>
      <c r="D22" s="208"/>
      <c r="E22" s="208"/>
      <c r="F22" s="208"/>
      <c r="G22" s="208"/>
      <c r="H22" s="208"/>
      <c r="I22" s="209"/>
    </row>
    <row r="23" spans="1:9" x14ac:dyDescent="0.2">
      <c r="A23" s="33"/>
      <c r="B23" s="34"/>
      <c r="C23" s="35" t="s">
        <v>30</v>
      </c>
      <c r="D23" s="12" t="s">
        <v>31</v>
      </c>
      <c r="E23" s="12" t="s">
        <v>32</v>
      </c>
      <c r="F23" s="12" t="s">
        <v>33</v>
      </c>
      <c r="G23" s="12" t="s">
        <v>466</v>
      </c>
      <c r="H23" s="12" t="s">
        <v>467</v>
      </c>
      <c r="I23" s="12" t="s">
        <v>468</v>
      </c>
    </row>
    <row r="24" spans="1:9" x14ac:dyDescent="0.2">
      <c r="A24" s="33"/>
      <c r="B24" s="34"/>
      <c r="C24" s="14" t="s">
        <v>10</v>
      </c>
      <c r="D24" s="14" t="s">
        <v>10</v>
      </c>
      <c r="E24" s="14" t="s">
        <v>10</v>
      </c>
      <c r="F24" s="14" t="s">
        <v>10</v>
      </c>
      <c r="G24" s="14" t="s">
        <v>11</v>
      </c>
      <c r="H24" s="14" t="s">
        <v>11</v>
      </c>
      <c r="I24" s="14" t="s">
        <v>11</v>
      </c>
    </row>
    <row r="25" spans="1:9" x14ac:dyDescent="0.2">
      <c r="A25" s="33" t="s">
        <v>0</v>
      </c>
      <c r="B25" s="34"/>
      <c r="C25" s="37">
        <v>2014630</v>
      </c>
      <c r="D25" s="37">
        <v>2014630</v>
      </c>
      <c r="E25" s="37">
        <v>2050113</v>
      </c>
      <c r="F25" s="37">
        <v>2014630</v>
      </c>
      <c r="G25" s="37">
        <v>2014630</v>
      </c>
      <c r="H25" s="37">
        <v>2014630</v>
      </c>
      <c r="I25" s="37">
        <v>2014630</v>
      </c>
    </row>
    <row r="26" spans="1:9" x14ac:dyDescent="0.2">
      <c r="A26" s="33" t="s">
        <v>1</v>
      </c>
      <c r="B26" s="34"/>
      <c r="C26" s="37">
        <f t="shared" ref="C26:I26" si="0">B37</f>
        <v>0</v>
      </c>
      <c r="D26" s="37">
        <f t="shared" si="0"/>
        <v>11.069999999948777</v>
      </c>
      <c r="E26" s="37">
        <f t="shared" si="0"/>
        <v>1.529999999795109</v>
      </c>
      <c r="F26" s="37">
        <f t="shared" si="0"/>
        <v>17.149999999906868</v>
      </c>
      <c r="G26" s="37">
        <f t="shared" si="0"/>
        <v>6.6499999999068677</v>
      </c>
      <c r="H26" s="37">
        <f t="shared" si="0"/>
        <v>6.6499999999068677</v>
      </c>
      <c r="I26" s="37">
        <f t="shared" si="0"/>
        <v>6.6499999999068677</v>
      </c>
    </row>
    <row r="27" spans="1:9" x14ac:dyDescent="0.2">
      <c r="A27" s="33" t="s">
        <v>2</v>
      </c>
      <c r="B27" s="34"/>
      <c r="C27" s="37">
        <v>740858.34</v>
      </c>
      <c r="D27" s="37">
        <v>1502564.54</v>
      </c>
      <c r="E27" s="37">
        <v>1383505</v>
      </c>
      <c r="F27" s="37">
        <v>2239958.75</v>
      </c>
      <c r="G27" s="177">
        <v>0</v>
      </c>
      <c r="H27" s="177">
        <v>0</v>
      </c>
      <c r="I27" s="177">
        <v>0</v>
      </c>
    </row>
    <row r="28" spans="1:9" x14ac:dyDescent="0.2">
      <c r="A28" s="33" t="s">
        <v>3</v>
      </c>
      <c r="B28" s="34"/>
      <c r="C28" s="37">
        <v>740847.27</v>
      </c>
      <c r="D28" s="37">
        <v>1502574.08</v>
      </c>
      <c r="E28" s="37">
        <v>1383489.38</v>
      </c>
      <c r="F28" s="37">
        <v>2239969.25</v>
      </c>
      <c r="G28" s="177">
        <v>0</v>
      </c>
      <c r="H28" s="177">
        <v>0</v>
      </c>
      <c r="I28" s="177">
        <v>0</v>
      </c>
    </row>
    <row r="29" spans="1:9" x14ac:dyDescent="0.2">
      <c r="A29" s="33"/>
      <c r="B29" s="34"/>
      <c r="C29" s="37"/>
      <c r="D29" s="37"/>
      <c r="E29" s="37"/>
      <c r="F29" s="37"/>
      <c r="G29" s="37"/>
      <c r="H29" s="37"/>
      <c r="I29" s="37"/>
    </row>
    <row r="30" spans="1:9" x14ac:dyDescent="0.2">
      <c r="A30" s="10" t="s">
        <v>4</v>
      </c>
      <c r="B30" s="6"/>
      <c r="C30" s="17"/>
      <c r="D30" s="17"/>
      <c r="E30" s="17"/>
      <c r="F30" s="15"/>
      <c r="G30" s="15"/>
      <c r="H30" s="15"/>
      <c r="I30" s="15"/>
    </row>
    <row r="31" spans="1:9" x14ac:dyDescent="0.2">
      <c r="A31" s="10" t="s">
        <v>29</v>
      </c>
      <c r="B31" s="11"/>
      <c r="C31" s="17"/>
      <c r="D31" s="17"/>
      <c r="E31" s="17"/>
      <c r="F31" s="15"/>
      <c r="G31" s="15"/>
      <c r="H31" s="15"/>
      <c r="I31" s="15"/>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8"/>
      <c r="B34" s="19"/>
      <c r="C34" s="16"/>
      <c r="D34" s="16"/>
      <c r="E34" s="16"/>
      <c r="F34" s="16"/>
      <c r="G34" s="16"/>
      <c r="H34" s="16"/>
      <c r="I34" s="16"/>
    </row>
    <row r="35" spans="1:9" x14ac:dyDescent="0.2">
      <c r="A35" s="10" t="s">
        <v>5</v>
      </c>
      <c r="B35" s="11"/>
      <c r="C35" s="15">
        <f t="shared" ref="C35:F35" si="1">SUM(C32:C34)</f>
        <v>0</v>
      </c>
      <c r="D35" s="15">
        <f t="shared" si="1"/>
        <v>0</v>
      </c>
      <c r="E35" s="15">
        <f t="shared" si="1"/>
        <v>0</v>
      </c>
      <c r="F35" s="15">
        <f t="shared" si="1"/>
        <v>0</v>
      </c>
      <c r="G35" s="15">
        <f t="shared" ref="G35:I35" si="2">SUM(G32:G34)</f>
        <v>0</v>
      </c>
      <c r="H35" s="15">
        <f t="shared" si="2"/>
        <v>0</v>
      </c>
      <c r="I35" s="15">
        <f t="shared" si="2"/>
        <v>0</v>
      </c>
    </row>
    <row r="36" spans="1:9" x14ac:dyDescent="0.2">
      <c r="A36" s="33"/>
      <c r="B36" s="34"/>
      <c r="C36" s="37"/>
      <c r="D36" s="37"/>
      <c r="E36" s="37"/>
      <c r="F36" s="37"/>
      <c r="G36" s="37"/>
      <c r="H36" s="37"/>
      <c r="I36" s="37"/>
    </row>
    <row r="37" spans="1:9" x14ac:dyDescent="0.2">
      <c r="A37" s="33" t="s">
        <v>7</v>
      </c>
      <c r="B37" s="34"/>
      <c r="C37" s="36">
        <f>+C26+C27-C28+C35</f>
        <v>11.069999999948777</v>
      </c>
      <c r="D37" s="36">
        <f>+D26+D27-D28+D35</f>
        <v>1.529999999795109</v>
      </c>
      <c r="E37" s="36">
        <f>+E26+E27-E28+E35</f>
        <v>17.149999999906868</v>
      </c>
      <c r="F37" s="36">
        <f t="shared" ref="F37:I37" si="3">+F26+F27-F28+F35</f>
        <v>6.6499999999068677</v>
      </c>
      <c r="G37" s="36">
        <f t="shared" si="3"/>
        <v>6.6499999999068677</v>
      </c>
      <c r="H37" s="36">
        <f t="shared" si="3"/>
        <v>6.6499999999068677</v>
      </c>
      <c r="I37" s="36">
        <f t="shared" si="3"/>
        <v>6.6499999999068677</v>
      </c>
    </row>
    <row r="38" spans="1:9" x14ac:dyDescent="0.2">
      <c r="A38" s="38"/>
      <c r="B38" s="39"/>
      <c r="C38" s="37"/>
      <c r="D38" s="37"/>
      <c r="E38" s="37"/>
      <c r="F38" s="37"/>
      <c r="G38" s="37"/>
      <c r="H38" s="37"/>
      <c r="I38" s="37"/>
    </row>
    <row r="39" spans="1:9" x14ac:dyDescent="0.2">
      <c r="A39" s="33" t="s">
        <v>24</v>
      </c>
      <c r="B39" s="34"/>
      <c r="C39" s="37">
        <v>1331092.68</v>
      </c>
      <c r="D39" s="37">
        <v>988337.15</v>
      </c>
      <c r="E39" s="37">
        <v>816003.2</v>
      </c>
      <c r="F39" s="37">
        <v>404917.7</v>
      </c>
      <c r="G39" s="37">
        <v>404917.7</v>
      </c>
      <c r="H39" s="37">
        <v>404917.7</v>
      </c>
      <c r="I39" s="37">
        <v>404917.7</v>
      </c>
    </row>
    <row r="40" spans="1:9" x14ac:dyDescent="0.2">
      <c r="A40" s="38"/>
      <c r="B40" s="39"/>
      <c r="C40" s="37"/>
      <c r="D40" s="37"/>
      <c r="E40" s="37"/>
      <c r="F40" s="37"/>
      <c r="G40" s="37"/>
      <c r="H40" s="37"/>
      <c r="I40" s="37"/>
    </row>
    <row r="41" spans="1:9" x14ac:dyDescent="0.2">
      <c r="A41" s="33" t="s">
        <v>25</v>
      </c>
      <c r="B41" s="42"/>
      <c r="C41" s="56" t="s">
        <v>106</v>
      </c>
      <c r="D41" s="56" t="s">
        <v>106</v>
      </c>
      <c r="E41" s="56" t="s">
        <v>106</v>
      </c>
      <c r="F41" s="56" t="s">
        <v>106</v>
      </c>
      <c r="G41" s="56" t="s">
        <v>106</v>
      </c>
      <c r="H41" s="56" t="s">
        <v>106</v>
      </c>
      <c r="I41" s="56" t="s">
        <v>106</v>
      </c>
    </row>
    <row r="42" spans="1:9" x14ac:dyDescent="0.2">
      <c r="A42" s="44"/>
      <c r="B42" s="44"/>
      <c r="C42" s="45"/>
      <c r="D42" s="45"/>
      <c r="E42" s="45"/>
      <c r="F42" s="45"/>
      <c r="G42" s="45"/>
      <c r="H42" s="45"/>
      <c r="I42" s="45"/>
    </row>
    <row r="43" spans="1:9" x14ac:dyDescent="0.2">
      <c r="A43" s="46" t="s">
        <v>26</v>
      </c>
      <c r="B43" s="29"/>
      <c r="C43" s="47"/>
      <c r="D43" s="47"/>
      <c r="E43" s="48"/>
      <c r="F43" s="48"/>
      <c r="G43" s="48"/>
      <c r="H43" s="48"/>
      <c r="I43" s="48"/>
    </row>
    <row r="44" spans="1:9" x14ac:dyDescent="0.2">
      <c r="A44" s="49" t="s">
        <v>28</v>
      </c>
      <c r="B44" s="39"/>
      <c r="C44" s="20"/>
      <c r="D44" s="20"/>
      <c r="E44" s="41"/>
      <c r="F44" s="41"/>
      <c r="G44" s="41"/>
      <c r="H44" s="41"/>
      <c r="I44" s="41"/>
    </row>
    <row r="45" spans="1:9" x14ac:dyDescent="0.2">
      <c r="A45" s="33"/>
      <c r="B45" s="34"/>
      <c r="C45" s="37"/>
      <c r="D45" s="37"/>
      <c r="E45" s="37"/>
      <c r="F45" s="37"/>
      <c r="G45" s="37"/>
      <c r="H45" s="37"/>
      <c r="I45" s="37"/>
    </row>
    <row r="46" spans="1:9" x14ac:dyDescent="0.2">
      <c r="A46" s="33" t="s">
        <v>6</v>
      </c>
      <c r="B46" s="34"/>
      <c r="C46" s="16"/>
      <c r="D46" s="16"/>
      <c r="E46" s="37"/>
      <c r="F46" s="37"/>
      <c r="G46" s="37"/>
      <c r="H46" s="37"/>
      <c r="I46" s="37"/>
    </row>
    <row r="47" spans="1:9" x14ac:dyDescent="0.2">
      <c r="A47" s="33"/>
      <c r="B47" s="34"/>
      <c r="C47" s="16"/>
      <c r="D47" s="16"/>
      <c r="E47" s="37"/>
      <c r="F47" s="37"/>
      <c r="G47" s="37"/>
      <c r="H47" s="37"/>
      <c r="I47" s="37"/>
    </row>
    <row r="48" spans="1:9" x14ac:dyDescent="0.2">
      <c r="A48" s="49" t="s">
        <v>8</v>
      </c>
      <c r="B48" s="42"/>
      <c r="C48" s="16"/>
      <c r="D48" s="16"/>
      <c r="E48" s="37"/>
      <c r="F48" s="37"/>
      <c r="G48" s="37"/>
      <c r="H48" s="37"/>
      <c r="I48" s="37"/>
    </row>
    <row r="49" spans="1:9" x14ac:dyDescent="0.2">
      <c r="A49" s="50" t="s">
        <v>9</v>
      </c>
      <c r="B49" s="51"/>
      <c r="C49" s="16"/>
      <c r="D49" s="16"/>
      <c r="E49" s="37"/>
      <c r="F49" s="37"/>
      <c r="G49" s="37"/>
      <c r="H49" s="37"/>
      <c r="I49" s="37"/>
    </row>
    <row r="50" spans="1:9" x14ac:dyDescent="0.2">
      <c r="A50" s="50" t="s">
        <v>9</v>
      </c>
      <c r="B50" s="51"/>
      <c r="C50" s="16"/>
      <c r="D50" s="16"/>
      <c r="E50" s="37"/>
      <c r="F50" s="37"/>
      <c r="G50" s="37"/>
      <c r="H50" s="37"/>
      <c r="I50" s="37"/>
    </row>
  </sheetData>
  <sheetProtection selectLockedCells="1"/>
  <mergeCells count="4">
    <mergeCell ref="A9:I10"/>
    <mergeCell ref="A14:I15"/>
    <mergeCell ref="A19:I20"/>
    <mergeCell ref="A22:I22"/>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4FEB-6595-42D8-AC1E-961AF00C55B3}">
  <sheetPr>
    <tabColor rgb="FFFF0000"/>
    <pageSetUpPr fitToPage="1"/>
  </sheetPr>
  <dimension ref="A1:I49"/>
  <sheetViews>
    <sheetView zoomScaleNormal="100" zoomScaleSheetLayoutView="90" workbookViewId="0">
      <selection activeCell="G21" sqref="G21:I22"/>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x14ac:dyDescent="0.2">
      <c r="A1" s="28"/>
      <c r="B1" s="28"/>
      <c r="C1" s="28"/>
      <c r="D1" s="28"/>
      <c r="E1" s="28"/>
      <c r="F1" s="28"/>
      <c r="G1" s="28"/>
      <c r="H1" s="28"/>
      <c r="I1" s="28"/>
    </row>
    <row r="2" spans="1:9" x14ac:dyDescent="0.2">
      <c r="A2" s="28" t="s">
        <v>13</v>
      </c>
      <c r="B2" s="2" t="s">
        <v>34</v>
      </c>
      <c r="C2" s="29"/>
      <c r="D2" s="29"/>
      <c r="E2" s="28"/>
      <c r="F2" s="28"/>
      <c r="G2" s="30" t="s">
        <v>14</v>
      </c>
      <c r="H2" s="2" t="s">
        <v>96</v>
      </c>
      <c r="I2" s="29"/>
    </row>
    <row r="3" spans="1:9" x14ac:dyDescent="0.2">
      <c r="A3" s="28" t="s">
        <v>22</v>
      </c>
      <c r="B3" s="2" t="s">
        <v>97</v>
      </c>
      <c r="C3" s="29"/>
      <c r="D3" s="29"/>
      <c r="E3" s="28"/>
      <c r="F3" s="28"/>
      <c r="G3" s="30" t="s">
        <v>15</v>
      </c>
      <c r="H3" s="5" t="s">
        <v>98</v>
      </c>
      <c r="I3" s="31"/>
    </row>
    <row r="4" spans="1:9" x14ac:dyDescent="0.2">
      <c r="A4" s="28" t="s">
        <v>16</v>
      </c>
      <c r="B4" s="2" t="s">
        <v>130</v>
      </c>
      <c r="C4" s="29"/>
      <c r="D4" s="29"/>
      <c r="E4" s="28"/>
      <c r="F4" s="28"/>
      <c r="G4" s="30" t="s">
        <v>18</v>
      </c>
      <c r="H4" s="2" t="s">
        <v>38</v>
      </c>
      <c r="I4" s="29"/>
    </row>
    <row r="5" spans="1:9" x14ac:dyDescent="0.2">
      <c r="A5" s="28" t="s">
        <v>17</v>
      </c>
      <c r="B5" s="2" t="s">
        <v>131</v>
      </c>
      <c r="C5" s="31"/>
      <c r="D5" s="31"/>
      <c r="E5" s="28"/>
      <c r="F5" s="28"/>
      <c r="G5" s="30" t="s">
        <v>19</v>
      </c>
      <c r="H5" s="5" t="s">
        <v>132</v>
      </c>
      <c r="I5" s="31"/>
    </row>
    <row r="6" spans="1:9" x14ac:dyDescent="0.2">
      <c r="A6" s="28"/>
      <c r="B6" s="28"/>
      <c r="C6" s="28"/>
      <c r="D6" s="28"/>
      <c r="E6" s="28"/>
      <c r="F6" s="28"/>
      <c r="G6" s="28"/>
      <c r="H6" s="28"/>
      <c r="I6" s="28"/>
    </row>
    <row r="7" spans="1:9" x14ac:dyDescent="0.2">
      <c r="A7" s="28"/>
      <c r="B7" s="28"/>
      <c r="C7" s="28"/>
      <c r="D7" s="28"/>
      <c r="E7" s="28"/>
      <c r="F7" s="28"/>
      <c r="G7" s="28"/>
      <c r="H7" s="28"/>
      <c r="I7" s="28"/>
    </row>
    <row r="8" spans="1:9" x14ac:dyDescent="0.2">
      <c r="A8" s="28" t="s">
        <v>20</v>
      </c>
      <c r="B8" s="28"/>
      <c r="C8" s="28"/>
      <c r="D8" s="28"/>
      <c r="E8" s="28"/>
      <c r="F8" s="28"/>
      <c r="G8" s="28"/>
      <c r="H8" s="28"/>
      <c r="I8" s="28"/>
    </row>
    <row r="9" spans="1:9" ht="43.5" customHeight="1" x14ac:dyDescent="0.2">
      <c r="A9" s="226" t="s">
        <v>133</v>
      </c>
      <c r="B9" s="226"/>
      <c r="C9" s="226"/>
      <c r="D9" s="226"/>
      <c r="E9" s="226"/>
      <c r="F9" s="226"/>
      <c r="G9" s="226"/>
      <c r="H9" s="226"/>
      <c r="I9" s="226"/>
    </row>
    <row r="10" spans="1:9" x14ac:dyDescent="0.2">
      <c r="A10" s="59"/>
      <c r="B10" s="59"/>
      <c r="C10" s="59"/>
      <c r="D10" s="59"/>
      <c r="E10" s="59"/>
      <c r="F10" s="59"/>
      <c r="G10" s="59"/>
      <c r="H10" s="59"/>
      <c r="I10" s="59"/>
    </row>
    <row r="11" spans="1:9" x14ac:dyDescent="0.2">
      <c r="A11" s="60" t="s">
        <v>103</v>
      </c>
      <c r="B11" s="8"/>
      <c r="C11" s="8"/>
      <c r="D11" s="8"/>
      <c r="E11" s="8"/>
      <c r="F11" s="8"/>
      <c r="G11" s="8"/>
      <c r="H11" s="8"/>
      <c r="I11" s="8"/>
    </row>
    <row r="12" spans="1:9" x14ac:dyDescent="0.2">
      <c r="A12" s="60"/>
      <c r="B12" s="8"/>
      <c r="C12" s="8"/>
      <c r="D12" s="8"/>
      <c r="E12" s="8"/>
      <c r="F12" s="8"/>
      <c r="G12" s="8"/>
      <c r="H12" s="8"/>
      <c r="I12" s="8"/>
    </row>
    <row r="13" spans="1:9" x14ac:dyDescent="0.2">
      <c r="A13" s="60" t="s">
        <v>23</v>
      </c>
      <c r="B13" s="8"/>
      <c r="C13" s="8"/>
      <c r="D13" s="8"/>
      <c r="E13" s="8"/>
      <c r="F13" s="8"/>
      <c r="G13" s="8"/>
      <c r="H13" s="8"/>
      <c r="I13" s="8"/>
    </row>
    <row r="14" spans="1:9" ht="67.5" customHeight="1" x14ac:dyDescent="0.2">
      <c r="A14" s="226" t="s">
        <v>134</v>
      </c>
      <c r="B14" s="226"/>
      <c r="C14" s="226"/>
      <c r="D14" s="226"/>
      <c r="E14" s="226"/>
      <c r="F14" s="226"/>
      <c r="G14" s="226"/>
      <c r="H14" s="226"/>
      <c r="I14" s="226"/>
    </row>
    <row r="15" spans="1:9" x14ac:dyDescent="0.2">
      <c r="A15" s="59"/>
      <c r="B15" s="59"/>
      <c r="C15" s="59"/>
      <c r="D15" s="59"/>
      <c r="E15" s="59"/>
      <c r="F15" s="59"/>
      <c r="G15" s="59"/>
      <c r="H15" s="59"/>
      <c r="I15" s="59"/>
    </row>
    <row r="16" spans="1:9" x14ac:dyDescent="0.2">
      <c r="A16" s="60" t="s">
        <v>114</v>
      </c>
      <c r="B16" s="8"/>
      <c r="C16" s="8"/>
      <c r="D16" s="8"/>
      <c r="E16" s="8"/>
      <c r="F16" s="8"/>
      <c r="G16" s="8"/>
      <c r="H16" s="8"/>
      <c r="I16" s="8"/>
    </row>
    <row r="17" spans="1:9" x14ac:dyDescent="0.2">
      <c r="A17" s="60"/>
      <c r="B17" s="8"/>
      <c r="C17" s="8"/>
      <c r="D17" s="8"/>
      <c r="E17" s="8"/>
      <c r="F17" s="8"/>
      <c r="G17" s="8"/>
      <c r="H17" s="8"/>
      <c r="I17" s="8"/>
    </row>
    <row r="18" spans="1:9" x14ac:dyDescent="0.2">
      <c r="A18" s="226" t="s">
        <v>135</v>
      </c>
      <c r="B18" s="226"/>
      <c r="C18" s="226"/>
      <c r="D18" s="226"/>
      <c r="E18" s="226"/>
      <c r="F18" s="226"/>
      <c r="G18" s="226"/>
      <c r="H18" s="226"/>
      <c r="I18" s="226"/>
    </row>
    <row r="19" spans="1:9" ht="31.5" customHeight="1" x14ac:dyDescent="0.2">
      <c r="A19" s="251"/>
      <c r="B19" s="251"/>
      <c r="C19" s="251"/>
      <c r="D19" s="251"/>
      <c r="E19" s="251"/>
      <c r="F19" s="251"/>
      <c r="G19" s="251"/>
      <c r="H19" s="251"/>
      <c r="I19" s="251"/>
    </row>
    <row r="20" spans="1:9" x14ac:dyDescent="0.2">
      <c r="A20" s="207" t="s">
        <v>12</v>
      </c>
      <c r="B20" s="208"/>
      <c r="C20" s="208"/>
      <c r="D20" s="208"/>
      <c r="E20" s="208"/>
      <c r="F20" s="208"/>
      <c r="G20" s="208"/>
      <c r="H20" s="208"/>
      <c r="I20" s="209"/>
    </row>
    <row r="21" spans="1:9" x14ac:dyDescent="0.2">
      <c r="A21" s="33"/>
      <c r="B21" s="34"/>
      <c r="C21" s="35" t="s">
        <v>30</v>
      </c>
      <c r="D21" s="12" t="s">
        <v>31</v>
      </c>
      <c r="E21" s="12" t="s">
        <v>32</v>
      </c>
      <c r="F21" s="12" t="s">
        <v>33</v>
      </c>
      <c r="G21" s="153" t="s">
        <v>466</v>
      </c>
      <c r="H21" s="153" t="s">
        <v>467</v>
      </c>
      <c r="I21" s="153" t="s">
        <v>468</v>
      </c>
    </row>
    <row r="22" spans="1:9" x14ac:dyDescent="0.2">
      <c r="A22" s="33"/>
      <c r="B22" s="34"/>
      <c r="C22" s="14" t="s">
        <v>10</v>
      </c>
      <c r="D22" s="14" t="s">
        <v>10</v>
      </c>
      <c r="E22" s="14" t="s">
        <v>10</v>
      </c>
      <c r="F22" s="14" t="s">
        <v>10</v>
      </c>
      <c r="G22" s="155" t="s">
        <v>11</v>
      </c>
      <c r="H22" s="155" t="s">
        <v>11</v>
      </c>
      <c r="I22" s="155" t="s">
        <v>11</v>
      </c>
    </row>
    <row r="23" spans="1:9" x14ac:dyDescent="0.2">
      <c r="A23" s="33" t="s">
        <v>0</v>
      </c>
      <c r="B23" s="34"/>
      <c r="C23" s="37">
        <v>4036648</v>
      </c>
      <c r="D23" s="37">
        <v>0</v>
      </c>
      <c r="E23" s="37">
        <v>0</v>
      </c>
      <c r="F23" s="37">
        <v>0</v>
      </c>
      <c r="G23" s="37">
        <v>0</v>
      </c>
      <c r="H23" s="37">
        <v>0</v>
      </c>
      <c r="I23" s="37">
        <v>0</v>
      </c>
    </row>
    <row r="24" spans="1:9" x14ac:dyDescent="0.2">
      <c r="A24" s="33" t="s">
        <v>1</v>
      </c>
      <c r="B24" s="34"/>
      <c r="C24" s="37">
        <v>104270</v>
      </c>
      <c r="D24" s="37">
        <f t="shared" ref="D24" si="0">C35</f>
        <v>1305.8100000000559</v>
      </c>
      <c r="E24" s="37">
        <f t="shared" ref="E24" si="1">D35</f>
        <v>18.210000000428408</v>
      </c>
      <c r="F24" s="37">
        <f t="shared" ref="F24" si="2">E35</f>
        <v>2.3283064365386963E-10</v>
      </c>
      <c r="G24" s="37">
        <f t="shared" ref="G24" si="3">F35</f>
        <v>2.3283064365386963E-10</v>
      </c>
      <c r="H24" s="37">
        <f t="shared" ref="H24" si="4">G35</f>
        <v>2.3283064365386963E-10</v>
      </c>
      <c r="I24" s="37">
        <f t="shared" ref="I24" si="5">H35</f>
        <v>2.3283064365386963E-10</v>
      </c>
    </row>
    <row r="25" spans="1:9" x14ac:dyDescent="0.2">
      <c r="A25" s="33" t="s">
        <v>2</v>
      </c>
      <c r="B25" s="34"/>
      <c r="C25" s="37">
        <v>1893353.49</v>
      </c>
      <c r="D25" s="37">
        <v>4073890.66</v>
      </c>
      <c r="E25" s="37">
        <v>1422913.41</v>
      </c>
      <c r="F25" s="37">
        <v>0</v>
      </c>
      <c r="G25" s="37">
        <v>0</v>
      </c>
      <c r="H25" s="37">
        <v>0</v>
      </c>
      <c r="I25" s="37">
        <v>0</v>
      </c>
    </row>
    <row r="26" spans="1:9" x14ac:dyDescent="0.2">
      <c r="A26" s="33" t="s">
        <v>3</v>
      </c>
      <c r="B26" s="34"/>
      <c r="C26" s="37">
        <v>1996317.68</v>
      </c>
      <c r="D26" s="37">
        <v>4075178.26</v>
      </c>
      <c r="E26" s="37">
        <v>1422931.62</v>
      </c>
      <c r="F26" s="37">
        <v>0</v>
      </c>
      <c r="G26" s="37">
        <v>0</v>
      </c>
      <c r="H26" s="37">
        <v>0</v>
      </c>
      <c r="I26" s="37">
        <v>0</v>
      </c>
    </row>
    <row r="27" spans="1:9" x14ac:dyDescent="0.2">
      <c r="A27" s="33"/>
      <c r="B27" s="34"/>
      <c r="C27" s="37"/>
      <c r="D27" s="37"/>
      <c r="E27" s="37"/>
      <c r="F27" s="37"/>
      <c r="G27" s="37"/>
      <c r="H27" s="37"/>
      <c r="I27" s="37"/>
    </row>
    <row r="28" spans="1:9" x14ac:dyDescent="0.2">
      <c r="A28" s="10" t="s">
        <v>4</v>
      </c>
      <c r="B28" s="6"/>
      <c r="C28" s="17"/>
      <c r="D28" s="17"/>
      <c r="E28" s="17"/>
      <c r="F28" s="15"/>
      <c r="G28" s="15"/>
      <c r="H28" s="15"/>
      <c r="I28" s="15"/>
    </row>
    <row r="29" spans="1:9" x14ac:dyDescent="0.2">
      <c r="A29" s="10" t="s">
        <v>29</v>
      </c>
      <c r="B29" s="11"/>
      <c r="C29" s="17"/>
      <c r="D29" s="17"/>
      <c r="E29" s="17"/>
      <c r="F29" s="15"/>
      <c r="G29" s="15"/>
      <c r="H29" s="15"/>
      <c r="I29" s="15"/>
    </row>
    <row r="30" spans="1:9" x14ac:dyDescent="0.2">
      <c r="A30" s="18"/>
      <c r="B30" s="19"/>
      <c r="C30" s="16"/>
      <c r="D30" s="16"/>
      <c r="E30" s="16"/>
      <c r="F30" s="16"/>
      <c r="G30" s="16"/>
      <c r="H30" s="16"/>
      <c r="I30" s="16"/>
    </row>
    <row r="31" spans="1:9" x14ac:dyDescent="0.2">
      <c r="A31" s="18"/>
      <c r="B31" s="19"/>
      <c r="C31" s="16"/>
      <c r="D31" s="16"/>
      <c r="E31" s="16"/>
      <c r="F31" s="16"/>
      <c r="G31" s="16"/>
      <c r="H31" s="16"/>
      <c r="I31" s="16"/>
    </row>
    <row r="32" spans="1:9" x14ac:dyDescent="0.2">
      <c r="A32" s="18"/>
      <c r="B32" s="19"/>
      <c r="C32" s="16"/>
      <c r="D32" s="16"/>
      <c r="E32" s="16"/>
      <c r="F32" s="16"/>
      <c r="G32" s="16"/>
      <c r="H32" s="16"/>
      <c r="I32" s="16"/>
    </row>
    <row r="33" spans="1:9" x14ac:dyDescent="0.2">
      <c r="A33" s="10" t="s">
        <v>5</v>
      </c>
      <c r="B33" s="11"/>
      <c r="C33" s="15">
        <f t="shared" ref="C33:F33" si="6">SUM(C30:C32)</f>
        <v>0</v>
      </c>
      <c r="D33" s="15">
        <f t="shared" si="6"/>
        <v>0</v>
      </c>
      <c r="E33" s="15">
        <f t="shared" si="6"/>
        <v>0</v>
      </c>
      <c r="F33" s="15">
        <f t="shared" si="6"/>
        <v>0</v>
      </c>
      <c r="G33" s="15">
        <f t="shared" ref="G33:I33" si="7">SUM(G30:G32)</f>
        <v>0</v>
      </c>
      <c r="H33" s="15">
        <f t="shared" si="7"/>
        <v>0</v>
      </c>
      <c r="I33" s="15">
        <f t="shared" si="7"/>
        <v>0</v>
      </c>
    </row>
    <row r="34" spans="1:9" x14ac:dyDescent="0.2">
      <c r="A34" s="33"/>
      <c r="B34" s="34"/>
      <c r="C34" s="37"/>
      <c r="D34" s="37"/>
      <c r="E34" s="37"/>
      <c r="F34" s="37"/>
      <c r="G34" s="37"/>
      <c r="H34" s="37"/>
      <c r="I34" s="37"/>
    </row>
    <row r="35" spans="1:9" x14ac:dyDescent="0.2">
      <c r="A35" s="33" t="s">
        <v>7</v>
      </c>
      <c r="B35" s="34"/>
      <c r="C35" s="36">
        <f>+C24+C25-C26+C33</f>
        <v>1305.8100000000559</v>
      </c>
      <c r="D35" s="36">
        <f>+D24+D25-D26+D33</f>
        <v>18.210000000428408</v>
      </c>
      <c r="E35" s="36">
        <f>+E24+E25-E26+E33</f>
        <v>2.3283064365386963E-10</v>
      </c>
      <c r="F35" s="36">
        <f t="shared" ref="F35:I35" si="8">+F24+F25-F26+F33</f>
        <v>2.3283064365386963E-10</v>
      </c>
      <c r="G35" s="36">
        <f t="shared" si="8"/>
        <v>2.3283064365386963E-10</v>
      </c>
      <c r="H35" s="36">
        <f t="shared" si="8"/>
        <v>2.3283064365386963E-10</v>
      </c>
      <c r="I35" s="36">
        <f t="shared" si="8"/>
        <v>2.3283064365386963E-10</v>
      </c>
    </row>
    <row r="36" spans="1:9" x14ac:dyDescent="0.2">
      <c r="A36" s="38"/>
      <c r="B36" s="39"/>
      <c r="C36" s="37"/>
      <c r="D36" s="37"/>
      <c r="E36" s="37"/>
      <c r="F36" s="37"/>
      <c r="G36" s="37"/>
      <c r="H36" s="37"/>
      <c r="I36" s="37"/>
    </row>
    <row r="37" spans="1:9" x14ac:dyDescent="0.2">
      <c r="A37" s="33" t="s">
        <v>24</v>
      </c>
      <c r="B37" s="34"/>
      <c r="C37" s="37">
        <v>1663130.79</v>
      </c>
      <c r="D37" s="37">
        <v>1675792.27</v>
      </c>
      <c r="E37" s="37">
        <v>0</v>
      </c>
      <c r="F37" s="37">
        <v>0</v>
      </c>
      <c r="G37" s="37">
        <v>0</v>
      </c>
      <c r="H37" s="37">
        <v>0</v>
      </c>
      <c r="I37" s="37">
        <v>0</v>
      </c>
    </row>
    <row r="38" spans="1:9" x14ac:dyDescent="0.2">
      <c r="A38" s="38"/>
      <c r="B38" s="39"/>
      <c r="C38" s="37"/>
      <c r="D38" s="37"/>
      <c r="E38" s="37"/>
      <c r="F38" s="37"/>
      <c r="G38" s="37"/>
      <c r="H38" s="37"/>
      <c r="I38" s="37"/>
    </row>
    <row r="39" spans="1:9" x14ac:dyDescent="0.2">
      <c r="A39" s="33" t="s">
        <v>25</v>
      </c>
      <c r="B39" s="42"/>
      <c r="C39" s="56" t="s">
        <v>106</v>
      </c>
      <c r="D39" s="56" t="s">
        <v>106</v>
      </c>
      <c r="E39" s="56" t="s">
        <v>106</v>
      </c>
      <c r="F39" s="56" t="s">
        <v>106</v>
      </c>
      <c r="G39" s="56" t="s">
        <v>106</v>
      </c>
      <c r="H39" s="56" t="s">
        <v>106</v>
      </c>
      <c r="I39" s="56" t="s">
        <v>106</v>
      </c>
    </row>
    <row r="40" spans="1:9" x14ac:dyDescent="0.2">
      <c r="A40" s="44"/>
      <c r="B40" s="44"/>
      <c r="C40" s="45"/>
      <c r="D40" s="45"/>
      <c r="E40" s="45"/>
      <c r="F40" s="45"/>
      <c r="G40" s="45"/>
      <c r="H40" s="45"/>
      <c r="I40" s="45"/>
    </row>
    <row r="41" spans="1:9" x14ac:dyDescent="0.2">
      <c r="A41" s="46" t="s">
        <v>26</v>
      </c>
      <c r="B41" s="29"/>
      <c r="C41" s="47"/>
      <c r="D41" s="47"/>
      <c r="E41" s="48"/>
      <c r="F41" s="48"/>
      <c r="G41" s="48"/>
      <c r="H41" s="48"/>
      <c r="I41" s="48"/>
    </row>
    <row r="42" spans="1:9" x14ac:dyDescent="0.2">
      <c r="A42" s="49" t="s">
        <v>28</v>
      </c>
      <c r="B42" s="39"/>
      <c r="C42" s="20"/>
      <c r="D42" s="20"/>
      <c r="E42" s="41"/>
      <c r="F42" s="41"/>
      <c r="G42" s="41"/>
      <c r="H42" s="41"/>
      <c r="I42" s="41"/>
    </row>
    <row r="43" spans="1:9" x14ac:dyDescent="0.2">
      <c r="A43" s="33"/>
      <c r="B43" s="34"/>
      <c r="C43" s="37"/>
      <c r="D43" s="37"/>
      <c r="E43" s="37"/>
      <c r="F43" s="37"/>
      <c r="G43" s="37"/>
      <c r="H43" s="37"/>
      <c r="I43" s="37"/>
    </row>
    <row r="44" spans="1:9" x14ac:dyDescent="0.2">
      <c r="A44" s="33" t="s">
        <v>6</v>
      </c>
      <c r="B44" s="34"/>
      <c r="C44" s="16"/>
      <c r="D44" s="16"/>
      <c r="E44" s="37"/>
      <c r="F44" s="37"/>
      <c r="G44" s="37"/>
      <c r="H44" s="37"/>
      <c r="I44" s="37"/>
    </row>
    <row r="45" spans="1:9" x14ac:dyDescent="0.2">
      <c r="A45" s="33"/>
      <c r="B45" s="34"/>
      <c r="C45" s="16"/>
      <c r="D45" s="16"/>
      <c r="E45" s="37"/>
      <c r="F45" s="37"/>
      <c r="G45" s="37"/>
      <c r="H45" s="37"/>
      <c r="I45" s="37"/>
    </row>
    <row r="46" spans="1:9" x14ac:dyDescent="0.2">
      <c r="A46" s="49" t="s">
        <v>8</v>
      </c>
      <c r="B46" s="42"/>
      <c r="C46" s="16"/>
      <c r="D46" s="16"/>
      <c r="E46" s="37"/>
      <c r="F46" s="37"/>
      <c r="G46" s="37"/>
      <c r="H46" s="37"/>
      <c r="I46" s="37"/>
    </row>
    <row r="47" spans="1:9" x14ac:dyDescent="0.2">
      <c r="A47" s="50" t="s">
        <v>9</v>
      </c>
      <c r="B47" s="51"/>
      <c r="C47" s="16"/>
      <c r="D47" s="16"/>
      <c r="E47" s="37"/>
      <c r="F47" s="37"/>
      <c r="G47" s="37"/>
      <c r="H47" s="37"/>
      <c r="I47" s="37"/>
    </row>
    <row r="48" spans="1:9" x14ac:dyDescent="0.2">
      <c r="A48" s="49" t="s">
        <v>8</v>
      </c>
      <c r="B48" s="42"/>
      <c r="C48" s="16"/>
      <c r="D48" s="16"/>
      <c r="E48" s="37"/>
      <c r="F48" s="37"/>
      <c r="G48" s="37"/>
      <c r="H48" s="37"/>
      <c r="I48" s="37"/>
    </row>
    <row r="49" spans="1:9" x14ac:dyDescent="0.2">
      <c r="A49" s="50" t="s">
        <v>9</v>
      </c>
      <c r="B49" s="51"/>
      <c r="C49" s="16"/>
      <c r="D49" s="16"/>
      <c r="E49" s="37"/>
      <c r="F49" s="37"/>
      <c r="G49" s="37"/>
      <c r="H49" s="37"/>
      <c r="I49" s="37"/>
    </row>
  </sheetData>
  <sheetProtection selectLockedCells="1"/>
  <mergeCells count="4">
    <mergeCell ref="A9:I9"/>
    <mergeCell ref="A14:I14"/>
    <mergeCell ref="A18:I19"/>
    <mergeCell ref="A20:I20"/>
  </mergeCells>
  <printOptions horizontalCentered="1"/>
  <pageMargins left="0.75" right="0.75" top="0.6" bottom="0.55000000000000004" header="0.28000000000000003" footer="0.16"/>
  <pageSetup scale="74"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735F-672B-4781-A2E6-A022762CFC36}">
  <sheetPr>
    <tabColor rgb="FFFF0000"/>
    <pageSetUpPr fitToPage="1"/>
  </sheetPr>
  <dimension ref="A1:I49"/>
  <sheetViews>
    <sheetView zoomScaleNormal="100" zoomScaleSheetLayoutView="90" workbookViewId="0">
      <selection activeCell="N31" sqref="N31"/>
    </sheetView>
  </sheetViews>
  <sheetFormatPr defaultColWidth="9.140625" defaultRowHeight="12.75" x14ac:dyDescent="0.2"/>
  <cols>
    <col min="1" max="2" width="17.28515625" style="191" customWidth="1"/>
    <col min="3" max="8" width="14" style="191" customWidth="1"/>
    <col min="9" max="9" width="13.140625" style="191" customWidth="1"/>
    <col min="10" max="13" width="9.140625" style="191"/>
    <col min="14" max="14" width="104" style="191" bestFit="1" customWidth="1"/>
    <col min="15" max="16384" width="9.140625" style="191"/>
  </cols>
  <sheetData>
    <row r="1" spans="1:9" x14ac:dyDescent="0.2">
      <c r="A1" s="114" t="s">
        <v>525</v>
      </c>
      <c r="B1" s="190"/>
      <c r="C1" s="190"/>
      <c r="D1" s="190"/>
      <c r="E1" s="190"/>
      <c r="F1" s="190"/>
      <c r="G1" s="190"/>
      <c r="H1" s="190"/>
      <c r="I1" s="190"/>
    </row>
    <row r="2" spans="1:9" x14ac:dyDescent="0.2">
      <c r="A2" s="190" t="s">
        <v>13</v>
      </c>
      <c r="B2" s="29" t="s">
        <v>34</v>
      </c>
      <c r="C2" s="29"/>
      <c r="D2" s="29"/>
      <c r="E2" s="190"/>
      <c r="F2" s="190"/>
      <c r="G2" s="30" t="s">
        <v>14</v>
      </c>
      <c r="H2" s="29" t="s">
        <v>369</v>
      </c>
      <c r="I2" s="29"/>
    </row>
    <row r="3" spans="1:9" x14ac:dyDescent="0.2">
      <c r="A3" s="190" t="s">
        <v>22</v>
      </c>
      <c r="B3" s="29" t="s">
        <v>370</v>
      </c>
      <c r="C3" s="29"/>
      <c r="D3" s="29"/>
      <c r="E3" s="190"/>
      <c r="F3" s="190"/>
      <c r="G3" s="30" t="s">
        <v>15</v>
      </c>
      <c r="H3" s="31" t="s">
        <v>371</v>
      </c>
      <c r="I3" s="31"/>
    </row>
    <row r="4" spans="1:9" x14ac:dyDescent="0.2">
      <c r="A4" s="190" t="s">
        <v>16</v>
      </c>
      <c r="B4" s="29" t="s">
        <v>381</v>
      </c>
      <c r="C4" s="29"/>
      <c r="D4" s="29"/>
      <c r="E4" s="190"/>
      <c r="F4" s="190"/>
      <c r="G4" s="30" t="s">
        <v>18</v>
      </c>
      <c r="H4" s="29" t="s">
        <v>38</v>
      </c>
      <c r="I4" s="29"/>
    </row>
    <row r="5" spans="1:9" x14ac:dyDescent="0.2">
      <c r="A5" s="190" t="s">
        <v>17</v>
      </c>
      <c r="B5" s="29" t="s">
        <v>373</v>
      </c>
      <c r="C5" s="31"/>
      <c r="D5" s="31"/>
      <c r="E5" s="190"/>
      <c r="F5" s="190"/>
      <c r="G5" s="30" t="s">
        <v>19</v>
      </c>
      <c r="H5" s="31" t="s">
        <v>382</v>
      </c>
      <c r="I5" s="31"/>
    </row>
    <row r="6" spans="1:9" x14ac:dyDescent="0.2">
      <c r="A6" s="190"/>
      <c r="B6" s="190"/>
      <c r="C6" s="190"/>
      <c r="D6" s="190"/>
      <c r="E6" s="190"/>
      <c r="F6" s="190"/>
      <c r="G6" s="190"/>
      <c r="H6" s="190"/>
      <c r="I6" s="190"/>
    </row>
    <row r="7" spans="1:9" x14ac:dyDescent="0.2">
      <c r="A7" s="190"/>
      <c r="B7" s="190"/>
      <c r="C7" s="190"/>
      <c r="D7" s="190"/>
      <c r="E7" s="190"/>
      <c r="F7" s="190"/>
      <c r="G7" s="190"/>
      <c r="H7" s="190"/>
      <c r="I7" s="190"/>
    </row>
    <row r="8" spans="1:9" x14ac:dyDescent="0.2">
      <c r="A8" s="190" t="s">
        <v>383</v>
      </c>
      <c r="B8" s="190"/>
      <c r="C8" s="190"/>
      <c r="D8" s="190"/>
      <c r="E8" s="190"/>
      <c r="F8" s="190"/>
      <c r="G8" s="190"/>
      <c r="H8" s="190"/>
      <c r="I8" s="190"/>
    </row>
    <row r="9" spans="1:9" x14ac:dyDescent="0.2">
      <c r="A9" s="190" t="s">
        <v>384</v>
      </c>
      <c r="B9" s="190"/>
      <c r="C9" s="190"/>
      <c r="D9" s="190"/>
      <c r="E9" s="190"/>
      <c r="F9" s="190"/>
      <c r="G9" s="190"/>
      <c r="H9" s="190"/>
      <c r="I9" s="190"/>
    </row>
    <row r="10" spans="1:9" x14ac:dyDescent="0.2">
      <c r="A10" s="190" t="s">
        <v>385</v>
      </c>
      <c r="B10" s="190"/>
      <c r="C10" s="190"/>
      <c r="D10" s="190"/>
      <c r="E10" s="190"/>
      <c r="F10" s="190"/>
      <c r="G10" s="190"/>
      <c r="H10" s="190"/>
      <c r="I10" s="190"/>
    </row>
    <row r="11" spans="1:9" x14ac:dyDescent="0.2">
      <c r="A11" s="190"/>
      <c r="B11" s="190"/>
      <c r="C11" s="190"/>
      <c r="D11" s="190"/>
      <c r="E11" s="190"/>
      <c r="F11" s="190"/>
      <c r="G11" s="190"/>
      <c r="H11" s="190"/>
      <c r="I11" s="190"/>
    </row>
    <row r="12" spans="1:9" x14ac:dyDescent="0.2">
      <c r="A12" s="190" t="s">
        <v>386</v>
      </c>
      <c r="B12" s="190"/>
      <c r="C12" s="190"/>
      <c r="D12" s="190"/>
      <c r="E12" s="190"/>
      <c r="F12" s="190"/>
      <c r="G12" s="190"/>
      <c r="H12" s="190"/>
      <c r="I12" s="190"/>
    </row>
    <row r="13" spans="1:9" x14ac:dyDescent="0.2">
      <c r="A13" s="190"/>
      <c r="B13" s="190"/>
      <c r="C13" s="190"/>
      <c r="D13" s="190"/>
      <c r="E13" s="190"/>
      <c r="F13" s="190"/>
      <c r="G13" s="190"/>
      <c r="H13" s="190"/>
      <c r="I13" s="190"/>
    </row>
    <row r="14" spans="1:9" x14ac:dyDescent="0.2">
      <c r="A14" s="190" t="s">
        <v>387</v>
      </c>
      <c r="B14" s="190"/>
      <c r="C14" s="190"/>
      <c r="D14" s="190"/>
      <c r="E14" s="190"/>
      <c r="F14" s="190"/>
      <c r="G14" s="190"/>
      <c r="H14" s="190"/>
      <c r="I14" s="190"/>
    </row>
    <row r="15" spans="1:9" x14ac:dyDescent="0.2">
      <c r="A15" s="190" t="s">
        <v>388</v>
      </c>
      <c r="B15" s="190"/>
      <c r="C15" s="190"/>
      <c r="D15" s="190"/>
      <c r="E15" s="190"/>
      <c r="F15" s="190"/>
      <c r="G15" s="190"/>
      <c r="H15" s="190"/>
      <c r="I15" s="190"/>
    </row>
    <row r="16" spans="1:9" x14ac:dyDescent="0.2">
      <c r="A16" s="190"/>
      <c r="B16" s="190"/>
      <c r="C16" s="190"/>
      <c r="D16" s="190"/>
      <c r="E16" s="190"/>
      <c r="F16" s="190"/>
      <c r="G16" s="190"/>
      <c r="H16" s="190"/>
      <c r="I16" s="190"/>
    </row>
    <row r="17" spans="1:9" x14ac:dyDescent="0.2">
      <c r="A17" s="190" t="s">
        <v>246</v>
      </c>
      <c r="B17" s="190"/>
      <c r="C17" s="190"/>
      <c r="D17" s="190"/>
      <c r="E17" s="190"/>
      <c r="F17" s="190"/>
      <c r="G17" s="190"/>
      <c r="H17" s="190"/>
      <c r="I17" s="190"/>
    </row>
    <row r="18" spans="1:9" x14ac:dyDescent="0.2">
      <c r="A18" s="190"/>
      <c r="B18" s="190"/>
      <c r="C18" s="190"/>
      <c r="D18" s="190"/>
      <c r="E18" s="190"/>
      <c r="F18" s="190"/>
      <c r="G18" s="190"/>
      <c r="H18" s="190"/>
      <c r="I18" s="190"/>
    </row>
    <row r="19" spans="1:9" x14ac:dyDescent="0.2">
      <c r="A19" s="191" t="s">
        <v>389</v>
      </c>
      <c r="B19" s="190"/>
      <c r="C19" s="190"/>
      <c r="D19" s="190"/>
      <c r="E19" s="190"/>
      <c r="F19" s="190"/>
      <c r="G19" s="190"/>
      <c r="H19" s="190"/>
      <c r="I19" s="190"/>
    </row>
    <row r="20" spans="1:9" x14ac:dyDescent="0.2">
      <c r="A20" s="190" t="s">
        <v>390</v>
      </c>
      <c r="B20" s="190"/>
      <c r="C20" s="190"/>
      <c r="D20" s="190"/>
      <c r="E20" s="190"/>
      <c r="F20" s="190"/>
      <c r="G20" s="190"/>
      <c r="H20" s="190"/>
      <c r="I20" s="190"/>
    </row>
    <row r="21" spans="1:9" x14ac:dyDescent="0.2">
      <c r="A21" s="190"/>
      <c r="B21" s="190"/>
      <c r="C21" s="190"/>
      <c r="D21" s="190"/>
      <c r="E21" s="190"/>
      <c r="F21" s="190"/>
      <c r="G21" s="190"/>
      <c r="H21" s="190"/>
      <c r="I21" s="190"/>
    </row>
    <row r="22" spans="1:9" x14ac:dyDescent="0.2">
      <c r="A22" s="207" t="s">
        <v>12</v>
      </c>
      <c r="B22" s="208"/>
      <c r="C22" s="208"/>
      <c r="D22" s="208"/>
      <c r="E22" s="208"/>
      <c r="F22" s="208"/>
      <c r="G22" s="208"/>
      <c r="H22" s="208"/>
      <c r="I22" s="209"/>
    </row>
    <row r="23" spans="1:9" x14ac:dyDescent="0.2">
      <c r="A23" s="33"/>
      <c r="B23" s="34"/>
      <c r="C23" s="35" t="s">
        <v>30</v>
      </c>
      <c r="D23" s="35" t="s">
        <v>31</v>
      </c>
      <c r="E23" s="35" t="s">
        <v>32</v>
      </c>
      <c r="F23" s="35" t="s">
        <v>33</v>
      </c>
      <c r="G23" s="12" t="s">
        <v>466</v>
      </c>
      <c r="H23" s="12" t="s">
        <v>467</v>
      </c>
      <c r="I23" s="12" t="s">
        <v>468</v>
      </c>
    </row>
    <row r="24" spans="1:9" x14ac:dyDescent="0.2">
      <c r="A24" s="33"/>
      <c r="B24" s="34"/>
      <c r="C24" s="14" t="s">
        <v>10</v>
      </c>
      <c r="D24" s="14" t="s">
        <v>10</v>
      </c>
      <c r="E24" s="14" t="s">
        <v>10</v>
      </c>
      <c r="F24" s="14" t="s">
        <v>10</v>
      </c>
      <c r="G24" s="14" t="s">
        <v>11</v>
      </c>
      <c r="H24" s="14" t="s">
        <v>11</v>
      </c>
      <c r="I24" s="14" t="s">
        <v>11</v>
      </c>
    </row>
    <row r="25" spans="1:9" x14ac:dyDescent="0.2">
      <c r="A25" s="33" t="s">
        <v>0</v>
      </c>
      <c r="B25" s="34"/>
      <c r="C25" s="37">
        <v>50000</v>
      </c>
      <c r="D25" s="37">
        <v>50000</v>
      </c>
      <c r="E25" s="37">
        <v>0</v>
      </c>
      <c r="F25" s="37">
        <v>0</v>
      </c>
      <c r="G25" s="37">
        <v>0</v>
      </c>
      <c r="H25" s="37">
        <v>0</v>
      </c>
      <c r="I25" s="37">
        <v>0</v>
      </c>
    </row>
    <row r="26" spans="1:9" x14ac:dyDescent="0.2">
      <c r="A26" s="33" t="s">
        <v>1</v>
      </c>
      <c r="B26" s="34"/>
      <c r="C26" s="37">
        <v>0</v>
      </c>
      <c r="D26" s="37">
        <f t="shared" ref="D26:I26" si="0">C37</f>
        <v>1.9699999999938882</v>
      </c>
      <c r="E26" s="37">
        <f t="shared" si="0"/>
        <v>-7.2759576141834259E-12</v>
      </c>
      <c r="F26" s="37">
        <f t="shared" si="0"/>
        <v>-7.2759576141834259E-12</v>
      </c>
      <c r="G26" s="37">
        <f t="shared" si="0"/>
        <v>-7.2759576141834259E-12</v>
      </c>
      <c r="H26" s="37">
        <f t="shared" si="0"/>
        <v>-7.2759576141834259E-12</v>
      </c>
      <c r="I26" s="37">
        <f t="shared" si="0"/>
        <v>-7.2759576141834259E-12</v>
      </c>
    </row>
    <row r="27" spans="1:9" x14ac:dyDescent="0.2">
      <c r="A27" s="33" t="s">
        <v>2</v>
      </c>
      <c r="B27" s="34"/>
      <c r="C27" s="37">
        <v>46091.77</v>
      </c>
      <c r="D27" s="37">
        <v>21806.23</v>
      </c>
      <c r="E27" s="37">
        <v>0</v>
      </c>
      <c r="F27" s="37">
        <v>0</v>
      </c>
      <c r="G27" s="37">
        <v>0</v>
      </c>
      <c r="H27" s="37">
        <v>0</v>
      </c>
      <c r="I27" s="37">
        <v>0</v>
      </c>
    </row>
    <row r="28" spans="1:9" x14ac:dyDescent="0.2">
      <c r="A28" s="33" t="s">
        <v>3</v>
      </c>
      <c r="B28" s="34"/>
      <c r="C28" s="36">
        <v>46089.8</v>
      </c>
      <c r="D28" s="37">
        <v>21808.2</v>
      </c>
      <c r="E28" s="37">
        <v>0</v>
      </c>
      <c r="F28" s="37">
        <v>0</v>
      </c>
      <c r="G28" s="37">
        <v>0</v>
      </c>
      <c r="H28" s="37">
        <v>0</v>
      </c>
      <c r="I28" s="37">
        <v>0</v>
      </c>
    </row>
    <row r="29" spans="1:9" x14ac:dyDescent="0.2">
      <c r="A29" s="33"/>
      <c r="B29" s="34"/>
      <c r="C29" s="37"/>
      <c r="D29" s="37"/>
      <c r="E29" s="37"/>
      <c r="F29" s="37"/>
      <c r="G29" s="37"/>
      <c r="H29" s="37"/>
      <c r="I29" s="37"/>
    </row>
    <row r="30" spans="1:9" x14ac:dyDescent="0.2">
      <c r="A30" s="10" t="s">
        <v>4</v>
      </c>
      <c r="B30" s="6"/>
      <c r="C30" s="17"/>
      <c r="D30" s="17"/>
      <c r="E30" s="17"/>
      <c r="F30" s="15"/>
      <c r="G30" s="15"/>
      <c r="H30" s="15"/>
      <c r="I30" s="15"/>
    </row>
    <row r="31" spans="1:9" x14ac:dyDescent="0.2">
      <c r="A31" s="10" t="s">
        <v>29</v>
      </c>
      <c r="B31" s="11"/>
      <c r="C31" s="17"/>
      <c r="D31" s="17"/>
      <c r="E31" s="17"/>
      <c r="F31" s="15"/>
      <c r="G31" s="15"/>
      <c r="H31" s="15"/>
      <c r="I31" s="15"/>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8"/>
      <c r="B34" s="19"/>
      <c r="C34" s="16"/>
      <c r="D34" s="16"/>
      <c r="E34" s="16"/>
      <c r="F34" s="16"/>
      <c r="G34" s="16"/>
      <c r="H34" s="16"/>
      <c r="I34" s="16"/>
    </row>
    <row r="35" spans="1:9" x14ac:dyDescent="0.2">
      <c r="A35" s="10" t="s">
        <v>5</v>
      </c>
      <c r="B35" s="11"/>
      <c r="C35" s="15">
        <v>0</v>
      </c>
      <c r="D35" s="15">
        <f t="shared" ref="D35:F35" si="1">SUM(D32:D34)</f>
        <v>0</v>
      </c>
      <c r="E35" s="15">
        <f t="shared" si="1"/>
        <v>0</v>
      </c>
      <c r="F35" s="15">
        <f t="shared" si="1"/>
        <v>0</v>
      </c>
      <c r="G35" s="15">
        <f t="shared" ref="G35:I35" si="2">SUM(G32:G34)</f>
        <v>0</v>
      </c>
      <c r="H35" s="15">
        <f t="shared" si="2"/>
        <v>0</v>
      </c>
      <c r="I35" s="15">
        <f t="shared" si="2"/>
        <v>0</v>
      </c>
    </row>
    <row r="36" spans="1:9" x14ac:dyDescent="0.2">
      <c r="A36" s="33"/>
      <c r="B36" s="34"/>
      <c r="C36" s="37"/>
      <c r="D36" s="37"/>
      <c r="E36" s="37"/>
      <c r="F36" s="37"/>
      <c r="G36" s="37"/>
      <c r="H36" s="37"/>
      <c r="I36" s="37"/>
    </row>
    <row r="37" spans="1:9" x14ac:dyDescent="0.2">
      <c r="A37" s="33" t="s">
        <v>7</v>
      </c>
      <c r="B37" s="34"/>
      <c r="C37" s="36">
        <v>1.9699999999938882</v>
      </c>
      <c r="D37" s="36">
        <f>+D26+D27-D28+D35</f>
        <v>-7.2759576141834259E-12</v>
      </c>
      <c r="E37" s="36">
        <f>+E26+E27-E28+E35</f>
        <v>-7.2759576141834259E-12</v>
      </c>
      <c r="F37" s="36">
        <f t="shared" ref="F37:I37" si="3">+F26+F27-F28+F35</f>
        <v>-7.2759576141834259E-12</v>
      </c>
      <c r="G37" s="36">
        <f t="shared" si="3"/>
        <v>-7.2759576141834259E-12</v>
      </c>
      <c r="H37" s="36">
        <f t="shared" si="3"/>
        <v>-7.2759576141834259E-12</v>
      </c>
      <c r="I37" s="36">
        <f t="shared" si="3"/>
        <v>-7.2759576141834259E-12</v>
      </c>
    </row>
    <row r="38" spans="1:9" x14ac:dyDescent="0.2">
      <c r="A38" s="38"/>
      <c r="B38" s="39"/>
      <c r="C38" s="37"/>
      <c r="D38" s="37"/>
      <c r="E38" s="37"/>
      <c r="F38" s="37"/>
      <c r="G38" s="37"/>
      <c r="H38" s="37"/>
      <c r="I38" s="37"/>
    </row>
    <row r="39" spans="1:9" x14ac:dyDescent="0.2">
      <c r="A39" s="33" t="s">
        <v>24</v>
      </c>
      <c r="B39" s="34"/>
      <c r="C39" s="37"/>
      <c r="D39" s="37"/>
      <c r="E39" s="37"/>
      <c r="F39" s="37"/>
      <c r="G39" s="37"/>
      <c r="H39" s="37"/>
      <c r="I39" s="37"/>
    </row>
    <row r="40" spans="1:9" x14ac:dyDescent="0.2">
      <c r="A40" s="38"/>
      <c r="B40" s="39"/>
      <c r="C40" s="37"/>
      <c r="D40" s="37"/>
      <c r="E40" s="37"/>
      <c r="F40" s="37"/>
      <c r="G40" s="37"/>
      <c r="H40" s="37"/>
      <c r="I40" s="37"/>
    </row>
    <row r="41" spans="1:9" x14ac:dyDescent="0.2">
      <c r="A41" s="33" t="s">
        <v>25</v>
      </c>
      <c r="B41" s="42"/>
      <c r="C41" s="43">
        <v>1.9699999999938882</v>
      </c>
      <c r="D41" s="43">
        <f t="shared" ref="D41:I41" si="4">D37-D39</f>
        <v>-7.2759576141834259E-12</v>
      </c>
      <c r="E41" s="43">
        <f t="shared" si="4"/>
        <v>-7.2759576141834259E-12</v>
      </c>
      <c r="F41" s="43">
        <f t="shared" si="4"/>
        <v>-7.2759576141834259E-12</v>
      </c>
      <c r="G41" s="43">
        <f t="shared" si="4"/>
        <v>-7.2759576141834259E-12</v>
      </c>
      <c r="H41" s="43">
        <f t="shared" si="4"/>
        <v>-7.2759576141834259E-12</v>
      </c>
      <c r="I41" s="43">
        <f t="shared" si="4"/>
        <v>-7.2759576141834259E-12</v>
      </c>
    </row>
    <row r="42" spans="1:9" x14ac:dyDescent="0.2">
      <c r="A42" s="44"/>
      <c r="B42" s="44"/>
      <c r="C42" s="45"/>
      <c r="D42" s="45"/>
      <c r="E42" s="45"/>
      <c r="F42" s="45"/>
      <c r="G42" s="45"/>
      <c r="H42" s="45"/>
      <c r="I42" s="45"/>
    </row>
    <row r="43" spans="1:9" x14ac:dyDescent="0.2">
      <c r="A43" s="46" t="s">
        <v>26</v>
      </c>
      <c r="B43" s="29"/>
      <c r="C43" s="47"/>
      <c r="D43" s="47"/>
      <c r="E43" s="48"/>
      <c r="F43" s="48"/>
      <c r="G43" s="48"/>
      <c r="H43" s="48"/>
      <c r="I43" s="48"/>
    </row>
    <row r="44" spans="1:9" x14ac:dyDescent="0.2">
      <c r="A44" s="49" t="s">
        <v>28</v>
      </c>
      <c r="B44" s="39"/>
      <c r="C44" s="20"/>
      <c r="D44" s="20"/>
      <c r="E44" s="41"/>
      <c r="F44" s="41"/>
      <c r="G44" s="41"/>
      <c r="H44" s="41"/>
      <c r="I44" s="41"/>
    </row>
    <row r="45" spans="1:9" x14ac:dyDescent="0.2">
      <c r="A45" s="33"/>
      <c r="B45" s="34"/>
      <c r="C45" s="37"/>
      <c r="D45" s="37"/>
      <c r="E45" s="37"/>
      <c r="F45" s="37"/>
      <c r="G45" s="37"/>
      <c r="H45" s="37"/>
      <c r="I45" s="37"/>
    </row>
    <row r="46" spans="1:9" x14ac:dyDescent="0.2">
      <c r="A46" s="33" t="s">
        <v>6</v>
      </c>
      <c r="B46" s="34"/>
      <c r="C46" s="16"/>
      <c r="D46" s="16"/>
      <c r="E46" s="37"/>
      <c r="F46" s="37"/>
      <c r="G46" s="37"/>
      <c r="H46" s="37"/>
      <c r="I46" s="37"/>
    </row>
    <row r="47" spans="1:9" x14ac:dyDescent="0.2">
      <c r="A47" s="33"/>
      <c r="B47" s="34"/>
      <c r="C47" s="16"/>
      <c r="D47" s="16"/>
      <c r="E47" s="37"/>
      <c r="F47" s="37"/>
      <c r="G47" s="37"/>
      <c r="H47" s="37"/>
      <c r="I47" s="37"/>
    </row>
    <row r="48" spans="1:9" x14ac:dyDescent="0.2">
      <c r="A48" s="49" t="s">
        <v>8</v>
      </c>
      <c r="B48" s="42"/>
      <c r="C48" s="16"/>
      <c r="D48" s="16"/>
      <c r="E48" s="37"/>
      <c r="F48" s="37"/>
      <c r="G48" s="37"/>
      <c r="H48" s="37"/>
      <c r="I48" s="37"/>
    </row>
    <row r="49" spans="1:9" x14ac:dyDescent="0.2">
      <c r="A49" s="50" t="s">
        <v>9</v>
      </c>
      <c r="B49" s="51"/>
      <c r="C49" s="16"/>
      <c r="D49" s="16"/>
      <c r="E49" s="37"/>
      <c r="F49" s="37"/>
      <c r="G49" s="37"/>
      <c r="H49" s="37"/>
      <c r="I49" s="37"/>
    </row>
  </sheetData>
  <sheetProtection selectLockedCells="1"/>
  <mergeCells count="1">
    <mergeCell ref="A22:I22"/>
  </mergeCells>
  <printOptions horizontalCentered="1"/>
  <pageMargins left="0.75" right="0.75" top="0.6" bottom="0.55000000000000004" header="0.28000000000000003" footer="0.16"/>
  <pageSetup scale="86"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9C0CE-85C4-4E99-B45F-47DECB22ABA6}">
  <sheetPr>
    <pageSetUpPr fitToPage="1"/>
  </sheetPr>
  <dimension ref="A1:I49"/>
  <sheetViews>
    <sheetView topLeftCell="A10" zoomScaleNormal="100" zoomScaleSheetLayoutView="90" workbookViewId="0">
      <selection activeCell="N40" sqref="N40"/>
    </sheetView>
  </sheetViews>
  <sheetFormatPr defaultColWidth="9.140625" defaultRowHeight="12.75" x14ac:dyDescent="0.2"/>
  <cols>
    <col min="1" max="2" width="17.28515625" style="191" customWidth="1"/>
    <col min="3" max="8" width="14" style="191" customWidth="1"/>
    <col min="9" max="9" width="13.140625" style="191" customWidth="1"/>
    <col min="10" max="13" width="9.140625" style="191"/>
    <col min="14" max="14" width="104" style="191" bestFit="1" customWidth="1"/>
    <col min="15" max="16384" width="9.140625" style="191"/>
  </cols>
  <sheetData>
    <row r="1" spans="1:9" x14ac:dyDescent="0.2">
      <c r="A1" s="190"/>
      <c r="B1" s="190"/>
      <c r="C1" s="190"/>
      <c r="D1" s="190"/>
      <c r="E1" s="190"/>
      <c r="F1" s="190"/>
      <c r="G1" s="190"/>
      <c r="H1" s="190"/>
      <c r="I1" s="190"/>
    </row>
    <row r="2" spans="1:9" x14ac:dyDescent="0.2">
      <c r="A2" s="190" t="s">
        <v>13</v>
      </c>
      <c r="B2" s="29" t="s">
        <v>34</v>
      </c>
      <c r="C2" s="29"/>
      <c r="D2" s="29"/>
      <c r="E2" s="190"/>
      <c r="F2" s="190"/>
      <c r="G2" s="30" t="s">
        <v>14</v>
      </c>
      <c r="H2" s="29" t="s">
        <v>369</v>
      </c>
      <c r="I2" s="29"/>
    </row>
    <row r="3" spans="1:9" x14ac:dyDescent="0.2">
      <c r="A3" s="190" t="s">
        <v>22</v>
      </c>
      <c r="B3" s="29" t="s">
        <v>391</v>
      </c>
      <c r="C3" s="29"/>
      <c r="D3" s="29"/>
      <c r="E3" s="190"/>
      <c r="F3" s="190"/>
      <c r="G3" s="30" t="s">
        <v>15</v>
      </c>
      <c r="H3" s="31" t="s">
        <v>371</v>
      </c>
      <c r="I3" s="31"/>
    </row>
    <row r="4" spans="1:9" x14ac:dyDescent="0.2">
      <c r="A4" s="190" t="s">
        <v>16</v>
      </c>
      <c r="B4" s="29" t="s">
        <v>392</v>
      </c>
      <c r="C4" s="29"/>
      <c r="D4" s="29"/>
      <c r="E4" s="190"/>
      <c r="F4" s="190"/>
      <c r="G4" s="30" t="s">
        <v>18</v>
      </c>
      <c r="H4" s="29" t="s">
        <v>38</v>
      </c>
      <c r="I4" s="29"/>
    </row>
    <row r="5" spans="1:9" x14ac:dyDescent="0.2">
      <c r="A5" s="190" t="s">
        <v>17</v>
      </c>
      <c r="B5" s="29" t="s">
        <v>526</v>
      </c>
      <c r="C5" s="31"/>
      <c r="D5" s="31"/>
      <c r="E5" s="190"/>
      <c r="F5" s="190"/>
      <c r="G5" s="30" t="s">
        <v>19</v>
      </c>
      <c r="H5" s="31" t="s">
        <v>393</v>
      </c>
      <c r="I5" s="31"/>
    </row>
    <row r="6" spans="1:9" x14ac:dyDescent="0.2">
      <c r="A6" s="190"/>
      <c r="B6" s="190"/>
      <c r="C6" s="190"/>
      <c r="D6" s="190"/>
      <c r="E6" s="190"/>
      <c r="F6" s="190"/>
      <c r="G6" s="190"/>
      <c r="H6" s="190"/>
      <c r="I6" s="190"/>
    </row>
    <row r="7" spans="1:9" x14ac:dyDescent="0.2">
      <c r="A7" s="190"/>
      <c r="B7" s="190"/>
      <c r="C7" s="190"/>
      <c r="D7" s="190"/>
      <c r="E7" s="190"/>
      <c r="F7" s="190"/>
      <c r="G7" s="190"/>
      <c r="H7" s="190"/>
      <c r="I7" s="190"/>
    </row>
    <row r="8" spans="1:9" x14ac:dyDescent="0.2">
      <c r="A8" s="190" t="s">
        <v>394</v>
      </c>
      <c r="B8" s="190"/>
      <c r="C8" s="190"/>
      <c r="D8" s="190"/>
      <c r="E8" s="190"/>
      <c r="F8" s="190"/>
      <c r="G8" s="190"/>
      <c r="H8" s="190"/>
      <c r="I8" s="190"/>
    </row>
    <row r="9" spans="1:9" x14ac:dyDescent="0.2">
      <c r="A9" s="190" t="s">
        <v>384</v>
      </c>
      <c r="B9" s="190"/>
      <c r="C9" s="190"/>
      <c r="D9" s="190"/>
      <c r="E9" s="190"/>
      <c r="F9" s="190"/>
      <c r="G9" s="190"/>
      <c r="H9" s="190"/>
      <c r="I9" s="190"/>
    </row>
    <row r="10" spans="1:9" x14ac:dyDescent="0.2">
      <c r="A10" s="190" t="s">
        <v>385</v>
      </c>
      <c r="B10" s="190"/>
      <c r="C10" s="190"/>
      <c r="D10" s="190"/>
      <c r="E10" s="190"/>
      <c r="F10" s="190"/>
      <c r="G10" s="190"/>
      <c r="H10" s="190"/>
      <c r="I10" s="190"/>
    </row>
    <row r="11" spans="1:9" x14ac:dyDescent="0.2">
      <c r="A11" s="190"/>
      <c r="B11" s="190"/>
      <c r="C11" s="190"/>
      <c r="D11" s="190"/>
      <c r="E11" s="190"/>
      <c r="F11" s="190"/>
      <c r="G11" s="190"/>
      <c r="H11" s="190"/>
      <c r="I11" s="190"/>
    </row>
    <row r="12" spans="1:9" x14ac:dyDescent="0.2">
      <c r="A12" s="190" t="s">
        <v>386</v>
      </c>
      <c r="B12" s="190"/>
      <c r="C12" s="190"/>
      <c r="D12" s="190"/>
      <c r="E12" s="190"/>
      <c r="F12" s="190"/>
      <c r="G12" s="190"/>
      <c r="H12" s="190"/>
      <c r="I12" s="190"/>
    </row>
    <row r="13" spans="1:9" x14ac:dyDescent="0.2">
      <c r="A13" s="190"/>
      <c r="B13" s="190"/>
      <c r="C13" s="190"/>
      <c r="D13" s="190"/>
      <c r="E13" s="190"/>
      <c r="F13" s="190"/>
      <c r="G13" s="190"/>
      <c r="H13" s="190"/>
      <c r="I13" s="190"/>
    </row>
    <row r="14" spans="1:9" x14ac:dyDescent="0.2">
      <c r="A14" s="190" t="s">
        <v>387</v>
      </c>
      <c r="B14" s="190"/>
      <c r="C14" s="190"/>
      <c r="D14" s="190"/>
      <c r="E14" s="190"/>
      <c r="F14" s="190"/>
      <c r="G14" s="190"/>
      <c r="H14" s="190"/>
      <c r="I14" s="190"/>
    </row>
    <row r="15" spans="1:9" x14ac:dyDescent="0.2">
      <c r="A15" s="190" t="s">
        <v>388</v>
      </c>
      <c r="B15" s="190"/>
      <c r="C15" s="190"/>
      <c r="D15" s="190"/>
      <c r="E15" s="190"/>
      <c r="F15" s="190"/>
      <c r="G15" s="190"/>
      <c r="H15" s="190"/>
      <c r="I15" s="190"/>
    </row>
    <row r="16" spans="1:9" x14ac:dyDescent="0.2">
      <c r="A16" s="190"/>
      <c r="B16" s="190"/>
      <c r="C16" s="190"/>
      <c r="D16" s="190"/>
      <c r="E16" s="190"/>
      <c r="F16" s="190"/>
      <c r="G16" s="190"/>
      <c r="H16" s="190"/>
      <c r="I16" s="190"/>
    </row>
    <row r="17" spans="1:9" x14ac:dyDescent="0.2">
      <c r="A17" s="190" t="s">
        <v>246</v>
      </c>
      <c r="B17" s="190"/>
      <c r="C17" s="190"/>
      <c r="D17" s="190"/>
      <c r="E17" s="190"/>
      <c r="F17" s="190"/>
      <c r="G17" s="190"/>
      <c r="H17" s="190"/>
      <c r="I17" s="190"/>
    </row>
    <row r="18" spans="1:9" x14ac:dyDescent="0.2">
      <c r="A18" s="190"/>
      <c r="B18" s="190"/>
      <c r="C18" s="190"/>
      <c r="D18" s="190"/>
      <c r="E18" s="190"/>
      <c r="F18" s="190"/>
      <c r="G18" s="190"/>
      <c r="H18" s="190"/>
      <c r="I18" s="190"/>
    </row>
    <row r="19" spans="1:9" x14ac:dyDescent="0.2">
      <c r="A19" s="191" t="s">
        <v>527</v>
      </c>
      <c r="B19" s="190"/>
      <c r="C19" s="190"/>
      <c r="D19" s="190"/>
      <c r="E19" s="190"/>
      <c r="F19" s="190"/>
      <c r="G19" s="190"/>
      <c r="H19" s="190"/>
      <c r="I19" s="190"/>
    </row>
    <row r="20" spans="1:9" x14ac:dyDescent="0.2">
      <c r="A20" s="190" t="s">
        <v>528</v>
      </c>
      <c r="B20" s="190"/>
      <c r="C20" s="190"/>
      <c r="D20" s="190"/>
      <c r="E20" s="190"/>
      <c r="F20" s="190"/>
      <c r="G20" s="190"/>
      <c r="H20" s="190"/>
      <c r="I20" s="190"/>
    </row>
    <row r="21" spans="1:9" x14ac:dyDescent="0.2">
      <c r="A21" s="190"/>
      <c r="B21" s="190"/>
      <c r="C21" s="190"/>
      <c r="D21" s="190"/>
      <c r="E21" s="190"/>
      <c r="F21" s="190"/>
      <c r="G21" s="190"/>
      <c r="H21" s="190"/>
      <c r="I21" s="190"/>
    </row>
    <row r="22" spans="1:9" x14ac:dyDescent="0.2">
      <c r="A22" s="207" t="s">
        <v>12</v>
      </c>
      <c r="B22" s="208"/>
      <c r="C22" s="208"/>
      <c r="D22" s="208"/>
      <c r="E22" s="208"/>
      <c r="F22" s="208"/>
      <c r="G22" s="208"/>
      <c r="H22" s="208"/>
      <c r="I22" s="209"/>
    </row>
    <row r="23" spans="1:9" x14ac:dyDescent="0.2">
      <c r="A23" s="33"/>
      <c r="B23" s="34"/>
      <c r="C23" s="35" t="s">
        <v>30</v>
      </c>
      <c r="D23" s="35" t="s">
        <v>31</v>
      </c>
      <c r="E23" s="35" t="s">
        <v>32</v>
      </c>
      <c r="F23" s="35" t="s">
        <v>33</v>
      </c>
      <c r="G23" s="12" t="s">
        <v>466</v>
      </c>
      <c r="H23" s="12" t="s">
        <v>467</v>
      </c>
      <c r="I23" s="12" t="s">
        <v>468</v>
      </c>
    </row>
    <row r="24" spans="1:9" x14ac:dyDescent="0.2">
      <c r="A24" s="33"/>
      <c r="B24" s="34"/>
      <c r="C24" s="14" t="s">
        <v>10</v>
      </c>
      <c r="D24" s="14" t="s">
        <v>10</v>
      </c>
      <c r="E24" s="14" t="s">
        <v>10</v>
      </c>
      <c r="F24" s="14" t="s">
        <v>10</v>
      </c>
      <c r="G24" s="14" t="s">
        <v>11</v>
      </c>
      <c r="H24" s="14" t="s">
        <v>11</v>
      </c>
      <c r="I24" s="14" t="s">
        <v>11</v>
      </c>
    </row>
    <row r="25" spans="1:9" x14ac:dyDescent="0.2">
      <c r="A25" s="33" t="s">
        <v>0</v>
      </c>
      <c r="B25" s="34"/>
      <c r="C25" s="37"/>
      <c r="D25" s="37"/>
      <c r="E25" s="37"/>
      <c r="F25" s="37"/>
      <c r="G25" s="37"/>
      <c r="H25" s="37"/>
      <c r="I25" s="37"/>
    </row>
    <row r="26" spans="1:9" x14ac:dyDescent="0.2">
      <c r="A26" s="33" t="s">
        <v>1</v>
      </c>
      <c r="B26" s="34"/>
      <c r="C26" s="37">
        <f t="shared" ref="C26:I26" si="0">B37</f>
        <v>0</v>
      </c>
      <c r="D26" s="37">
        <f t="shared" si="0"/>
        <v>0</v>
      </c>
      <c r="E26" s="37">
        <f t="shared" si="0"/>
        <v>18910.589999999997</v>
      </c>
      <c r="F26" s="37">
        <f t="shared" si="0"/>
        <v>148.27999999999884</v>
      </c>
      <c r="G26" s="37">
        <f t="shared" si="0"/>
        <v>-9.0949470177292824E-13</v>
      </c>
      <c r="H26" s="37">
        <f t="shared" si="0"/>
        <v>-9.0949470177292824E-13</v>
      </c>
      <c r="I26" s="37">
        <f t="shared" si="0"/>
        <v>-9.0949470177292824E-13</v>
      </c>
    </row>
    <row r="27" spans="1:9" x14ac:dyDescent="0.2">
      <c r="A27" s="33" t="s">
        <v>2</v>
      </c>
      <c r="B27" s="34"/>
      <c r="C27" s="37"/>
      <c r="D27" s="37">
        <v>96316.58</v>
      </c>
      <c r="E27" s="37">
        <v>30586.15</v>
      </c>
      <c r="F27" s="37">
        <v>4097.2700000000004</v>
      </c>
      <c r="G27" s="37">
        <v>0</v>
      </c>
      <c r="H27" s="37">
        <v>0</v>
      </c>
      <c r="I27" s="37">
        <v>0</v>
      </c>
    </row>
    <row r="28" spans="1:9" x14ac:dyDescent="0.2">
      <c r="A28" s="33" t="s">
        <v>3</v>
      </c>
      <c r="B28" s="34"/>
      <c r="C28" s="36"/>
      <c r="D28" s="37">
        <v>77405.990000000005</v>
      </c>
      <c r="E28" s="37">
        <v>49348.46</v>
      </c>
      <c r="F28" s="37">
        <v>4245.55</v>
      </c>
      <c r="G28" s="37">
        <v>0</v>
      </c>
      <c r="H28" s="37">
        <v>0</v>
      </c>
      <c r="I28" s="37">
        <v>0</v>
      </c>
    </row>
    <row r="29" spans="1:9" x14ac:dyDescent="0.2">
      <c r="A29" s="33"/>
      <c r="B29" s="34"/>
      <c r="C29" s="37"/>
      <c r="D29" s="37"/>
      <c r="E29" s="37"/>
      <c r="F29" s="37"/>
      <c r="G29" s="37"/>
      <c r="H29" s="37"/>
      <c r="I29" s="37"/>
    </row>
    <row r="30" spans="1:9" x14ac:dyDescent="0.2">
      <c r="A30" s="10" t="s">
        <v>4</v>
      </c>
      <c r="B30" s="6"/>
      <c r="C30" s="17"/>
      <c r="D30" s="17"/>
      <c r="E30" s="17"/>
      <c r="F30" s="15"/>
      <c r="G30" s="15"/>
      <c r="H30" s="15"/>
      <c r="I30" s="15"/>
    </row>
    <row r="31" spans="1:9" x14ac:dyDescent="0.2">
      <c r="A31" s="10" t="s">
        <v>29</v>
      </c>
      <c r="B31" s="11"/>
      <c r="C31" s="17"/>
      <c r="D31" s="17"/>
      <c r="E31" s="17"/>
      <c r="F31" s="15"/>
      <c r="G31" s="15"/>
      <c r="H31" s="15"/>
      <c r="I31" s="15"/>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8"/>
      <c r="B34" s="19"/>
      <c r="C34" s="16"/>
      <c r="D34" s="16"/>
      <c r="E34" s="16"/>
      <c r="F34" s="16"/>
      <c r="G34" s="16"/>
      <c r="H34" s="16"/>
      <c r="I34" s="16"/>
    </row>
    <row r="35" spans="1:9" x14ac:dyDescent="0.2">
      <c r="A35" s="10" t="s">
        <v>5</v>
      </c>
      <c r="B35" s="11"/>
      <c r="C35" s="15">
        <f t="shared" ref="C35:F35" si="1">SUM(C32:C34)</f>
        <v>0</v>
      </c>
      <c r="D35" s="15">
        <f t="shared" si="1"/>
        <v>0</v>
      </c>
      <c r="E35" s="15">
        <f t="shared" si="1"/>
        <v>0</v>
      </c>
      <c r="F35" s="15">
        <f t="shared" si="1"/>
        <v>0</v>
      </c>
      <c r="G35" s="15">
        <f t="shared" ref="G35:I35" si="2">SUM(G32:G34)</f>
        <v>0</v>
      </c>
      <c r="H35" s="15">
        <f t="shared" si="2"/>
        <v>0</v>
      </c>
      <c r="I35" s="15">
        <f t="shared" si="2"/>
        <v>0</v>
      </c>
    </row>
    <row r="36" spans="1:9" x14ac:dyDescent="0.2">
      <c r="A36" s="33"/>
      <c r="B36" s="34"/>
      <c r="C36" s="37"/>
      <c r="D36" s="37"/>
      <c r="E36" s="37"/>
      <c r="F36" s="37"/>
      <c r="G36" s="37"/>
      <c r="H36" s="37"/>
      <c r="I36" s="37"/>
    </row>
    <row r="37" spans="1:9" x14ac:dyDescent="0.2">
      <c r="A37" s="33" t="s">
        <v>7</v>
      </c>
      <c r="B37" s="34"/>
      <c r="C37" s="36">
        <f t="shared" ref="C37:I37" si="3">+C26+C27-C28+C35</f>
        <v>0</v>
      </c>
      <c r="D37" s="36">
        <f t="shared" si="3"/>
        <v>18910.589999999997</v>
      </c>
      <c r="E37" s="36">
        <f t="shared" si="3"/>
        <v>148.27999999999884</v>
      </c>
      <c r="F37" s="36">
        <f t="shared" si="3"/>
        <v>-9.0949470177292824E-13</v>
      </c>
      <c r="G37" s="36">
        <f t="shared" si="3"/>
        <v>-9.0949470177292824E-13</v>
      </c>
      <c r="H37" s="36">
        <f t="shared" si="3"/>
        <v>-9.0949470177292824E-13</v>
      </c>
      <c r="I37" s="36">
        <f t="shared" si="3"/>
        <v>-9.0949470177292824E-13</v>
      </c>
    </row>
    <row r="38" spans="1:9" x14ac:dyDescent="0.2">
      <c r="A38" s="38"/>
      <c r="B38" s="39"/>
      <c r="C38" s="37"/>
      <c r="D38" s="37"/>
      <c r="E38" s="37"/>
      <c r="F38" s="37"/>
      <c r="G38" s="37"/>
      <c r="H38" s="37"/>
      <c r="I38" s="37"/>
    </row>
    <row r="39" spans="1:9" x14ac:dyDescent="0.2">
      <c r="A39" s="33" t="s">
        <v>24</v>
      </c>
      <c r="B39" s="34"/>
      <c r="C39" s="37"/>
      <c r="D39" s="37">
        <v>3529.59</v>
      </c>
      <c r="E39" s="37">
        <v>0</v>
      </c>
      <c r="F39" s="37">
        <v>0</v>
      </c>
      <c r="G39" s="37">
        <v>0</v>
      </c>
      <c r="H39" s="37">
        <v>0</v>
      </c>
      <c r="I39" s="37">
        <v>0</v>
      </c>
    </row>
    <row r="40" spans="1:9" x14ac:dyDescent="0.2">
      <c r="A40" s="38"/>
      <c r="B40" s="39"/>
      <c r="C40" s="37"/>
      <c r="D40" s="37"/>
      <c r="E40" s="37"/>
      <c r="F40" s="37"/>
      <c r="G40" s="37"/>
      <c r="H40" s="37"/>
      <c r="I40" s="37"/>
    </row>
    <row r="41" spans="1:9" x14ac:dyDescent="0.2">
      <c r="A41" s="33" t="s">
        <v>25</v>
      </c>
      <c r="B41" s="42"/>
      <c r="C41" s="43">
        <f t="shared" ref="C41" si="4">C37-C39</f>
        <v>0</v>
      </c>
      <c r="D41" s="43" t="s">
        <v>106</v>
      </c>
      <c r="E41" s="43" t="s">
        <v>106</v>
      </c>
      <c r="F41" s="43" t="s">
        <v>106</v>
      </c>
      <c r="G41" s="43" t="s">
        <v>106</v>
      </c>
      <c r="H41" s="43" t="s">
        <v>106</v>
      </c>
      <c r="I41" s="43" t="s">
        <v>106</v>
      </c>
    </row>
    <row r="42" spans="1:9" x14ac:dyDescent="0.2">
      <c r="A42" s="44"/>
      <c r="B42" s="44"/>
      <c r="C42" s="45"/>
      <c r="D42" s="45"/>
      <c r="E42" s="45"/>
      <c r="F42" s="45"/>
      <c r="G42" s="45"/>
      <c r="H42" s="45"/>
      <c r="I42" s="45"/>
    </row>
    <row r="43" spans="1:9" x14ac:dyDescent="0.2">
      <c r="A43" s="46" t="s">
        <v>26</v>
      </c>
      <c r="B43" s="29"/>
      <c r="C43" s="47"/>
      <c r="D43" s="47"/>
      <c r="E43" s="48"/>
      <c r="F43" s="48"/>
      <c r="G43" s="48"/>
      <c r="H43" s="48"/>
      <c r="I43" s="48"/>
    </row>
    <row r="44" spans="1:9" x14ac:dyDescent="0.2">
      <c r="A44" s="49" t="s">
        <v>28</v>
      </c>
      <c r="B44" s="39"/>
      <c r="C44" s="20"/>
      <c r="D44" s="20"/>
      <c r="E44" s="41"/>
      <c r="F44" s="41"/>
      <c r="G44" s="41"/>
      <c r="H44" s="41"/>
      <c r="I44" s="41"/>
    </row>
    <row r="45" spans="1:9" x14ac:dyDescent="0.2">
      <c r="A45" s="33"/>
      <c r="B45" s="34"/>
      <c r="C45" s="37"/>
      <c r="D45" s="37"/>
      <c r="E45" s="37"/>
      <c r="F45" s="37"/>
      <c r="G45" s="37"/>
      <c r="H45" s="37"/>
      <c r="I45" s="37"/>
    </row>
    <row r="46" spans="1:9" x14ac:dyDescent="0.2">
      <c r="A46" s="33" t="s">
        <v>6</v>
      </c>
      <c r="B46" s="34"/>
      <c r="C46" s="16"/>
      <c r="D46" s="16"/>
      <c r="E46" s="37"/>
      <c r="F46" s="37"/>
      <c r="G46" s="37"/>
      <c r="H46" s="37"/>
      <c r="I46" s="37"/>
    </row>
    <row r="47" spans="1:9" x14ac:dyDescent="0.2">
      <c r="A47" s="33"/>
      <c r="B47" s="34"/>
      <c r="C47" s="16"/>
      <c r="D47" s="16"/>
      <c r="E47" s="37"/>
      <c r="F47" s="37"/>
      <c r="G47" s="37"/>
      <c r="H47" s="37"/>
      <c r="I47" s="37"/>
    </row>
    <row r="48" spans="1:9" x14ac:dyDescent="0.2">
      <c r="A48" s="49" t="s">
        <v>8</v>
      </c>
      <c r="B48" s="42"/>
      <c r="C48" s="16"/>
      <c r="D48" s="16"/>
      <c r="E48" s="37"/>
      <c r="F48" s="37"/>
      <c r="G48" s="37"/>
      <c r="H48" s="37"/>
      <c r="I48" s="37"/>
    </row>
    <row r="49" spans="1:9" x14ac:dyDescent="0.2">
      <c r="A49" s="50" t="s">
        <v>9</v>
      </c>
      <c r="B49" s="51"/>
      <c r="C49" s="16"/>
      <c r="D49" s="16"/>
      <c r="E49" s="37"/>
      <c r="F49" s="37"/>
      <c r="G49" s="37"/>
      <c r="H49" s="37"/>
      <c r="I49" s="37"/>
    </row>
  </sheetData>
  <sheetProtection selectLockedCells="1"/>
  <mergeCells count="1">
    <mergeCell ref="A22:I22"/>
  </mergeCells>
  <printOptions horizontalCentered="1"/>
  <pageMargins left="0.75" right="0.75" top="0.6" bottom="0.55000000000000004" header="0.28000000000000003" footer="0.16"/>
  <pageSetup scale="86"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D9541-2EFE-46EF-AF59-0F1473558237}">
  <sheetPr>
    <tabColor rgb="FFFF0000"/>
    <pageSetUpPr fitToPage="1"/>
  </sheetPr>
  <dimension ref="A1:L55"/>
  <sheetViews>
    <sheetView zoomScaleNormal="100" zoomScaleSheetLayoutView="90" workbookViewId="0">
      <selection activeCell="K17" sqref="K17"/>
    </sheetView>
  </sheetViews>
  <sheetFormatPr defaultColWidth="9.140625" defaultRowHeight="12.75" x14ac:dyDescent="0.2"/>
  <cols>
    <col min="1" max="2" width="17.28515625" style="176" customWidth="1"/>
    <col min="3" max="8" width="14" style="176" customWidth="1"/>
    <col min="9" max="9" width="13.140625" style="176" customWidth="1"/>
    <col min="10" max="11" width="9.140625" style="176"/>
    <col min="12" max="12" width="12.7109375" style="176" bestFit="1" customWidth="1"/>
    <col min="13" max="16384" width="9.140625" style="176"/>
  </cols>
  <sheetData>
    <row r="1" spans="1:9" x14ac:dyDescent="0.2">
      <c r="A1" s="175"/>
      <c r="B1" s="175"/>
      <c r="C1" s="175"/>
      <c r="D1" s="175"/>
      <c r="E1" s="175"/>
      <c r="F1" s="175"/>
      <c r="G1" s="175"/>
      <c r="H1" s="175"/>
      <c r="I1" s="175"/>
    </row>
    <row r="2" spans="1:9" x14ac:dyDescent="0.2">
      <c r="A2" s="175" t="s">
        <v>13</v>
      </c>
      <c r="B2" s="29" t="s">
        <v>34</v>
      </c>
      <c r="C2" s="29"/>
      <c r="D2" s="29"/>
      <c r="E2" s="175"/>
      <c r="F2" s="175"/>
      <c r="G2" s="30" t="s">
        <v>14</v>
      </c>
      <c r="H2" s="29" t="s">
        <v>264</v>
      </c>
      <c r="I2" s="29"/>
    </row>
    <row r="3" spans="1:9" x14ac:dyDescent="0.2">
      <c r="A3" s="175" t="s">
        <v>22</v>
      </c>
      <c r="B3" s="29" t="s">
        <v>265</v>
      </c>
      <c r="C3" s="29"/>
      <c r="D3" s="29"/>
      <c r="E3" s="175"/>
      <c r="F3" s="175"/>
      <c r="G3" s="30" t="s">
        <v>15</v>
      </c>
      <c r="H3" s="31" t="s">
        <v>266</v>
      </c>
      <c r="I3" s="31"/>
    </row>
    <row r="4" spans="1:9" x14ac:dyDescent="0.2">
      <c r="A4" s="175" t="s">
        <v>16</v>
      </c>
      <c r="B4" s="29" t="s">
        <v>267</v>
      </c>
      <c r="C4" s="29"/>
      <c r="D4" s="29"/>
      <c r="E4" s="175"/>
      <c r="F4" s="175"/>
      <c r="G4" s="30" t="s">
        <v>18</v>
      </c>
      <c r="H4" s="29" t="s">
        <v>38</v>
      </c>
      <c r="I4" s="29"/>
    </row>
    <row r="5" spans="1:9" x14ac:dyDescent="0.2">
      <c r="A5" s="175" t="s">
        <v>17</v>
      </c>
      <c r="B5" s="29" t="s">
        <v>268</v>
      </c>
      <c r="C5" s="31"/>
      <c r="D5" s="31"/>
      <c r="E5" s="175"/>
      <c r="F5" s="175"/>
      <c r="G5" s="30" t="s">
        <v>19</v>
      </c>
      <c r="H5" s="31" t="s">
        <v>269</v>
      </c>
      <c r="I5" s="31"/>
    </row>
    <row r="6" spans="1:9" x14ac:dyDescent="0.2">
      <c r="A6" s="175"/>
      <c r="B6" s="175"/>
      <c r="C6" s="175"/>
      <c r="D6" s="175"/>
      <c r="E6" s="175"/>
      <c r="F6" s="175"/>
      <c r="G6" s="175"/>
      <c r="H6" s="175"/>
      <c r="I6" s="175"/>
    </row>
    <row r="7" spans="1:9" x14ac:dyDescent="0.2">
      <c r="A7" s="175"/>
      <c r="B7" s="175"/>
      <c r="C7" s="175"/>
      <c r="D7" s="175"/>
      <c r="E7" s="175"/>
      <c r="F7" s="175"/>
      <c r="G7" s="175"/>
      <c r="H7" s="175"/>
      <c r="I7" s="175"/>
    </row>
    <row r="8" spans="1:9" x14ac:dyDescent="0.2">
      <c r="A8" s="175" t="s">
        <v>270</v>
      </c>
      <c r="B8" s="175"/>
      <c r="C8" s="175"/>
      <c r="D8" s="175"/>
      <c r="E8" s="175"/>
      <c r="F8" s="175"/>
      <c r="G8" s="175"/>
      <c r="H8" s="175"/>
      <c r="I8" s="175"/>
    </row>
    <row r="9" spans="1:9" x14ac:dyDescent="0.2">
      <c r="A9" s="175"/>
      <c r="B9" s="175" t="s">
        <v>271</v>
      </c>
      <c r="C9" s="175"/>
      <c r="D9" s="175"/>
      <c r="E9" s="175"/>
      <c r="F9" s="175"/>
      <c r="G9" s="175"/>
      <c r="H9" s="175"/>
      <c r="I9" s="175"/>
    </row>
    <row r="10" spans="1:9" x14ac:dyDescent="0.2">
      <c r="A10" s="175"/>
      <c r="B10" s="175" t="s">
        <v>272</v>
      </c>
      <c r="C10" s="175"/>
      <c r="D10" s="175"/>
      <c r="E10" s="175"/>
      <c r="F10" s="175"/>
      <c r="G10" s="175"/>
      <c r="H10" s="175"/>
      <c r="I10" s="175"/>
    </row>
    <row r="11" spans="1:9" x14ac:dyDescent="0.2">
      <c r="A11" s="175"/>
      <c r="B11" s="175"/>
      <c r="C11" s="175"/>
      <c r="D11" s="175"/>
      <c r="E11" s="175"/>
      <c r="F11" s="175"/>
      <c r="G11" s="175"/>
      <c r="H11" s="175"/>
      <c r="I11" s="175"/>
    </row>
    <row r="12" spans="1:9" x14ac:dyDescent="0.2">
      <c r="A12" s="175" t="s">
        <v>273</v>
      </c>
      <c r="B12" s="175"/>
      <c r="C12" s="175"/>
      <c r="D12" s="175"/>
      <c r="E12" s="175"/>
      <c r="F12" s="175"/>
      <c r="G12" s="175"/>
      <c r="H12" s="175"/>
      <c r="I12" s="175"/>
    </row>
    <row r="13" spans="1:9" x14ac:dyDescent="0.2">
      <c r="A13" s="175"/>
      <c r="B13" s="175"/>
      <c r="C13" s="175"/>
      <c r="D13" s="175"/>
      <c r="E13" s="175"/>
      <c r="F13" s="175"/>
      <c r="G13" s="175"/>
      <c r="H13" s="175"/>
      <c r="I13" s="175"/>
    </row>
    <row r="14" spans="1:9" x14ac:dyDescent="0.2">
      <c r="A14" s="175" t="s">
        <v>274</v>
      </c>
      <c r="B14" s="175"/>
      <c r="C14" s="175"/>
      <c r="D14" s="175"/>
      <c r="E14" s="175"/>
      <c r="F14" s="175"/>
      <c r="G14" s="175"/>
      <c r="H14" s="175"/>
      <c r="I14" s="175"/>
    </row>
    <row r="15" spans="1:9" x14ac:dyDescent="0.2">
      <c r="A15" s="175"/>
      <c r="B15" s="175" t="s">
        <v>275</v>
      </c>
      <c r="C15" s="175"/>
      <c r="D15" s="175"/>
      <c r="E15" s="175"/>
      <c r="F15" s="175"/>
      <c r="G15" s="175"/>
      <c r="H15" s="175"/>
      <c r="I15" s="175"/>
    </row>
    <row r="16" spans="1:9" x14ac:dyDescent="0.2">
      <c r="A16" s="175"/>
      <c r="B16" s="175"/>
      <c r="C16" s="175"/>
      <c r="D16" s="175"/>
      <c r="E16" s="175"/>
      <c r="F16" s="175"/>
      <c r="G16" s="175"/>
      <c r="H16" s="175"/>
      <c r="I16" s="175"/>
    </row>
    <row r="17" spans="1:12" x14ac:dyDescent="0.2">
      <c r="A17" s="175" t="s">
        <v>276</v>
      </c>
      <c r="B17" s="175"/>
      <c r="C17" s="175"/>
      <c r="D17" s="175"/>
      <c r="E17" s="175"/>
      <c r="F17" s="175"/>
      <c r="G17" s="175"/>
      <c r="H17" s="175"/>
      <c r="I17" s="175"/>
    </row>
    <row r="18" spans="1:12" x14ac:dyDescent="0.2">
      <c r="A18" s="175"/>
      <c r="B18" s="175"/>
      <c r="C18" s="175"/>
      <c r="D18" s="175"/>
      <c r="E18" s="175"/>
      <c r="F18" s="175"/>
      <c r="G18" s="175"/>
      <c r="H18" s="175"/>
      <c r="I18" s="175"/>
    </row>
    <row r="19" spans="1:12" ht="12.75" customHeight="1" x14ac:dyDescent="0.2">
      <c r="A19" s="205" t="s">
        <v>498</v>
      </c>
      <c r="B19" s="205"/>
      <c r="C19" s="205"/>
      <c r="D19" s="205"/>
      <c r="E19" s="205"/>
      <c r="F19" s="205"/>
      <c r="G19" s="205"/>
      <c r="H19" s="205"/>
      <c r="I19" s="205"/>
    </row>
    <row r="20" spans="1:12" x14ac:dyDescent="0.2">
      <c r="A20" s="218"/>
      <c r="B20" s="218"/>
      <c r="C20" s="218"/>
      <c r="D20" s="218"/>
      <c r="E20" s="218"/>
      <c r="F20" s="218"/>
      <c r="G20" s="218"/>
      <c r="H20" s="218"/>
      <c r="I20" s="218"/>
    </row>
    <row r="21" spans="1:12" x14ac:dyDescent="0.2">
      <c r="A21" s="207" t="s">
        <v>12</v>
      </c>
      <c r="B21" s="208"/>
      <c r="C21" s="208"/>
      <c r="D21" s="208"/>
      <c r="E21" s="208"/>
      <c r="F21" s="208"/>
      <c r="G21" s="208"/>
      <c r="H21" s="208"/>
      <c r="I21" s="209"/>
    </row>
    <row r="22" spans="1:12" x14ac:dyDescent="0.2">
      <c r="A22" s="33"/>
      <c r="B22" s="34"/>
      <c r="C22" s="35" t="s">
        <v>30</v>
      </c>
      <c r="D22" s="35" t="s">
        <v>31</v>
      </c>
      <c r="E22" s="35" t="s">
        <v>32</v>
      </c>
      <c r="F22" s="35" t="s">
        <v>33</v>
      </c>
      <c r="G22" s="12" t="s">
        <v>466</v>
      </c>
      <c r="H22" s="12" t="s">
        <v>467</v>
      </c>
      <c r="I22" s="12" t="s">
        <v>468</v>
      </c>
    </row>
    <row r="23" spans="1:12" x14ac:dyDescent="0.2">
      <c r="A23" s="33"/>
      <c r="B23" s="34"/>
      <c r="C23" s="13" t="s">
        <v>10</v>
      </c>
      <c r="D23" s="13" t="s">
        <v>10</v>
      </c>
      <c r="E23" s="13" t="s">
        <v>10</v>
      </c>
      <c r="F23" s="13" t="s">
        <v>10</v>
      </c>
      <c r="G23" s="14" t="s">
        <v>11</v>
      </c>
      <c r="H23" s="14" t="s">
        <v>11</v>
      </c>
      <c r="I23" s="14" t="s">
        <v>11</v>
      </c>
      <c r="L23" s="107"/>
    </row>
    <row r="24" spans="1:12" x14ac:dyDescent="0.2">
      <c r="A24" s="33" t="s">
        <v>0</v>
      </c>
      <c r="B24" s="34"/>
      <c r="C24" s="16">
        <v>1148644</v>
      </c>
      <c r="D24" s="16">
        <v>1148644</v>
      </c>
      <c r="E24" s="16">
        <v>1148644</v>
      </c>
      <c r="F24" s="16">
        <v>1148644</v>
      </c>
      <c r="G24" s="16">
        <v>0</v>
      </c>
      <c r="H24" s="16">
        <v>0</v>
      </c>
      <c r="I24" s="16">
        <v>0</v>
      </c>
    </row>
    <row r="25" spans="1:12" x14ac:dyDescent="0.2">
      <c r="A25" s="33" t="s">
        <v>1</v>
      </c>
      <c r="B25" s="34"/>
      <c r="C25" s="16">
        <f>B36</f>
        <v>0</v>
      </c>
      <c r="D25" s="16">
        <f t="shared" ref="D25:I25" si="0">C36</f>
        <v>25.809999999939464</v>
      </c>
      <c r="E25" s="16">
        <f t="shared" si="0"/>
        <v>4.9999999930150807E-2</v>
      </c>
      <c r="F25" s="16">
        <f t="shared" si="0"/>
        <v>2017.5099999998929</v>
      </c>
      <c r="G25" s="16">
        <f t="shared" si="0"/>
        <v>-1.1641532182693481E-10</v>
      </c>
      <c r="H25" s="16">
        <f t="shared" si="0"/>
        <v>-1.1641532182693481E-10</v>
      </c>
      <c r="I25" s="16">
        <f t="shared" si="0"/>
        <v>-1.1641532182693481E-10</v>
      </c>
    </row>
    <row r="26" spans="1:12" x14ac:dyDescent="0.2">
      <c r="A26" s="33" t="s">
        <v>2</v>
      </c>
      <c r="B26" s="34"/>
      <c r="C26" s="16">
        <v>1022013.07</v>
      </c>
      <c r="D26" s="16">
        <v>1020094.72</v>
      </c>
      <c r="E26" s="16">
        <v>854739.83</v>
      </c>
      <c r="F26" s="16">
        <v>786613.38</v>
      </c>
      <c r="G26" s="16">
        <v>0</v>
      </c>
      <c r="H26" s="16">
        <v>0</v>
      </c>
      <c r="I26" s="16">
        <v>0</v>
      </c>
    </row>
    <row r="27" spans="1:12" x14ac:dyDescent="0.2">
      <c r="A27" s="33" t="s">
        <v>3</v>
      </c>
      <c r="B27" s="34"/>
      <c r="C27" s="16">
        <v>1021987.26</v>
      </c>
      <c r="D27" s="16">
        <v>1020120.48</v>
      </c>
      <c r="E27" s="16">
        <v>852722.37</v>
      </c>
      <c r="F27" s="16">
        <v>788630.89</v>
      </c>
      <c r="G27" s="16">
        <v>0</v>
      </c>
      <c r="H27" s="16">
        <v>0</v>
      </c>
      <c r="I27" s="16">
        <v>0</v>
      </c>
    </row>
    <row r="28" spans="1:12" x14ac:dyDescent="0.2">
      <c r="A28" s="33"/>
      <c r="B28" s="34"/>
      <c r="C28" s="16"/>
      <c r="D28" s="16"/>
      <c r="E28" s="16"/>
      <c r="F28" s="16"/>
      <c r="G28" s="16"/>
      <c r="H28" s="16"/>
      <c r="I28" s="16"/>
    </row>
    <row r="29" spans="1:12" x14ac:dyDescent="0.2">
      <c r="A29" s="10" t="s">
        <v>4</v>
      </c>
      <c r="B29" s="6"/>
      <c r="C29" s="17"/>
      <c r="D29" s="17"/>
      <c r="E29" s="17"/>
      <c r="F29" s="15"/>
      <c r="G29" s="15"/>
      <c r="H29" s="15"/>
      <c r="I29" s="15"/>
    </row>
    <row r="30" spans="1:12" x14ac:dyDescent="0.2">
      <c r="A30" s="10" t="s">
        <v>29</v>
      </c>
      <c r="B30" s="11"/>
      <c r="C30" s="17"/>
      <c r="D30" s="17"/>
      <c r="E30" s="17"/>
      <c r="F30" s="15"/>
      <c r="G30" s="15"/>
      <c r="H30" s="15"/>
      <c r="I30" s="15"/>
    </row>
    <row r="31" spans="1:12" x14ac:dyDescent="0.2">
      <c r="A31" s="18"/>
      <c r="B31" s="19"/>
      <c r="C31" s="16"/>
      <c r="D31" s="16"/>
      <c r="E31" s="16"/>
      <c r="F31" s="16"/>
      <c r="G31" s="16"/>
      <c r="H31" s="16"/>
      <c r="I31" s="16"/>
    </row>
    <row r="32" spans="1:12" x14ac:dyDescent="0.2">
      <c r="A32" s="18"/>
      <c r="B32" s="19"/>
      <c r="C32" s="16"/>
      <c r="D32" s="16"/>
      <c r="E32" s="16"/>
      <c r="F32" s="16"/>
      <c r="G32" s="16"/>
      <c r="H32" s="16"/>
      <c r="I32" s="16"/>
    </row>
    <row r="33" spans="1:10" x14ac:dyDescent="0.2">
      <c r="A33" s="18"/>
      <c r="B33" s="19"/>
      <c r="C33" s="16"/>
      <c r="D33" s="16"/>
      <c r="E33" s="16"/>
      <c r="F33" s="16"/>
      <c r="G33" s="16"/>
      <c r="H33" s="16"/>
      <c r="I33" s="16"/>
    </row>
    <row r="34" spans="1:10" x14ac:dyDescent="0.2">
      <c r="A34" s="10" t="s">
        <v>5</v>
      </c>
      <c r="B34" s="11"/>
      <c r="C34" s="15">
        <v>0</v>
      </c>
      <c r="D34" s="15">
        <v>0</v>
      </c>
      <c r="E34" s="15">
        <v>0</v>
      </c>
      <c r="F34" s="15">
        <v>0</v>
      </c>
      <c r="G34" s="15">
        <v>0</v>
      </c>
      <c r="H34" s="15">
        <v>0</v>
      </c>
      <c r="I34" s="15">
        <v>0</v>
      </c>
    </row>
    <row r="35" spans="1:10" x14ac:dyDescent="0.2">
      <c r="A35" s="33"/>
      <c r="B35" s="34"/>
      <c r="C35" s="16"/>
      <c r="D35" s="16"/>
      <c r="E35" s="16"/>
      <c r="F35" s="16"/>
      <c r="G35" s="16"/>
      <c r="H35" s="16"/>
      <c r="I35" s="16"/>
    </row>
    <row r="36" spans="1:10" x14ac:dyDescent="0.2">
      <c r="A36" s="33" t="s">
        <v>7</v>
      </c>
      <c r="B36" s="34"/>
      <c r="C36" s="15">
        <f t="shared" ref="C36:I36" si="1">+C25+C26-C27+C34</f>
        <v>25.809999999939464</v>
      </c>
      <c r="D36" s="15">
        <f t="shared" si="1"/>
        <v>4.9999999930150807E-2</v>
      </c>
      <c r="E36" s="15">
        <f t="shared" si="1"/>
        <v>2017.5099999998929</v>
      </c>
      <c r="F36" s="15">
        <f t="shared" si="1"/>
        <v>-1.1641532182693481E-10</v>
      </c>
      <c r="G36" s="15">
        <f t="shared" si="1"/>
        <v>-1.1641532182693481E-10</v>
      </c>
      <c r="H36" s="15">
        <f t="shared" si="1"/>
        <v>-1.1641532182693481E-10</v>
      </c>
      <c r="I36" s="15">
        <f t="shared" si="1"/>
        <v>-1.1641532182693481E-10</v>
      </c>
      <c r="J36" s="97"/>
    </row>
    <row r="37" spans="1:10" x14ac:dyDescent="0.2">
      <c r="A37" s="38"/>
      <c r="B37" s="39"/>
      <c r="C37" s="16"/>
      <c r="D37" s="16"/>
      <c r="E37" s="16"/>
      <c r="F37" s="16"/>
      <c r="G37" s="16"/>
      <c r="H37" s="16"/>
      <c r="I37" s="16"/>
    </row>
    <row r="38" spans="1:10" x14ac:dyDescent="0.2">
      <c r="A38" s="33" t="s">
        <v>24</v>
      </c>
      <c r="B38" s="34"/>
      <c r="C38" s="16">
        <v>568808.1</v>
      </c>
      <c r="D38" s="16">
        <v>529861.18999999994</v>
      </c>
      <c r="E38" s="16">
        <v>755487.17</v>
      </c>
      <c r="F38" s="16"/>
      <c r="G38" s="16"/>
      <c r="H38" s="16"/>
      <c r="I38" s="16"/>
    </row>
    <row r="39" spans="1:10" x14ac:dyDescent="0.2">
      <c r="A39" s="38"/>
      <c r="B39" s="39"/>
      <c r="C39" s="16"/>
      <c r="D39" s="16"/>
      <c r="E39" s="16"/>
      <c r="F39" s="16"/>
      <c r="G39" s="16"/>
      <c r="H39" s="16"/>
      <c r="I39" s="16"/>
    </row>
    <row r="40" spans="1:10" x14ac:dyDescent="0.2">
      <c r="A40" s="33" t="s">
        <v>25</v>
      </c>
      <c r="B40" s="42"/>
      <c r="C40" s="108" t="s">
        <v>106</v>
      </c>
      <c r="D40" s="109" t="s">
        <v>106</v>
      </c>
      <c r="E40" s="109" t="s">
        <v>106</v>
      </c>
      <c r="F40" s="109" t="s">
        <v>106</v>
      </c>
      <c r="G40" s="109" t="s">
        <v>106</v>
      </c>
      <c r="H40" s="109" t="s">
        <v>106</v>
      </c>
      <c r="I40" s="109" t="s">
        <v>106</v>
      </c>
    </row>
    <row r="41" spans="1:10" x14ac:dyDescent="0.2">
      <c r="A41" s="44"/>
      <c r="B41" s="44"/>
      <c r="C41" s="57"/>
      <c r="D41" s="57"/>
      <c r="E41" s="57"/>
      <c r="F41" s="57"/>
      <c r="G41" s="57"/>
      <c r="H41" s="57"/>
      <c r="I41" s="57"/>
    </row>
    <row r="42" spans="1:10" x14ac:dyDescent="0.2">
      <c r="A42" s="46" t="s">
        <v>26</v>
      </c>
      <c r="B42" s="29"/>
      <c r="C42" s="47"/>
      <c r="D42" s="47"/>
      <c r="E42" s="47"/>
      <c r="F42" s="47"/>
      <c r="G42" s="47"/>
      <c r="H42" s="47"/>
      <c r="I42" s="47"/>
    </row>
    <row r="43" spans="1:10" x14ac:dyDescent="0.2">
      <c r="A43" s="49" t="s">
        <v>28</v>
      </c>
      <c r="B43" s="39"/>
      <c r="C43" s="20"/>
      <c r="D43" s="20"/>
      <c r="E43" s="20"/>
      <c r="F43" s="20"/>
      <c r="G43" s="20"/>
      <c r="H43" s="20"/>
      <c r="I43" s="20"/>
    </row>
    <row r="44" spans="1:10" x14ac:dyDescent="0.2">
      <c r="A44" s="33"/>
      <c r="B44" s="34"/>
      <c r="C44" s="16"/>
      <c r="D44" s="16"/>
      <c r="E44" s="16"/>
      <c r="F44" s="16"/>
      <c r="G44" s="16"/>
      <c r="H44" s="16"/>
      <c r="I44" s="16"/>
    </row>
    <row r="45" spans="1:10" x14ac:dyDescent="0.2">
      <c r="A45" s="33" t="s">
        <v>6</v>
      </c>
      <c r="B45" s="34"/>
      <c r="C45" s="16"/>
      <c r="D45" s="16"/>
      <c r="E45" s="16"/>
      <c r="F45" s="16"/>
      <c r="G45" s="16"/>
      <c r="H45" s="16"/>
      <c r="I45" s="16"/>
    </row>
    <row r="46" spans="1:10" x14ac:dyDescent="0.2">
      <c r="A46" s="33"/>
      <c r="B46" s="34"/>
      <c r="C46" s="16"/>
      <c r="D46" s="16"/>
      <c r="E46" s="16"/>
      <c r="F46" s="16"/>
      <c r="G46" s="16"/>
      <c r="H46" s="16"/>
      <c r="I46" s="16"/>
    </row>
    <row r="47" spans="1:10" x14ac:dyDescent="0.2">
      <c r="A47" s="49" t="s">
        <v>8</v>
      </c>
      <c r="B47" s="42"/>
      <c r="C47" s="16"/>
      <c r="D47" s="16"/>
      <c r="E47" s="16"/>
      <c r="F47" s="16"/>
      <c r="G47" s="16"/>
      <c r="H47" s="16"/>
      <c r="I47" s="16"/>
    </row>
    <row r="48" spans="1:10" x14ac:dyDescent="0.2">
      <c r="A48" s="50" t="s">
        <v>9</v>
      </c>
      <c r="B48" s="51"/>
      <c r="C48" s="16"/>
      <c r="D48" s="16"/>
      <c r="E48" s="16"/>
      <c r="F48" s="16"/>
      <c r="G48" s="16"/>
      <c r="H48" s="16"/>
      <c r="I48" s="16"/>
    </row>
    <row r="50" spans="1:4" x14ac:dyDescent="0.2">
      <c r="B50" s="107" t="s">
        <v>278</v>
      </c>
      <c r="C50" s="176" t="s">
        <v>279</v>
      </c>
      <c r="D50" s="176" t="s">
        <v>280</v>
      </c>
    </row>
    <row r="51" spans="1:4" x14ac:dyDescent="0.2">
      <c r="A51" s="176" t="s">
        <v>281</v>
      </c>
      <c r="B51" s="110">
        <f>(E26-F26)/F26</f>
        <v>8.6607286034214109E-2</v>
      </c>
      <c r="C51" s="111" t="e">
        <f>(F26-G26)/G26</f>
        <v>#DIV/0!</v>
      </c>
      <c r="D51" s="112" t="e">
        <f>(G26-H26)/H26</f>
        <v>#DIV/0!</v>
      </c>
    </row>
    <row r="52" spans="1:4" x14ac:dyDescent="0.2">
      <c r="A52" s="176" t="s">
        <v>3</v>
      </c>
      <c r="B52" s="110" t="e">
        <f>(G27)/G27/F27</f>
        <v>#DIV/0!</v>
      </c>
      <c r="C52" s="111" t="e">
        <f>(F27-G27)/G27</f>
        <v>#DIV/0!</v>
      </c>
      <c r="D52" s="112" t="e">
        <f>(G27-H27)/H27</f>
        <v>#DIV/0!</v>
      </c>
    </row>
    <row r="53" spans="1:4" x14ac:dyDescent="0.2">
      <c r="A53" s="113" t="s">
        <v>278</v>
      </c>
      <c r="B53" s="176" t="s">
        <v>282</v>
      </c>
    </row>
    <row r="55" spans="1:4" x14ac:dyDescent="0.2">
      <c r="A55" s="176" t="s">
        <v>499</v>
      </c>
    </row>
  </sheetData>
  <mergeCells count="2">
    <mergeCell ref="A19:I20"/>
    <mergeCell ref="A21:I21"/>
  </mergeCells>
  <printOptions horizontalCentered="1"/>
  <pageMargins left="0.75" right="0.75" top="0.6" bottom="0.55000000000000004" header="0.28000000000000003" footer="0.16"/>
  <pageSetup scale="88"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018F-62B6-41ED-958D-F333485A8A76}">
  <sheetPr>
    <pageSetUpPr fitToPage="1"/>
  </sheetPr>
  <dimension ref="A2:I43"/>
  <sheetViews>
    <sheetView zoomScaleNormal="100" zoomScaleSheetLayoutView="90" workbookViewId="0">
      <selection activeCell="C20" sqref="C20"/>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600</v>
      </c>
      <c r="I2" s="4"/>
    </row>
    <row r="3" spans="1:9" x14ac:dyDescent="0.2">
      <c r="A3" s="1" t="s">
        <v>22</v>
      </c>
      <c r="B3" s="2" t="s">
        <v>47</v>
      </c>
      <c r="C3" s="2"/>
      <c r="D3" s="2"/>
      <c r="E3" s="2"/>
      <c r="G3" s="3" t="s">
        <v>15</v>
      </c>
      <c r="H3" s="5" t="s">
        <v>36</v>
      </c>
      <c r="I3" s="6"/>
    </row>
    <row r="4" spans="1:9" ht="30.75" customHeight="1" x14ac:dyDescent="0.2">
      <c r="A4" s="1" t="s">
        <v>16</v>
      </c>
      <c r="B4" s="248" t="s">
        <v>48</v>
      </c>
      <c r="C4" s="248"/>
      <c r="D4" s="248"/>
      <c r="E4" s="248"/>
      <c r="G4" s="3" t="s">
        <v>18</v>
      </c>
      <c r="H4" s="7" t="s">
        <v>38</v>
      </c>
      <c r="I4" s="4"/>
    </row>
    <row r="5" spans="1:9" ht="12.75" customHeight="1" x14ac:dyDescent="0.2">
      <c r="A5" s="1" t="s">
        <v>17</v>
      </c>
      <c r="B5" s="248" t="s">
        <v>49</v>
      </c>
      <c r="C5" s="248"/>
      <c r="D5" s="248"/>
      <c r="E5" s="248"/>
      <c r="G5" s="3" t="s">
        <v>19</v>
      </c>
      <c r="H5" s="6" t="s">
        <v>50</v>
      </c>
      <c r="I5" s="6"/>
    </row>
    <row r="8" spans="1:9" ht="34.5" customHeight="1" x14ac:dyDescent="0.2">
      <c r="A8" s="205" t="s">
        <v>51</v>
      </c>
      <c r="B8" s="205"/>
      <c r="C8" s="205"/>
      <c r="D8" s="205"/>
      <c r="E8" s="205"/>
      <c r="F8" s="205"/>
      <c r="G8" s="205"/>
      <c r="H8" s="205"/>
      <c r="I8" s="205"/>
    </row>
    <row r="10" spans="1:9" x14ac:dyDescent="0.2">
      <c r="A10" s="1" t="s">
        <v>52</v>
      </c>
    </row>
    <row r="12" spans="1:9" ht="31.5" customHeight="1" x14ac:dyDescent="0.2">
      <c r="A12" s="205" t="s">
        <v>53</v>
      </c>
      <c r="B12" s="205"/>
      <c r="C12" s="205"/>
      <c r="D12" s="205"/>
      <c r="E12" s="205"/>
      <c r="F12" s="205"/>
      <c r="G12" s="205"/>
      <c r="H12" s="205"/>
      <c r="I12" s="205"/>
    </row>
    <row r="14" spans="1:9" x14ac:dyDescent="0.2">
      <c r="A14" s="1" t="s">
        <v>55</v>
      </c>
    </row>
    <row r="15" spans="1:9" s="196" customFormat="1" x14ac:dyDescent="0.2">
      <c r="A15" s="196" t="s">
        <v>601</v>
      </c>
    </row>
    <row r="16" spans="1:9" x14ac:dyDescent="0.2">
      <c r="A16" s="228" t="s">
        <v>12</v>
      </c>
      <c r="B16" s="229"/>
      <c r="C16" s="229"/>
      <c r="D16" s="229"/>
      <c r="E16" s="229"/>
      <c r="F16" s="229"/>
      <c r="G16" s="229"/>
      <c r="H16" s="229"/>
      <c r="I16" s="230"/>
    </row>
    <row r="17" spans="1:9" x14ac:dyDescent="0.2">
      <c r="A17" s="10"/>
      <c r="B17" s="11"/>
      <c r="C17" s="12" t="s">
        <v>30</v>
      </c>
      <c r="D17" s="12" t="s">
        <v>31</v>
      </c>
      <c r="E17" s="12" t="s">
        <v>32</v>
      </c>
      <c r="F17" s="12" t="s">
        <v>33</v>
      </c>
      <c r="G17" s="153" t="s">
        <v>466</v>
      </c>
      <c r="H17" s="153" t="s">
        <v>467</v>
      </c>
      <c r="I17" s="153" t="s">
        <v>468</v>
      </c>
    </row>
    <row r="18" spans="1:9" x14ac:dyDescent="0.2">
      <c r="A18" s="10"/>
      <c r="B18" s="11"/>
      <c r="C18" s="13" t="s">
        <v>10</v>
      </c>
      <c r="D18" s="14" t="s">
        <v>10</v>
      </c>
      <c r="E18" s="14" t="s">
        <v>10</v>
      </c>
      <c r="F18" s="14" t="s">
        <v>10</v>
      </c>
      <c r="G18" s="155" t="s">
        <v>11</v>
      </c>
      <c r="H18" s="155" t="s">
        <v>11</v>
      </c>
      <c r="I18" s="155" t="s">
        <v>11</v>
      </c>
    </row>
    <row r="19" spans="1:9" x14ac:dyDescent="0.2">
      <c r="A19" s="10" t="s">
        <v>0</v>
      </c>
      <c r="B19" s="11"/>
      <c r="C19" s="16">
        <v>6317500</v>
      </c>
      <c r="D19" s="16">
        <v>6317500</v>
      </c>
      <c r="E19" s="137">
        <v>6317500</v>
      </c>
      <c r="F19" s="137">
        <v>0</v>
      </c>
      <c r="G19" s="137">
        <v>0</v>
      </c>
      <c r="H19" s="137">
        <v>0</v>
      </c>
      <c r="I19" s="137">
        <v>0</v>
      </c>
    </row>
    <row r="20" spans="1:9" x14ac:dyDescent="0.2">
      <c r="A20" s="10" t="s">
        <v>1</v>
      </c>
      <c r="B20" s="11"/>
      <c r="C20" s="16">
        <v>0</v>
      </c>
      <c r="D20" s="16">
        <f t="shared" ref="D20" si="0">C31</f>
        <v>9537</v>
      </c>
      <c r="E20" s="137">
        <f t="shared" ref="E20" si="1">D31</f>
        <v>2226.0200000000186</v>
      </c>
      <c r="F20" s="137">
        <f>E31</f>
        <v>0</v>
      </c>
      <c r="G20" s="137">
        <f t="shared" ref="G20:I20" si="2">F31</f>
        <v>0</v>
      </c>
      <c r="H20" s="137">
        <f t="shared" si="2"/>
        <v>0</v>
      </c>
      <c r="I20" s="137">
        <f t="shared" si="2"/>
        <v>0</v>
      </c>
    </row>
    <row r="21" spans="1:9" x14ac:dyDescent="0.2">
      <c r="A21" s="10" t="s">
        <v>2</v>
      </c>
      <c r="B21" s="11"/>
      <c r="C21" s="16">
        <v>704875</v>
      </c>
      <c r="D21" s="16">
        <v>3100450</v>
      </c>
      <c r="E21" s="137">
        <v>1406056.57</v>
      </c>
      <c r="F21" s="137">
        <v>849072.22</v>
      </c>
      <c r="G21" s="137">
        <v>63545</v>
      </c>
      <c r="H21" s="16">
        <v>0</v>
      </c>
      <c r="I21" s="16">
        <v>0</v>
      </c>
    </row>
    <row r="22" spans="1:9" x14ac:dyDescent="0.2">
      <c r="A22" s="10" t="s">
        <v>3</v>
      </c>
      <c r="B22" s="11"/>
      <c r="C22" s="15">
        <v>695338</v>
      </c>
      <c r="D22" s="16">
        <v>3107760.98</v>
      </c>
      <c r="E22" s="137">
        <v>1408282.59</v>
      </c>
      <c r="F22" s="137">
        <v>849072.22</v>
      </c>
      <c r="G22" s="137">
        <v>63545</v>
      </c>
      <c r="H22" s="16">
        <v>0</v>
      </c>
      <c r="I22" s="16">
        <v>0</v>
      </c>
    </row>
    <row r="23" spans="1:9" x14ac:dyDescent="0.2">
      <c r="A23" s="10"/>
      <c r="B23" s="11"/>
      <c r="C23" s="16"/>
      <c r="D23" s="16"/>
      <c r="E23" s="137"/>
      <c r="F23" s="137"/>
      <c r="G23" s="137"/>
      <c r="H23" s="137"/>
      <c r="I23" s="137"/>
    </row>
    <row r="24" spans="1:9" x14ac:dyDescent="0.2">
      <c r="A24" s="10" t="s">
        <v>4</v>
      </c>
      <c r="B24" s="6"/>
      <c r="C24" s="17"/>
      <c r="D24" s="17"/>
      <c r="E24" s="17"/>
      <c r="F24" s="15"/>
      <c r="G24" s="15"/>
      <c r="H24" s="15"/>
      <c r="I24" s="15"/>
    </row>
    <row r="25" spans="1:9" x14ac:dyDescent="0.2">
      <c r="A25" s="10" t="s">
        <v>29</v>
      </c>
      <c r="B25" s="11"/>
      <c r="C25" s="17"/>
      <c r="D25" s="17"/>
      <c r="E25" s="17"/>
      <c r="F25" s="15"/>
      <c r="G25" s="15"/>
      <c r="H25" s="15"/>
      <c r="I25" s="15"/>
    </row>
    <row r="26" spans="1:9" x14ac:dyDescent="0.2">
      <c r="A26" s="18"/>
      <c r="B26" s="19"/>
      <c r="C26" s="16"/>
      <c r="D26" s="16"/>
      <c r="E26" s="16"/>
      <c r="F26" s="16"/>
      <c r="G26" s="16"/>
      <c r="H26" s="16"/>
      <c r="I26" s="16"/>
    </row>
    <row r="27" spans="1:9" x14ac:dyDescent="0.2">
      <c r="A27" s="18"/>
      <c r="B27" s="19"/>
      <c r="C27" s="16"/>
      <c r="D27" s="16"/>
      <c r="E27" s="16"/>
      <c r="F27" s="16"/>
      <c r="G27" s="16"/>
      <c r="H27" s="16"/>
      <c r="I27" s="16"/>
    </row>
    <row r="28" spans="1:9" x14ac:dyDescent="0.2">
      <c r="A28" s="18"/>
      <c r="B28" s="19"/>
      <c r="C28" s="16"/>
      <c r="D28" s="16"/>
      <c r="E28" s="16"/>
      <c r="F28" s="16"/>
      <c r="G28" s="16"/>
      <c r="H28" s="16"/>
      <c r="I28" s="16"/>
    </row>
    <row r="29" spans="1:9" x14ac:dyDescent="0.2">
      <c r="A29" s="10" t="s">
        <v>5</v>
      </c>
      <c r="B29" s="11"/>
      <c r="C29" s="15">
        <v>0</v>
      </c>
      <c r="D29" s="15">
        <f t="shared" ref="D29:F29" si="3">SUM(D26:D28)</f>
        <v>0</v>
      </c>
      <c r="E29" s="15">
        <f t="shared" si="3"/>
        <v>0</v>
      </c>
      <c r="F29" s="15">
        <f t="shared" si="3"/>
        <v>0</v>
      </c>
      <c r="G29" s="15">
        <f t="shared" ref="G29:I29" si="4">SUM(G26:G28)</f>
        <v>0</v>
      </c>
      <c r="H29" s="15">
        <f t="shared" si="4"/>
        <v>0</v>
      </c>
      <c r="I29" s="15">
        <f t="shared" si="4"/>
        <v>0</v>
      </c>
    </row>
    <row r="30" spans="1:9" x14ac:dyDescent="0.2">
      <c r="A30" s="10"/>
      <c r="B30" s="11"/>
      <c r="C30" s="16"/>
      <c r="D30" s="16"/>
      <c r="E30" s="16"/>
      <c r="F30" s="16"/>
      <c r="G30" s="16"/>
      <c r="H30" s="16"/>
      <c r="I30" s="16"/>
    </row>
    <row r="31" spans="1:9" x14ac:dyDescent="0.2">
      <c r="A31" s="10" t="s">
        <v>7</v>
      </c>
      <c r="B31" s="11"/>
      <c r="C31" s="15">
        <v>9537</v>
      </c>
      <c r="D31" s="15">
        <f>+D20+D21-D22+D29</f>
        <v>2226.0200000000186</v>
      </c>
      <c r="E31" s="15">
        <f>+E20+E21-E22+E29</f>
        <v>0</v>
      </c>
      <c r="F31" s="15">
        <f t="shared" ref="F31:I31" si="5">+F20+F21-F22+F29</f>
        <v>0</v>
      </c>
      <c r="G31" s="15">
        <f t="shared" si="5"/>
        <v>0</v>
      </c>
      <c r="H31" s="15">
        <f t="shared" si="5"/>
        <v>0</v>
      </c>
      <c r="I31" s="15">
        <f t="shared" si="5"/>
        <v>0</v>
      </c>
    </row>
    <row r="32" spans="1:9" x14ac:dyDescent="0.2">
      <c r="A32" s="18"/>
      <c r="B32" s="19"/>
      <c r="C32" s="20"/>
      <c r="D32" s="16"/>
      <c r="E32" s="16"/>
      <c r="F32" s="16"/>
      <c r="G32" s="16"/>
      <c r="H32" s="16"/>
      <c r="I32" s="16"/>
    </row>
    <row r="33" spans="1:9" x14ac:dyDescent="0.2">
      <c r="A33" s="10" t="s">
        <v>24</v>
      </c>
      <c r="B33" s="11"/>
      <c r="C33" s="20">
        <v>1136913.54</v>
      </c>
      <c r="D33" s="16">
        <v>409390.71</v>
      </c>
      <c r="E33" s="16">
        <v>508352.82</v>
      </c>
      <c r="F33" s="16">
        <v>20512.830000000002</v>
      </c>
      <c r="G33" s="16">
        <v>43032</v>
      </c>
      <c r="H33" s="16">
        <v>0</v>
      </c>
      <c r="I33" s="16">
        <v>0</v>
      </c>
    </row>
    <row r="34" spans="1:9" x14ac:dyDescent="0.2">
      <c r="A34" s="18"/>
      <c r="B34" s="19"/>
      <c r="C34" s="16"/>
      <c r="D34" s="16"/>
      <c r="E34" s="16"/>
      <c r="F34" s="16"/>
      <c r="G34" s="16"/>
      <c r="H34" s="16"/>
      <c r="I34" s="16"/>
    </row>
    <row r="35" spans="1:9" x14ac:dyDescent="0.2">
      <c r="A35" s="10" t="s">
        <v>25</v>
      </c>
      <c r="B35" s="21"/>
      <c r="C35" s="22" t="s">
        <v>45</v>
      </c>
      <c r="D35" s="22" t="s">
        <v>45</v>
      </c>
      <c r="E35" s="22" t="s">
        <v>45</v>
      </c>
      <c r="F35" s="22" t="s">
        <v>45</v>
      </c>
      <c r="G35" s="22" t="s">
        <v>45</v>
      </c>
      <c r="H35" s="22" t="s">
        <v>45</v>
      </c>
      <c r="I35" s="22" t="s">
        <v>45</v>
      </c>
    </row>
    <row r="36" spans="1:9" ht="25.5" customHeight="1" x14ac:dyDescent="0.2">
      <c r="A36" s="23"/>
      <c r="B36" s="23"/>
      <c r="C36" s="222" t="s">
        <v>46</v>
      </c>
      <c r="D36" s="223"/>
      <c r="E36" s="223"/>
      <c r="F36" s="223"/>
      <c r="G36" s="223"/>
      <c r="H36" s="223"/>
      <c r="I36" s="223"/>
    </row>
    <row r="37" spans="1:9" x14ac:dyDescent="0.2">
      <c r="A37" s="24" t="s">
        <v>26</v>
      </c>
      <c r="B37" s="4"/>
      <c r="C37" s="224"/>
      <c r="D37" s="224"/>
      <c r="E37" s="224"/>
      <c r="F37" s="224"/>
      <c r="G37" s="224"/>
      <c r="H37" s="224"/>
      <c r="I37" s="224"/>
    </row>
    <row r="38" spans="1:9" x14ac:dyDescent="0.2">
      <c r="A38" s="25" t="s">
        <v>28</v>
      </c>
      <c r="B38" s="19"/>
      <c r="C38" s="16"/>
      <c r="D38" s="16"/>
      <c r="E38" s="16"/>
      <c r="F38" s="16"/>
      <c r="G38" s="16"/>
      <c r="H38" s="16"/>
      <c r="I38" s="16"/>
    </row>
    <row r="39" spans="1:9" x14ac:dyDescent="0.2">
      <c r="A39" s="10"/>
      <c r="B39" s="11"/>
      <c r="C39" s="16"/>
      <c r="D39" s="16"/>
      <c r="E39" s="16"/>
      <c r="F39" s="16"/>
      <c r="G39" s="16"/>
      <c r="H39" s="16"/>
      <c r="I39" s="16"/>
    </row>
    <row r="40" spans="1:9" x14ac:dyDescent="0.2">
      <c r="A40" s="10" t="s">
        <v>6</v>
      </c>
      <c r="B40" s="11"/>
      <c r="C40" s="16"/>
      <c r="D40" s="16"/>
      <c r="E40" s="16"/>
      <c r="F40" s="16"/>
      <c r="G40" s="16"/>
      <c r="H40" s="16"/>
      <c r="I40" s="16"/>
    </row>
    <row r="41" spans="1:9" x14ac:dyDescent="0.2">
      <c r="A41" s="10"/>
      <c r="B41" s="11"/>
      <c r="C41" s="16"/>
      <c r="D41" s="16"/>
      <c r="E41" s="16"/>
      <c r="F41" s="16"/>
      <c r="G41" s="16"/>
      <c r="H41" s="16"/>
      <c r="I41" s="16"/>
    </row>
    <row r="42" spans="1:9" x14ac:dyDescent="0.2">
      <c r="A42" s="25" t="s">
        <v>8</v>
      </c>
      <c r="B42" s="21"/>
      <c r="C42" s="16"/>
      <c r="D42" s="16"/>
      <c r="E42" s="16"/>
      <c r="F42" s="16"/>
      <c r="G42" s="16"/>
      <c r="H42" s="16"/>
      <c r="I42" s="16"/>
    </row>
    <row r="43" spans="1:9" x14ac:dyDescent="0.2">
      <c r="A43" s="26" t="s">
        <v>9</v>
      </c>
      <c r="B43" s="27"/>
      <c r="C43" s="16"/>
      <c r="D43" s="16"/>
      <c r="E43" s="16"/>
      <c r="F43" s="16"/>
      <c r="G43" s="16"/>
      <c r="H43" s="16"/>
      <c r="I43" s="16"/>
    </row>
  </sheetData>
  <sheetProtection selectLockedCells="1"/>
  <mergeCells count="6">
    <mergeCell ref="C36:I37"/>
    <mergeCell ref="B4:E4"/>
    <mergeCell ref="B5:E5"/>
    <mergeCell ref="A8:I8"/>
    <mergeCell ref="A12:I12"/>
    <mergeCell ref="A16:I16"/>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31E9-9FFE-4E44-A47D-8401C7DAF4C3}">
  <sheetPr>
    <tabColor rgb="FFFF0000"/>
    <pageSetUpPr fitToPage="1"/>
  </sheetPr>
  <dimension ref="A2:I47"/>
  <sheetViews>
    <sheetView zoomScaleNormal="100" zoomScaleSheetLayoutView="90" workbookViewId="0">
      <selection activeCell="G21" sqref="G21:I22"/>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180</v>
      </c>
      <c r="I2" s="4"/>
    </row>
    <row r="3" spans="1:9" x14ac:dyDescent="0.2">
      <c r="A3" s="1" t="s">
        <v>22</v>
      </c>
      <c r="B3" s="2" t="s">
        <v>181</v>
      </c>
      <c r="C3" s="2"/>
      <c r="D3" s="2"/>
      <c r="E3" s="2"/>
      <c r="G3" s="3" t="s">
        <v>15</v>
      </c>
      <c r="H3" s="5" t="s">
        <v>182</v>
      </c>
      <c r="I3" s="6"/>
    </row>
    <row r="4" spans="1:9" x14ac:dyDescent="0.2">
      <c r="A4" s="1" t="s">
        <v>16</v>
      </c>
      <c r="B4" s="246" t="s">
        <v>223</v>
      </c>
      <c r="C4" s="246"/>
      <c r="D4" s="246"/>
      <c r="E4" s="246"/>
      <c r="G4" s="3" t="s">
        <v>18</v>
      </c>
      <c r="H4" s="7" t="s">
        <v>38</v>
      </c>
      <c r="I4" s="4"/>
    </row>
    <row r="5" spans="1:9" ht="12.75" customHeight="1" x14ac:dyDescent="0.2">
      <c r="A5" s="1" t="s">
        <v>17</v>
      </c>
      <c r="B5" s="248" t="s">
        <v>224</v>
      </c>
      <c r="C5" s="248"/>
      <c r="D5" s="248"/>
      <c r="E5" s="248"/>
      <c r="G5" s="3" t="s">
        <v>19</v>
      </c>
      <c r="H5" s="6" t="s">
        <v>225</v>
      </c>
      <c r="I5" s="6"/>
    </row>
    <row r="8" spans="1:9" x14ac:dyDescent="0.2">
      <c r="A8" s="1" t="s">
        <v>226</v>
      </c>
    </row>
    <row r="9" spans="1:9" ht="15.95" customHeight="1" x14ac:dyDescent="0.2">
      <c r="A9" s="1" t="s">
        <v>227</v>
      </c>
    </row>
    <row r="10" spans="1:9" ht="15" customHeight="1" x14ac:dyDescent="0.2">
      <c r="A10" s="1" t="s">
        <v>228</v>
      </c>
    </row>
    <row r="11" spans="1:9" ht="15" customHeight="1" x14ac:dyDescent="0.2"/>
    <row r="12" spans="1:9" x14ac:dyDescent="0.2">
      <c r="A12" s="1" t="s">
        <v>229</v>
      </c>
    </row>
    <row r="14" spans="1:9" x14ac:dyDescent="0.2">
      <c r="A14" s="1" t="s">
        <v>230</v>
      </c>
    </row>
    <row r="16" spans="1:9" x14ac:dyDescent="0.2">
      <c r="A16" s="1" t="s">
        <v>54</v>
      </c>
    </row>
    <row r="18" spans="1:9" x14ac:dyDescent="0.2">
      <c r="A18" s="1" t="s">
        <v>231</v>
      </c>
    </row>
    <row r="20" spans="1:9" x14ac:dyDescent="0.2">
      <c r="A20" s="228" t="s">
        <v>12</v>
      </c>
      <c r="B20" s="229"/>
      <c r="C20" s="229"/>
      <c r="D20" s="229"/>
      <c r="E20" s="229"/>
      <c r="F20" s="229"/>
      <c r="G20" s="229"/>
      <c r="H20" s="229"/>
      <c r="I20" s="230"/>
    </row>
    <row r="21" spans="1:9" x14ac:dyDescent="0.2">
      <c r="A21" s="10"/>
      <c r="B21" s="11"/>
      <c r="C21" s="13" t="s">
        <v>30</v>
      </c>
      <c r="D21" s="13" t="s">
        <v>31</v>
      </c>
      <c r="E21" s="13" t="s">
        <v>32</v>
      </c>
      <c r="F21" s="13" t="s">
        <v>33</v>
      </c>
      <c r="G21" s="153" t="s">
        <v>466</v>
      </c>
      <c r="H21" s="153" t="s">
        <v>467</v>
      </c>
      <c r="I21" s="153" t="s">
        <v>468</v>
      </c>
    </row>
    <row r="22" spans="1:9" x14ac:dyDescent="0.2">
      <c r="A22" s="10"/>
      <c r="B22" s="11"/>
      <c r="C22" s="13" t="s">
        <v>10</v>
      </c>
      <c r="D22" s="14" t="s">
        <v>10</v>
      </c>
      <c r="E22" s="14" t="s">
        <v>10</v>
      </c>
      <c r="F22" s="14" t="s">
        <v>10</v>
      </c>
      <c r="G22" s="155" t="s">
        <v>11</v>
      </c>
      <c r="H22" s="155" t="s">
        <v>11</v>
      </c>
      <c r="I22" s="155" t="s">
        <v>11</v>
      </c>
    </row>
    <row r="23" spans="1:9" x14ac:dyDescent="0.2">
      <c r="A23" s="10" t="s">
        <v>0</v>
      </c>
      <c r="B23" s="11"/>
      <c r="C23" s="16"/>
      <c r="D23" s="16">
        <v>843170</v>
      </c>
      <c r="E23" s="16">
        <v>843170</v>
      </c>
      <c r="F23" s="16">
        <v>0</v>
      </c>
      <c r="G23" s="16">
        <v>0</v>
      </c>
      <c r="H23" s="16">
        <v>0</v>
      </c>
      <c r="I23" s="16">
        <v>0</v>
      </c>
    </row>
    <row r="24" spans="1:9" x14ac:dyDescent="0.2">
      <c r="A24" s="10" t="s">
        <v>1</v>
      </c>
      <c r="B24" s="11"/>
      <c r="C24" s="16">
        <v>0</v>
      </c>
      <c r="D24" s="16">
        <f t="shared" ref="D24" si="0">C35</f>
        <v>0</v>
      </c>
      <c r="E24" s="16">
        <f t="shared" ref="E24" si="1">D35</f>
        <v>0</v>
      </c>
      <c r="F24" s="16">
        <f t="shared" ref="F24" si="2">E35</f>
        <v>0</v>
      </c>
      <c r="G24" s="16">
        <f t="shared" ref="G24" si="3">F35</f>
        <v>0</v>
      </c>
      <c r="H24" s="16">
        <f t="shared" ref="H24" si="4">G35</f>
        <v>0</v>
      </c>
      <c r="I24" s="16">
        <f t="shared" ref="I24" si="5">H35</f>
        <v>0</v>
      </c>
    </row>
    <row r="25" spans="1:9" x14ac:dyDescent="0.2">
      <c r="A25" s="10" t="s">
        <v>2</v>
      </c>
      <c r="B25" s="11"/>
      <c r="C25" s="16">
        <v>0</v>
      </c>
      <c r="D25" s="16">
        <v>168634</v>
      </c>
      <c r="E25" s="16">
        <v>674536</v>
      </c>
      <c r="F25" s="16">
        <v>0</v>
      </c>
      <c r="G25" s="16">
        <v>0</v>
      </c>
      <c r="H25" s="16">
        <v>0</v>
      </c>
      <c r="I25" s="16">
        <v>0</v>
      </c>
    </row>
    <row r="26" spans="1:9" x14ac:dyDescent="0.2">
      <c r="A26" s="10" t="s">
        <v>3</v>
      </c>
      <c r="B26" s="11"/>
      <c r="C26" s="15">
        <v>0</v>
      </c>
      <c r="D26" s="16">
        <v>168634</v>
      </c>
      <c r="E26" s="16">
        <v>674536</v>
      </c>
      <c r="F26" s="16">
        <v>0</v>
      </c>
      <c r="G26" s="16">
        <v>0</v>
      </c>
      <c r="H26" s="16">
        <v>0</v>
      </c>
      <c r="I26" s="16">
        <v>0</v>
      </c>
    </row>
    <row r="27" spans="1:9" x14ac:dyDescent="0.2">
      <c r="A27" s="10"/>
      <c r="B27" s="11"/>
      <c r="C27" s="16"/>
      <c r="D27" s="16"/>
      <c r="E27" s="16"/>
      <c r="F27" s="16"/>
      <c r="G27" s="16"/>
      <c r="H27" s="16"/>
      <c r="I27" s="16"/>
    </row>
    <row r="28" spans="1:9" x14ac:dyDescent="0.2">
      <c r="A28" s="10" t="s">
        <v>4</v>
      </c>
      <c r="B28" s="6"/>
      <c r="C28" s="17"/>
      <c r="D28" s="17"/>
      <c r="E28" s="17"/>
      <c r="F28" s="15"/>
      <c r="G28" s="15"/>
      <c r="H28" s="15"/>
      <c r="I28" s="15"/>
    </row>
    <row r="29" spans="1:9" x14ac:dyDescent="0.2">
      <c r="A29" s="10" t="s">
        <v>29</v>
      </c>
      <c r="B29" s="11"/>
      <c r="C29" s="17"/>
      <c r="D29" s="17"/>
      <c r="E29" s="17"/>
      <c r="F29" s="15"/>
      <c r="G29" s="15"/>
      <c r="H29" s="15"/>
      <c r="I29" s="15"/>
    </row>
    <row r="30" spans="1:9" x14ac:dyDescent="0.2">
      <c r="A30" s="18"/>
      <c r="B30" s="19"/>
      <c r="C30" s="16"/>
      <c r="D30" s="16"/>
      <c r="E30" s="16"/>
      <c r="F30" s="16"/>
      <c r="G30" s="16"/>
      <c r="H30" s="16"/>
      <c r="I30" s="16"/>
    </row>
    <row r="31" spans="1:9" x14ac:dyDescent="0.2">
      <c r="A31" s="18"/>
      <c r="B31" s="19"/>
      <c r="C31" s="16"/>
      <c r="D31" s="16"/>
      <c r="E31" s="16"/>
      <c r="F31" s="16"/>
      <c r="G31" s="16"/>
      <c r="H31" s="16"/>
      <c r="I31" s="16"/>
    </row>
    <row r="32" spans="1:9" x14ac:dyDescent="0.2">
      <c r="A32" s="18"/>
      <c r="B32" s="19"/>
      <c r="C32" s="16"/>
      <c r="D32" s="16"/>
      <c r="E32" s="16"/>
      <c r="F32" s="16"/>
      <c r="G32" s="16"/>
      <c r="H32" s="16"/>
      <c r="I32" s="16"/>
    </row>
    <row r="33" spans="1:9" x14ac:dyDescent="0.2">
      <c r="A33" s="10" t="s">
        <v>5</v>
      </c>
      <c r="B33" s="11"/>
      <c r="C33" s="15">
        <v>0</v>
      </c>
      <c r="D33" s="15">
        <f t="shared" ref="D33:F33" si="6">SUM(D30:D32)</f>
        <v>0</v>
      </c>
      <c r="E33" s="15">
        <f t="shared" si="6"/>
        <v>0</v>
      </c>
      <c r="F33" s="15">
        <f t="shared" si="6"/>
        <v>0</v>
      </c>
      <c r="G33" s="15">
        <f t="shared" ref="G33:I33" si="7">SUM(G30:G32)</f>
        <v>0</v>
      </c>
      <c r="H33" s="15">
        <f t="shared" si="7"/>
        <v>0</v>
      </c>
      <c r="I33" s="15">
        <f t="shared" si="7"/>
        <v>0</v>
      </c>
    </row>
    <row r="34" spans="1:9" x14ac:dyDescent="0.2">
      <c r="A34" s="10"/>
      <c r="B34" s="11"/>
      <c r="C34" s="16"/>
      <c r="D34" s="16"/>
      <c r="E34" s="16"/>
      <c r="F34" s="16"/>
      <c r="G34" s="16"/>
      <c r="H34" s="16"/>
      <c r="I34" s="16"/>
    </row>
    <row r="35" spans="1:9" x14ac:dyDescent="0.2">
      <c r="A35" s="10" t="s">
        <v>7</v>
      </c>
      <c r="B35" s="11"/>
      <c r="C35" s="15">
        <v>0</v>
      </c>
      <c r="D35" s="15">
        <f>+D24+D25-D26+D33</f>
        <v>0</v>
      </c>
      <c r="E35" s="15">
        <f>+E24+E25-E26+E33</f>
        <v>0</v>
      </c>
      <c r="F35" s="15">
        <f t="shared" ref="F35:I35" si="8">+F24+F25-F26+F33</f>
        <v>0</v>
      </c>
      <c r="G35" s="15">
        <f t="shared" si="8"/>
        <v>0</v>
      </c>
      <c r="H35" s="15">
        <f t="shared" si="8"/>
        <v>0</v>
      </c>
      <c r="I35" s="15">
        <f t="shared" si="8"/>
        <v>0</v>
      </c>
    </row>
    <row r="36" spans="1:9" x14ac:dyDescent="0.2">
      <c r="A36" s="18"/>
      <c r="B36" s="19"/>
      <c r="C36" s="20"/>
      <c r="D36" s="16"/>
      <c r="E36" s="16"/>
      <c r="F36" s="16"/>
      <c r="G36" s="16"/>
      <c r="H36" s="16"/>
      <c r="I36" s="16"/>
    </row>
    <row r="37" spans="1:9" x14ac:dyDescent="0.2">
      <c r="A37" s="10" t="s">
        <v>24</v>
      </c>
      <c r="B37" s="11"/>
      <c r="C37" s="20">
        <v>505902</v>
      </c>
      <c r="D37" s="16">
        <v>674536</v>
      </c>
      <c r="E37" s="16">
        <v>0</v>
      </c>
      <c r="F37" s="16"/>
      <c r="G37" s="16"/>
      <c r="H37" s="16"/>
      <c r="I37" s="16"/>
    </row>
    <row r="38" spans="1:9" x14ac:dyDescent="0.2">
      <c r="A38" s="18"/>
      <c r="B38" s="19"/>
      <c r="C38" s="16"/>
      <c r="D38" s="16"/>
      <c r="E38" s="16"/>
      <c r="F38" s="16"/>
      <c r="G38" s="16"/>
      <c r="H38" s="16"/>
      <c r="I38" s="16"/>
    </row>
    <row r="39" spans="1:9" x14ac:dyDescent="0.2">
      <c r="A39" s="10" t="s">
        <v>25</v>
      </c>
      <c r="B39" s="21"/>
      <c r="C39" s="22" t="s">
        <v>45</v>
      </c>
      <c r="D39" s="22" t="s">
        <v>45</v>
      </c>
      <c r="E39" s="22" t="s">
        <v>45</v>
      </c>
      <c r="F39" s="22" t="s">
        <v>45</v>
      </c>
      <c r="G39" s="22" t="s">
        <v>45</v>
      </c>
      <c r="H39" s="22" t="s">
        <v>45</v>
      </c>
      <c r="I39" s="22" t="s">
        <v>45</v>
      </c>
    </row>
    <row r="40" spans="1:9" ht="25.5" customHeight="1" x14ac:dyDescent="0.2">
      <c r="A40" s="23"/>
      <c r="B40" s="23"/>
      <c r="C40" s="222" t="s">
        <v>46</v>
      </c>
      <c r="D40" s="223"/>
      <c r="E40" s="223"/>
      <c r="F40" s="223"/>
      <c r="G40" s="223"/>
      <c r="H40" s="223"/>
      <c r="I40" s="223"/>
    </row>
    <row r="41" spans="1:9" x14ac:dyDescent="0.2">
      <c r="A41" s="24" t="s">
        <v>26</v>
      </c>
      <c r="B41" s="4"/>
      <c r="C41" s="224"/>
      <c r="D41" s="224"/>
      <c r="E41" s="224"/>
      <c r="F41" s="224"/>
      <c r="G41" s="224"/>
      <c r="H41" s="224"/>
      <c r="I41" s="224"/>
    </row>
    <row r="42" spans="1:9" x14ac:dyDescent="0.2">
      <c r="A42" s="25" t="s">
        <v>28</v>
      </c>
      <c r="B42" s="19"/>
      <c r="C42" s="16"/>
      <c r="D42" s="16"/>
      <c r="E42" s="16"/>
      <c r="F42" s="16"/>
      <c r="G42" s="16"/>
      <c r="H42" s="16"/>
      <c r="I42" s="16"/>
    </row>
    <row r="43" spans="1:9" x14ac:dyDescent="0.2">
      <c r="A43" s="10"/>
      <c r="B43" s="11"/>
      <c r="C43" s="16"/>
      <c r="D43" s="16"/>
      <c r="E43" s="16"/>
      <c r="F43" s="16"/>
      <c r="G43" s="16"/>
      <c r="H43" s="16"/>
      <c r="I43" s="16"/>
    </row>
    <row r="44" spans="1:9" x14ac:dyDescent="0.2">
      <c r="A44" s="10" t="s">
        <v>6</v>
      </c>
      <c r="B44" s="11"/>
      <c r="C44" s="16"/>
      <c r="D44" s="16"/>
      <c r="E44" s="16"/>
      <c r="F44" s="16"/>
      <c r="G44" s="16"/>
      <c r="H44" s="16"/>
      <c r="I44" s="16"/>
    </row>
    <row r="45" spans="1:9" x14ac:dyDescent="0.2">
      <c r="A45" s="10"/>
      <c r="B45" s="11"/>
      <c r="C45" s="16"/>
      <c r="D45" s="16"/>
      <c r="E45" s="16"/>
      <c r="F45" s="16"/>
      <c r="G45" s="16"/>
      <c r="H45" s="16"/>
      <c r="I45" s="16"/>
    </row>
    <row r="46" spans="1:9" x14ac:dyDescent="0.2">
      <c r="A46" s="25" t="s">
        <v>8</v>
      </c>
      <c r="B46" s="21"/>
      <c r="C46" s="16"/>
      <c r="D46" s="16"/>
      <c r="E46" s="16"/>
      <c r="F46" s="16"/>
      <c r="G46" s="16"/>
      <c r="H46" s="16"/>
      <c r="I46" s="16"/>
    </row>
    <row r="47" spans="1:9" x14ac:dyDescent="0.2">
      <c r="A47" s="26" t="s">
        <v>9</v>
      </c>
      <c r="B47" s="27"/>
      <c r="C47" s="16"/>
      <c r="D47" s="16"/>
      <c r="E47" s="16"/>
      <c r="F47" s="16"/>
      <c r="G47" s="16"/>
      <c r="H47" s="16"/>
      <c r="I47" s="16"/>
    </row>
  </sheetData>
  <sheetProtection selectLockedCells="1"/>
  <mergeCells count="4">
    <mergeCell ref="B4:E4"/>
    <mergeCell ref="B5:E5"/>
    <mergeCell ref="A20:I20"/>
    <mergeCell ref="C40:I41"/>
  </mergeCells>
  <printOptions horizontalCentered="1"/>
  <pageMargins left="0.75" right="0.75" top="0.6" bottom="0.55000000000000004" header="0.28000000000000003" footer="0.16"/>
  <pageSetup scale="87"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7F926-BC84-422F-ACF3-84745CEF40EB}">
  <sheetPr>
    <pageSetUpPr fitToPage="1"/>
  </sheetPr>
  <dimension ref="A1:I45"/>
  <sheetViews>
    <sheetView topLeftCell="A7" zoomScaleNormal="100" zoomScaleSheetLayoutView="90" workbookViewId="0">
      <selection activeCell="Q27" sqref="Q27"/>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x14ac:dyDescent="0.2">
      <c r="A1" s="28"/>
      <c r="B1" s="28"/>
      <c r="C1" s="28"/>
      <c r="D1" s="28"/>
      <c r="E1" s="28"/>
      <c r="F1" s="28"/>
      <c r="G1" s="28"/>
      <c r="H1" s="28"/>
      <c r="I1" s="28"/>
    </row>
    <row r="2" spans="1:9" s="102" customFormat="1" ht="15" x14ac:dyDescent="0.25">
      <c r="A2" s="98" t="s">
        <v>13</v>
      </c>
      <c r="B2" s="99" t="s">
        <v>34</v>
      </c>
      <c r="C2" s="100"/>
      <c r="D2" s="100"/>
      <c r="E2" s="98"/>
      <c r="F2" s="98"/>
      <c r="G2" s="101" t="s">
        <v>14</v>
      </c>
      <c r="H2" s="2" t="s">
        <v>555</v>
      </c>
      <c r="I2" s="100"/>
    </row>
    <row r="3" spans="1:9" s="102" customFormat="1" ht="15" x14ac:dyDescent="0.25">
      <c r="A3" s="98" t="s">
        <v>22</v>
      </c>
      <c r="B3" s="99" t="s">
        <v>181</v>
      </c>
      <c r="C3" s="100"/>
      <c r="D3" s="100"/>
      <c r="E3" s="98"/>
      <c r="F3" s="98"/>
      <c r="G3" s="101" t="s">
        <v>15</v>
      </c>
      <c r="H3" s="5" t="s">
        <v>556</v>
      </c>
      <c r="I3" s="103"/>
    </row>
    <row r="4" spans="1:9" s="102" customFormat="1" ht="18.75" customHeight="1" x14ac:dyDescent="0.25">
      <c r="A4" s="98" t="s">
        <v>16</v>
      </c>
      <c r="B4" s="104" t="s">
        <v>232</v>
      </c>
      <c r="C4" s="100"/>
      <c r="D4" s="100"/>
      <c r="E4" s="98"/>
      <c r="F4" s="98"/>
      <c r="G4" s="101" t="s">
        <v>18</v>
      </c>
      <c r="H4" s="100" t="s">
        <v>38</v>
      </c>
      <c r="I4" s="100"/>
    </row>
    <row r="5" spans="1:9" s="102" customFormat="1" ht="15" x14ac:dyDescent="0.25">
      <c r="A5" s="98" t="s">
        <v>17</v>
      </c>
      <c r="B5" s="100" t="s">
        <v>233</v>
      </c>
      <c r="C5" s="103"/>
      <c r="D5" s="103"/>
      <c r="E5" s="98"/>
      <c r="F5" s="98"/>
      <c r="G5" s="101" t="s">
        <v>19</v>
      </c>
      <c r="H5" s="103" t="s">
        <v>234</v>
      </c>
      <c r="I5" s="103"/>
    </row>
    <row r="6" spans="1:9" s="102" customFormat="1" ht="15" x14ac:dyDescent="0.25">
      <c r="A6" s="98"/>
      <c r="B6" s="105" t="s">
        <v>235</v>
      </c>
      <c r="C6" s="98"/>
      <c r="D6" s="98"/>
      <c r="E6" s="98"/>
      <c r="F6" s="98"/>
      <c r="G6" s="98"/>
      <c r="H6" s="98"/>
      <c r="I6" s="98"/>
    </row>
    <row r="7" spans="1:9" s="102" customFormat="1" ht="15" x14ac:dyDescent="0.25">
      <c r="A7" s="98"/>
      <c r="B7" s="98"/>
      <c r="C7" s="98"/>
      <c r="D7" s="98"/>
      <c r="E7" s="98"/>
      <c r="F7" s="98"/>
      <c r="G7" s="98"/>
      <c r="H7" s="98"/>
      <c r="I7" s="98"/>
    </row>
    <row r="8" spans="1:9" s="102" customFormat="1" ht="15" x14ac:dyDescent="0.25">
      <c r="A8" s="98" t="s">
        <v>20</v>
      </c>
      <c r="B8" s="98" t="s">
        <v>236</v>
      </c>
      <c r="C8" s="98"/>
      <c r="D8" s="98"/>
      <c r="E8" s="98"/>
      <c r="F8" s="98"/>
      <c r="G8" s="98"/>
      <c r="H8" s="98"/>
      <c r="I8" s="98"/>
    </row>
    <row r="9" spans="1:9" s="102" customFormat="1" ht="15" x14ac:dyDescent="0.25">
      <c r="A9" s="98"/>
      <c r="B9" s="98"/>
      <c r="C9" s="98"/>
      <c r="D9" s="98"/>
      <c r="E9" s="98"/>
      <c r="F9" s="98"/>
      <c r="G9" s="98"/>
      <c r="H9" s="98"/>
      <c r="I9" s="98"/>
    </row>
    <row r="10" spans="1:9" s="102" customFormat="1" ht="15" x14ac:dyDescent="0.25">
      <c r="A10" s="98" t="s">
        <v>21</v>
      </c>
      <c r="B10" s="98" t="s">
        <v>237</v>
      </c>
      <c r="C10" s="98"/>
      <c r="D10" s="98"/>
      <c r="E10" s="98"/>
      <c r="F10" s="98"/>
      <c r="G10" s="98"/>
      <c r="H10" s="98"/>
      <c r="I10" s="98"/>
    </row>
    <row r="11" spans="1:9" s="102" customFormat="1" ht="15" x14ac:dyDescent="0.25">
      <c r="A11" s="98"/>
      <c r="B11" s="98"/>
      <c r="C11" s="98"/>
      <c r="D11" s="98"/>
      <c r="E11" s="98"/>
      <c r="F11" s="98"/>
      <c r="G11" s="98"/>
      <c r="H11" s="98"/>
      <c r="I11" s="98"/>
    </row>
    <row r="12" spans="1:9" s="193" customFormat="1" ht="58.5" customHeight="1" x14ac:dyDescent="0.2">
      <c r="A12" s="249" t="s">
        <v>557</v>
      </c>
      <c r="B12" s="249"/>
      <c r="C12" s="249"/>
      <c r="D12" s="249"/>
      <c r="E12" s="249"/>
      <c r="F12" s="249"/>
      <c r="G12" s="249"/>
      <c r="H12" s="249"/>
      <c r="I12" s="249"/>
    </row>
    <row r="13" spans="1:9" s="102" customFormat="1" ht="15" x14ac:dyDescent="0.25">
      <c r="A13" s="98"/>
      <c r="B13" s="98"/>
      <c r="C13" s="98"/>
      <c r="D13" s="98"/>
      <c r="E13" s="98"/>
      <c r="F13" s="98"/>
      <c r="G13" s="98"/>
      <c r="H13" s="98"/>
      <c r="I13" s="98"/>
    </row>
    <row r="14" spans="1:9" s="193" customFormat="1" ht="33" customHeight="1" x14ac:dyDescent="0.2">
      <c r="A14" s="226" t="s">
        <v>558</v>
      </c>
      <c r="B14" s="226"/>
      <c r="C14" s="226"/>
      <c r="D14" s="226"/>
      <c r="E14" s="226"/>
      <c r="F14" s="226"/>
      <c r="G14" s="226"/>
      <c r="H14" s="226"/>
      <c r="I14" s="226"/>
    </row>
    <row r="15" spans="1:9" s="102" customFormat="1" ht="15" x14ac:dyDescent="0.25">
      <c r="A15" s="197" t="s">
        <v>553</v>
      </c>
      <c r="B15" s="98"/>
      <c r="C15" s="98"/>
      <c r="D15" s="98"/>
      <c r="E15" s="98"/>
      <c r="F15" s="98"/>
      <c r="G15" s="98"/>
      <c r="H15" s="98"/>
      <c r="I15" s="98"/>
    </row>
    <row r="16" spans="1:9" s="102" customFormat="1" ht="15" x14ac:dyDescent="0.25">
      <c r="A16" s="198" t="s">
        <v>550</v>
      </c>
      <c r="B16" s="98"/>
      <c r="C16" s="98"/>
      <c r="D16" s="98"/>
      <c r="E16" s="98"/>
      <c r="F16" s="98"/>
      <c r="G16" s="98"/>
      <c r="H16" s="98"/>
      <c r="I16" s="98"/>
    </row>
    <row r="17" spans="1:9" x14ac:dyDescent="0.2">
      <c r="A17" s="28"/>
      <c r="B17" s="28"/>
      <c r="C17" s="28"/>
      <c r="D17" s="28"/>
      <c r="E17" s="28"/>
      <c r="F17" s="28"/>
      <c r="G17" s="28"/>
      <c r="H17" s="28"/>
      <c r="I17" s="28"/>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v>160000</v>
      </c>
      <c r="E21" s="37">
        <v>160000</v>
      </c>
      <c r="F21" s="37">
        <v>160000</v>
      </c>
      <c r="G21" s="37">
        <v>160000</v>
      </c>
      <c r="H21" s="37"/>
      <c r="I21" s="37"/>
    </row>
    <row r="22" spans="1:9" x14ac:dyDescent="0.2">
      <c r="A22" s="33" t="s">
        <v>1</v>
      </c>
      <c r="B22" s="34"/>
      <c r="C22" s="37">
        <f t="shared" ref="C22" si="0">B33</f>
        <v>0</v>
      </c>
      <c r="D22" s="37">
        <f t="shared" ref="D22" si="1">C33</f>
        <v>0</v>
      </c>
      <c r="E22" s="37">
        <f t="shared" ref="E22" si="2">D33</f>
        <v>0</v>
      </c>
      <c r="F22" s="37">
        <f t="shared" ref="F22" si="3">E33</f>
        <v>0</v>
      </c>
      <c r="G22" s="37">
        <f t="shared" ref="G22" si="4">F33</f>
        <v>0.89999999999417923</v>
      </c>
      <c r="H22" s="37">
        <f t="shared" ref="H22" si="5">G33</f>
        <v>0</v>
      </c>
      <c r="I22" s="37">
        <f t="shared" ref="I22" si="6">H33</f>
        <v>0</v>
      </c>
    </row>
    <row r="23" spans="1:9" x14ac:dyDescent="0.2">
      <c r="A23" s="33" t="s">
        <v>2</v>
      </c>
      <c r="B23" s="34"/>
      <c r="C23" s="37"/>
      <c r="D23" s="37">
        <v>10980</v>
      </c>
      <c r="E23" s="37">
        <v>31083.72</v>
      </c>
      <c r="F23" s="37">
        <v>103288.09</v>
      </c>
      <c r="G23" s="37">
        <v>160000</v>
      </c>
      <c r="H23" s="37"/>
      <c r="I23" s="37"/>
    </row>
    <row r="24" spans="1:9" x14ac:dyDescent="0.2">
      <c r="A24" s="33" t="s">
        <v>3</v>
      </c>
      <c r="B24" s="34"/>
      <c r="C24" s="36"/>
      <c r="D24" s="37">
        <v>10980</v>
      </c>
      <c r="E24" s="37">
        <v>31083.72</v>
      </c>
      <c r="F24" s="37">
        <v>103287.19</v>
      </c>
      <c r="G24" s="37">
        <f>160000+F33</f>
        <v>160000.9</v>
      </c>
      <c r="H24" s="37"/>
      <c r="I24" s="37"/>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0</v>
      </c>
      <c r="E33" s="36">
        <f>+E22+E23-E24+E31</f>
        <v>0</v>
      </c>
      <c r="F33" s="199">
        <f t="shared" ref="F33:I33" si="10">+F22+F23-F24+F31</f>
        <v>0.89999999999417923</v>
      </c>
      <c r="G33" s="36">
        <f t="shared" si="10"/>
        <v>0</v>
      </c>
      <c r="H33" s="36">
        <f t="shared" si="10"/>
        <v>0</v>
      </c>
      <c r="I33" s="36">
        <f t="shared" si="10"/>
        <v>0</v>
      </c>
    </row>
    <row r="34" spans="1:9" x14ac:dyDescent="0.2">
      <c r="A34" s="38"/>
      <c r="B34" s="39"/>
      <c r="C34" s="37"/>
      <c r="D34" s="37"/>
      <c r="E34" s="37"/>
      <c r="F34" s="37"/>
      <c r="G34" s="37"/>
      <c r="H34" s="37"/>
      <c r="I34" s="37"/>
    </row>
    <row r="35" spans="1:9" x14ac:dyDescent="0.2">
      <c r="A35" s="33" t="s">
        <v>24</v>
      </c>
      <c r="B35" s="34"/>
      <c r="C35" s="37"/>
      <c r="D35" s="37"/>
      <c r="E35" s="37">
        <v>1560</v>
      </c>
      <c r="F35" s="37">
        <v>924.1</v>
      </c>
      <c r="G35" s="37"/>
      <c r="H35" s="37"/>
      <c r="I35" s="37"/>
    </row>
    <row r="36" spans="1:9" x14ac:dyDescent="0.2">
      <c r="A36" s="38"/>
      <c r="B36" s="39"/>
      <c r="C36" s="37"/>
      <c r="D36" s="37"/>
      <c r="E36" s="37"/>
      <c r="F36" s="37"/>
      <c r="G36" s="37"/>
      <c r="H36" s="37"/>
      <c r="I36" s="37"/>
    </row>
    <row r="37" spans="1:9" x14ac:dyDescent="0.2">
      <c r="A37" s="33" t="s">
        <v>25</v>
      </c>
      <c r="B37" s="42"/>
      <c r="C37" s="43">
        <f t="shared" ref="C37" si="11">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3">
    <mergeCell ref="A18:I18"/>
    <mergeCell ref="A12:I12"/>
    <mergeCell ref="A14:I14"/>
  </mergeCells>
  <printOptions horizontalCentered="1"/>
  <pageMargins left="0.75" right="0.75" top="0.6" bottom="0.55000000000000004" header="0.28000000000000003" footer="0.16"/>
  <pageSetup scale="81"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2DD37-3733-4BFF-A448-E2D1A6D7CD16}">
  <sheetPr>
    <pageSetUpPr fitToPage="1"/>
  </sheetPr>
  <dimension ref="A1:I53"/>
  <sheetViews>
    <sheetView topLeftCell="A4" zoomScaleNormal="100" zoomScaleSheetLayoutView="90" workbookViewId="0">
      <selection activeCell="P34" sqref="P34"/>
    </sheetView>
  </sheetViews>
  <sheetFormatPr defaultColWidth="8.85546875" defaultRowHeight="12.75" x14ac:dyDescent="0.2"/>
  <cols>
    <col min="1" max="2" width="17.28515625" style="189" customWidth="1"/>
    <col min="3" max="8" width="14" style="189" customWidth="1"/>
    <col min="9" max="9" width="13.140625" style="189" customWidth="1"/>
    <col min="10" max="16384" width="8.85546875" style="189"/>
  </cols>
  <sheetData>
    <row r="1" spans="1:9" ht="13.5" customHeight="1" x14ac:dyDescent="0.2">
      <c r="A1" s="187"/>
      <c r="B1" s="187"/>
      <c r="C1" s="187"/>
      <c r="D1" s="187"/>
      <c r="E1" s="187"/>
      <c r="F1" s="187"/>
      <c r="G1" s="187"/>
      <c r="H1" s="187"/>
      <c r="I1" s="187"/>
    </row>
    <row r="2" spans="1:9" x14ac:dyDescent="0.2">
      <c r="A2" s="187" t="s">
        <v>13</v>
      </c>
      <c r="B2" s="64" t="s">
        <v>34</v>
      </c>
      <c r="C2" s="64"/>
      <c r="D2" s="64"/>
      <c r="E2" s="64"/>
      <c r="F2" s="187"/>
      <c r="G2" s="30" t="s">
        <v>14</v>
      </c>
      <c r="H2" s="64" t="s">
        <v>148</v>
      </c>
      <c r="I2" s="29"/>
    </row>
    <row r="3" spans="1:9" x14ac:dyDescent="0.2">
      <c r="A3" s="187" t="s">
        <v>22</v>
      </c>
      <c r="B3" s="64" t="s">
        <v>149</v>
      </c>
      <c r="C3" s="64"/>
      <c r="D3" s="64"/>
      <c r="E3" s="64"/>
      <c r="F3" s="187"/>
      <c r="G3" s="30" t="s">
        <v>15</v>
      </c>
      <c r="H3" s="65" t="s">
        <v>150</v>
      </c>
      <c r="I3" s="31"/>
    </row>
    <row r="4" spans="1:9" x14ac:dyDescent="0.2">
      <c r="A4" s="187" t="s">
        <v>16</v>
      </c>
      <c r="B4" s="253" t="s">
        <v>162</v>
      </c>
      <c r="C4" s="253"/>
      <c r="D4" s="253"/>
      <c r="E4" s="253"/>
      <c r="F4" s="187"/>
      <c r="G4" s="30" t="s">
        <v>18</v>
      </c>
      <c r="H4" s="66" t="s">
        <v>38</v>
      </c>
      <c r="I4" s="29"/>
    </row>
    <row r="5" spans="1:9" ht="12.75" customHeight="1" x14ac:dyDescent="0.2">
      <c r="A5" s="187" t="s">
        <v>17</v>
      </c>
      <c r="B5" s="254" t="s">
        <v>152</v>
      </c>
      <c r="C5" s="254"/>
      <c r="D5" s="254"/>
      <c r="E5" s="254"/>
      <c r="F5" s="187"/>
      <c r="G5" s="30" t="s">
        <v>19</v>
      </c>
      <c r="H5" s="31" t="s">
        <v>163</v>
      </c>
      <c r="I5" s="31"/>
    </row>
    <row r="6" spans="1:9" x14ac:dyDescent="0.2">
      <c r="A6" s="187"/>
      <c r="B6" s="187"/>
      <c r="C6" s="187"/>
      <c r="D6" s="187"/>
      <c r="E6" s="187"/>
      <c r="F6" s="187"/>
      <c r="G6" s="187"/>
      <c r="H6" s="187"/>
      <c r="I6" s="187"/>
    </row>
    <row r="7" spans="1:9" x14ac:dyDescent="0.2">
      <c r="A7" s="187"/>
      <c r="B7" s="187"/>
      <c r="C7" s="187"/>
      <c r="D7" s="187"/>
      <c r="E7" s="187"/>
      <c r="F7" s="187"/>
      <c r="G7" s="187"/>
      <c r="H7" s="187"/>
      <c r="I7" s="187"/>
    </row>
    <row r="8" spans="1:9" x14ac:dyDescent="0.2">
      <c r="A8" s="255" t="s">
        <v>164</v>
      </c>
      <c r="B8" s="255"/>
      <c r="C8" s="255"/>
      <c r="D8" s="255"/>
      <c r="E8" s="255"/>
      <c r="F8" s="255"/>
      <c r="G8" s="255"/>
      <c r="H8" s="255"/>
      <c r="I8" s="255"/>
    </row>
    <row r="9" spans="1:9" x14ac:dyDescent="0.2">
      <c r="A9" s="255"/>
      <c r="B9" s="255"/>
      <c r="C9" s="255"/>
      <c r="D9" s="255"/>
      <c r="E9" s="255"/>
      <c r="F9" s="255"/>
      <c r="G9" s="255"/>
      <c r="H9" s="255"/>
      <c r="I9" s="255"/>
    </row>
    <row r="10" spans="1:9" x14ac:dyDescent="0.2">
      <c r="A10" s="186"/>
      <c r="B10" s="186"/>
      <c r="C10" s="186"/>
      <c r="D10" s="186"/>
      <c r="E10" s="186"/>
      <c r="F10" s="186"/>
      <c r="G10" s="186"/>
      <c r="H10" s="186"/>
      <c r="I10" s="186"/>
    </row>
    <row r="11" spans="1:9" x14ac:dyDescent="0.2">
      <c r="A11" s="187" t="s">
        <v>165</v>
      </c>
      <c r="B11" s="187"/>
      <c r="C11" s="187"/>
      <c r="D11" s="187"/>
      <c r="E11" s="187"/>
      <c r="F11" s="187"/>
      <c r="G11" s="187"/>
      <c r="H11" s="187"/>
      <c r="I11" s="187"/>
    </row>
    <row r="12" spans="1:9" x14ac:dyDescent="0.2">
      <c r="A12" s="187"/>
      <c r="B12" s="187"/>
      <c r="C12" s="187"/>
      <c r="D12" s="187"/>
      <c r="E12" s="187"/>
      <c r="F12" s="187"/>
      <c r="G12" s="187"/>
      <c r="H12" s="187"/>
      <c r="I12" s="187"/>
    </row>
    <row r="13" spans="1:9" ht="13.15" customHeight="1" x14ac:dyDescent="0.2">
      <c r="A13" s="255" t="s">
        <v>166</v>
      </c>
      <c r="B13" s="255"/>
      <c r="C13" s="255"/>
      <c r="D13" s="255"/>
      <c r="E13" s="255"/>
      <c r="F13" s="255"/>
      <c r="G13" s="255"/>
      <c r="H13" s="255"/>
      <c r="I13" s="255"/>
    </row>
    <row r="14" spans="1:9" x14ac:dyDescent="0.2">
      <c r="A14" s="255"/>
      <c r="B14" s="255"/>
      <c r="C14" s="255"/>
      <c r="D14" s="255"/>
      <c r="E14" s="255"/>
      <c r="F14" s="255"/>
      <c r="G14" s="255"/>
      <c r="H14" s="255"/>
      <c r="I14" s="255"/>
    </row>
    <row r="15" spans="1:9" x14ac:dyDescent="0.2">
      <c r="A15" s="255"/>
      <c r="B15" s="255"/>
      <c r="C15" s="255"/>
      <c r="D15" s="255"/>
      <c r="E15" s="255"/>
      <c r="F15" s="255"/>
      <c r="G15" s="255"/>
      <c r="H15" s="255"/>
      <c r="I15" s="255"/>
    </row>
    <row r="16" spans="1:9" x14ac:dyDescent="0.2">
      <c r="A16" s="186"/>
      <c r="B16" s="186"/>
      <c r="C16" s="186"/>
      <c r="D16" s="186"/>
      <c r="E16" s="186"/>
      <c r="F16" s="186"/>
      <c r="G16" s="186"/>
      <c r="H16" s="186"/>
      <c r="I16" s="186"/>
    </row>
    <row r="17" spans="1:9" x14ac:dyDescent="0.2">
      <c r="A17" s="187" t="s">
        <v>71</v>
      </c>
      <c r="B17" s="187"/>
      <c r="C17" s="187"/>
      <c r="D17" s="187"/>
      <c r="E17" s="187"/>
      <c r="F17" s="187"/>
      <c r="G17" s="187"/>
      <c r="H17" s="187"/>
      <c r="I17" s="187"/>
    </row>
    <row r="18" spans="1:9" x14ac:dyDescent="0.2">
      <c r="A18" s="187"/>
      <c r="B18" s="187"/>
      <c r="C18" s="187"/>
      <c r="D18" s="187"/>
      <c r="E18" s="187"/>
      <c r="F18" s="187"/>
      <c r="G18" s="187"/>
      <c r="H18" s="187"/>
      <c r="I18" s="187"/>
    </row>
    <row r="19" spans="1:9" x14ac:dyDescent="0.2">
      <c r="A19" s="189" t="s">
        <v>167</v>
      </c>
      <c r="B19" s="187"/>
      <c r="C19" s="187"/>
      <c r="D19" s="187"/>
      <c r="E19" s="187"/>
      <c r="F19" s="187"/>
      <c r="G19" s="187"/>
      <c r="H19" s="187"/>
      <c r="I19" s="187"/>
    </row>
    <row r="20" spans="1:9" x14ac:dyDescent="0.2">
      <c r="A20" s="189" t="s">
        <v>168</v>
      </c>
      <c r="B20" s="187"/>
      <c r="C20" s="187"/>
      <c r="D20" s="187"/>
      <c r="E20" s="187"/>
      <c r="F20" s="187"/>
      <c r="G20" s="187"/>
      <c r="H20" s="187"/>
      <c r="I20" s="187"/>
    </row>
    <row r="21" spans="1:9" x14ac:dyDescent="0.2">
      <c r="A21" s="189" t="s">
        <v>169</v>
      </c>
      <c r="B21" s="187"/>
      <c r="C21" s="187"/>
      <c r="D21" s="187"/>
      <c r="E21" s="187"/>
      <c r="F21" s="187"/>
      <c r="G21" s="187"/>
      <c r="H21" s="187"/>
      <c r="I21" s="187"/>
    </row>
    <row r="22" spans="1:9" x14ac:dyDescent="0.2">
      <c r="A22" s="189" t="s">
        <v>170</v>
      </c>
      <c r="B22" s="187"/>
      <c r="C22" s="187"/>
      <c r="D22" s="187"/>
      <c r="E22" s="187"/>
      <c r="F22" s="187"/>
      <c r="G22" s="187"/>
      <c r="H22" s="187"/>
      <c r="I22" s="187"/>
    </row>
    <row r="23" spans="1:9" x14ac:dyDescent="0.2">
      <c r="A23" s="189" t="s">
        <v>519</v>
      </c>
      <c r="B23" s="187"/>
      <c r="C23" s="187"/>
      <c r="D23" s="187"/>
      <c r="E23" s="187"/>
      <c r="F23" s="187"/>
      <c r="G23" s="187"/>
      <c r="H23" s="187"/>
      <c r="I23" s="187"/>
    </row>
    <row r="24" spans="1:9" x14ac:dyDescent="0.2">
      <c r="A24" s="189" t="s">
        <v>520</v>
      </c>
      <c r="B24" s="187"/>
      <c r="C24" s="187"/>
      <c r="D24" s="187"/>
      <c r="E24" s="187"/>
      <c r="F24" s="187"/>
      <c r="G24" s="187"/>
      <c r="H24" s="187"/>
      <c r="I24" s="187"/>
    </row>
    <row r="25" spans="1:9" x14ac:dyDescent="0.2">
      <c r="B25" s="187"/>
      <c r="C25" s="187"/>
      <c r="D25" s="187"/>
      <c r="E25" s="187"/>
      <c r="F25" s="187"/>
      <c r="G25" s="187"/>
      <c r="H25" s="187"/>
      <c r="I25" s="187"/>
    </row>
    <row r="26" spans="1:9" x14ac:dyDescent="0.2">
      <c r="A26" s="207" t="s">
        <v>12</v>
      </c>
      <c r="B26" s="208"/>
      <c r="C26" s="208"/>
      <c r="D26" s="208"/>
      <c r="E26" s="208"/>
      <c r="F26" s="208"/>
      <c r="G26" s="208"/>
      <c r="H26" s="208"/>
      <c r="I26" s="209"/>
    </row>
    <row r="27" spans="1:9" x14ac:dyDescent="0.2">
      <c r="A27" s="33"/>
      <c r="B27" s="34"/>
      <c r="C27" s="35" t="s">
        <v>30</v>
      </c>
      <c r="D27" s="35" t="s">
        <v>31</v>
      </c>
      <c r="E27" s="35" t="s">
        <v>32</v>
      </c>
      <c r="F27" s="35" t="s">
        <v>33</v>
      </c>
      <c r="G27" s="12" t="s">
        <v>466</v>
      </c>
      <c r="H27" s="12" t="s">
        <v>467</v>
      </c>
      <c r="I27" s="12" t="s">
        <v>468</v>
      </c>
    </row>
    <row r="28" spans="1:9" x14ac:dyDescent="0.2">
      <c r="A28" s="33"/>
      <c r="B28" s="34"/>
      <c r="C28" s="14" t="s">
        <v>10</v>
      </c>
      <c r="D28" s="14" t="s">
        <v>10</v>
      </c>
      <c r="E28" s="14" t="s">
        <v>10</v>
      </c>
      <c r="F28" s="14" t="s">
        <v>10</v>
      </c>
      <c r="G28" s="14" t="s">
        <v>11</v>
      </c>
      <c r="H28" s="14" t="s">
        <v>11</v>
      </c>
      <c r="I28" s="14" t="s">
        <v>11</v>
      </c>
    </row>
    <row r="29" spans="1:9" x14ac:dyDescent="0.2">
      <c r="A29" s="33" t="s">
        <v>0</v>
      </c>
      <c r="B29" s="34"/>
      <c r="C29" s="16">
        <v>0</v>
      </c>
      <c r="D29" s="37">
        <v>2954977</v>
      </c>
      <c r="E29" s="37">
        <v>2787994</v>
      </c>
      <c r="F29" s="37">
        <v>2984059</v>
      </c>
      <c r="G29" s="37">
        <v>2232860</v>
      </c>
      <c r="H29" s="37">
        <v>0</v>
      </c>
      <c r="I29" s="37">
        <v>0</v>
      </c>
    </row>
    <row r="30" spans="1:9" x14ac:dyDescent="0.2">
      <c r="A30" s="33" t="s">
        <v>1</v>
      </c>
      <c r="B30" s="34"/>
      <c r="C30" s="16">
        <v>0</v>
      </c>
      <c r="D30" s="37">
        <f>C41</f>
        <v>0</v>
      </c>
      <c r="E30" s="37">
        <f>D41</f>
        <v>0</v>
      </c>
      <c r="F30" s="37">
        <f>E41</f>
        <v>4.7900000000372529</v>
      </c>
      <c r="G30" s="37">
        <f t="shared" ref="G30" si="0">F41</f>
        <v>5279.0400000000373</v>
      </c>
      <c r="H30" s="37">
        <v>0</v>
      </c>
      <c r="I30" s="37">
        <v>0</v>
      </c>
    </row>
    <row r="31" spans="1:9" x14ac:dyDescent="0.2">
      <c r="A31" s="33" t="s">
        <v>2</v>
      </c>
      <c r="B31" s="34"/>
      <c r="C31" s="16">
        <v>0</v>
      </c>
      <c r="D31" s="37">
        <v>342954.98</v>
      </c>
      <c r="E31" s="37">
        <v>1333356.52</v>
      </c>
      <c r="F31" s="37">
        <v>2112352.23</v>
      </c>
      <c r="G31" s="37">
        <v>2232860</v>
      </c>
      <c r="H31" s="37">
        <v>0</v>
      </c>
      <c r="I31" s="37">
        <v>0</v>
      </c>
    </row>
    <row r="32" spans="1:9" x14ac:dyDescent="0.2">
      <c r="A32" s="33" t="s">
        <v>3</v>
      </c>
      <c r="B32" s="34"/>
      <c r="C32" s="15">
        <v>0</v>
      </c>
      <c r="D32" s="37">
        <v>342954.98</v>
      </c>
      <c r="E32" s="37">
        <v>1333351.73</v>
      </c>
      <c r="F32" s="37">
        <v>2107077.98</v>
      </c>
      <c r="G32" s="37">
        <v>2232860</v>
      </c>
      <c r="H32" s="37">
        <v>0</v>
      </c>
      <c r="I32" s="37">
        <v>0</v>
      </c>
    </row>
    <row r="33" spans="1:9" x14ac:dyDescent="0.2">
      <c r="A33" s="33"/>
      <c r="B33" s="34"/>
      <c r="C33" s="16"/>
      <c r="D33" s="37"/>
      <c r="E33" s="37"/>
      <c r="F33" s="37"/>
      <c r="G33" s="37"/>
      <c r="H33" s="37"/>
      <c r="I33" s="37"/>
    </row>
    <row r="34" spans="1:9" x14ac:dyDescent="0.2">
      <c r="A34" s="10" t="s">
        <v>4</v>
      </c>
      <c r="B34" s="6"/>
      <c r="C34" s="17"/>
      <c r="D34" s="17"/>
      <c r="E34" s="17"/>
      <c r="F34" s="15"/>
      <c r="G34" s="15"/>
      <c r="H34" s="15"/>
      <c r="I34" s="15"/>
    </row>
    <row r="35" spans="1:9" x14ac:dyDescent="0.2">
      <c r="A35" s="10" t="s">
        <v>29</v>
      </c>
      <c r="B35" s="11"/>
      <c r="C35" s="17"/>
      <c r="D35" s="17"/>
      <c r="E35" s="17"/>
      <c r="F35" s="15"/>
      <c r="G35" s="15"/>
      <c r="H35" s="15"/>
      <c r="I35" s="15"/>
    </row>
    <row r="36" spans="1:9" x14ac:dyDescent="0.2">
      <c r="A36" s="18"/>
      <c r="B36" s="19"/>
      <c r="C36" s="16"/>
      <c r="D36" s="16"/>
      <c r="E36" s="16"/>
      <c r="F36" s="16"/>
      <c r="G36" s="16"/>
      <c r="H36" s="16"/>
      <c r="I36" s="16"/>
    </row>
    <row r="37" spans="1:9" x14ac:dyDescent="0.2">
      <c r="A37" s="18"/>
      <c r="B37" s="19"/>
      <c r="C37" s="16"/>
      <c r="D37" s="16"/>
      <c r="E37" s="16"/>
      <c r="F37" s="16"/>
      <c r="G37" s="16"/>
      <c r="H37" s="16"/>
      <c r="I37" s="16"/>
    </row>
    <row r="38" spans="1:9" x14ac:dyDescent="0.2">
      <c r="A38" s="18"/>
      <c r="B38" s="19"/>
      <c r="C38" s="16"/>
      <c r="D38" s="16"/>
      <c r="E38" s="16"/>
      <c r="F38" s="16"/>
      <c r="G38" s="16"/>
      <c r="H38" s="16"/>
      <c r="I38" s="16"/>
    </row>
    <row r="39" spans="1:9" x14ac:dyDescent="0.2">
      <c r="A39" s="10" t="s">
        <v>5</v>
      </c>
      <c r="B39" s="11"/>
      <c r="C39" s="15">
        <v>0</v>
      </c>
      <c r="D39" s="15">
        <f>SUM(D36:D38)</f>
        <v>0</v>
      </c>
      <c r="E39" s="15">
        <f>SUM(E36:E38)</f>
        <v>0</v>
      </c>
      <c r="F39" s="15">
        <f>SUM(F36:F38)</f>
        <v>0</v>
      </c>
      <c r="G39" s="15">
        <f t="shared" ref="G39:I39" si="1">SUM(G36:G38)</f>
        <v>0</v>
      </c>
      <c r="H39" s="15">
        <f t="shared" si="1"/>
        <v>0</v>
      </c>
      <c r="I39" s="15">
        <f t="shared" si="1"/>
        <v>0</v>
      </c>
    </row>
    <row r="40" spans="1:9" x14ac:dyDescent="0.2">
      <c r="A40" s="33"/>
      <c r="B40" s="34"/>
      <c r="C40" s="16"/>
      <c r="D40" s="37"/>
      <c r="E40" s="37"/>
      <c r="F40" s="37"/>
      <c r="G40" s="37"/>
      <c r="H40" s="37"/>
      <c r="I40" s="37"/>
    </row>
    <row r="41" spans="1:9" x14ac:dyDescent="0.2">
      <c r="A41" s="33" t="s">
        <v>7</v>
      </c>
      <c r="B41" s="34"/>
      <c r="C41" s="15">
        <v>0</v>
      </c>
      <c r="D41" s="36">
        <f>+D30+D31-D32+D39</f>
        <v>0</v>
      </c>
      <c r="E41" s="36">
        <f>+E30+E31-E32+E39</f>
        <v>4.7900000000372529</v>
      </c>
      <c r="F41" s="36">
        <f>+F30+F31-F32+F39</f>
        <v>5279.0400000000373</v>
      </c>
      <c r="G41" s="36">
        <f t="shared" ref="G41:I41" si="2">+G30+G31-G32+G39</f>
        <v>5279.0400000000373</v>
      </c>
      <c r="H41" s="36">
        <f t="shared" si="2"/>
        <v>0</v>
      </c>
      <c r="I41" s="36">
        <f t="shared" si="2"/>
        <v>0</v>
      </c>
    </row>
    <row r="42" spans="1:9" x14ac:dyDescent="0.2">
      <c r="A42" s="38"/>
      <c r="B42" s="39"/>
      <c r="C42" s="20"/>
      <c r="D42" s="37"/>
      <c r="E42" s="37"/>
      <c r="F42" s="37"/>
      <c r="G42" s="37"/>
      <c r="H42" s="37"/>
      <c r="I42" s="37"/>
    </row>
    <row r="43" spans="1:9" x14ac:dyDescent="0.2">
      <c r="A43" s="33" t="s">
        <v>24</v>
      </c>
      <c r="B43" s="34"/>
      <c r="C43" s="20">
        <v>505902</v>
      </c>
      <c r="D43" s="37">
        <v>581039.23</v>
      </c>
      <c r="E43" s="37">
        <v>558328.31999999995</v>
      </c>
      <c r="F43" s="37">
        <v>926842.34</v>
      </c>
      <c r="G43" s="37">
        <v>926842.34</v>
      </c>
      <c r="H43" s="37">
        <v>0</v>
      </c>
      <c r="I43" s="37">
        <v>0</v>
      </c>
    </row>
    <row r="44" spans="1:9" x14ac:dyDescent="0.2">
      <c r="A44" s="38"/>
      <c r="B44" s="39"/>
      <c r="C44" s="16"/>
      <c r="D44" s="37"/>
      <c r="E44" s="37"/>
      <c r="F44" s="37"/>
      <c r="G44" s="37"/>
      <c r="H44" s="37"/>
      <c r="I44" s="37"/>
    </row>
    <row r="45" spans="1:9" x14ac:dyDescent="0.2">
      <c r="A45" s="33" t="s">
        <v>25</v>
      </c>
      <c r="B45" s="42"/>
      <c r="C45" s="22" t="s">
        <v>45</v>
      </c>
      <c r="D45" s="22" t="s">
        <v>45</v>
      </c>
      <c r="E45" s="22" t="s">
        <v>45</v>
      </c>
      <c r="F45" s="22" t="s">
        <v>45</v>
      </c>
      <c r="G45" s="22" t="s">
        <v>45</v>
      </c>
      <c r="H45" s="22" t="s">
        <v>45</v>
      </c>
      <c r="I45" s="22" t="s">
        <v>45</v>
      </c>
    </row>
    <row r="46" spans="1:9" ht="25.5" customHeight="1" x14ac:dyDescent="0.2">
      <c r="A46" s="44"/>
      <c r="B46" s="44"/>
      <c r="C46" s="252" t="s">
        <v>46</v>
      </c>
      <c r="D46" s="223"/>
      <c r="E46" s="223"/>
      <c r="F46" s="223"/>
      <c r="G46" s="223"/>
      <c r="H46" s="223"/>
      <c r="I46" s="223"/>
    </row>
    <row r="47" spans="1:9" x14ac:dyDescent="0.2">
      <c r="A47" s="46" t="s">
        <v>26</v>
      </c>
      <c r="B47" s="29"/>
      <c r="C47" s="224"/>
      <c r="D47" s="224"/>
      <c r="E47" s="224"/>
      <c r="F47" s="224"/>
      <c r="G47" s="224"/>
      <c r="H47" s="224"/>
      <c r="I47" s="224"/>
    </row>
    <row r="48" spans="1:9" x14ac:dyDescent="0.2">
      <c r="A48" s="49" t="s">
        <v>28</v>
      </c>
      <c r="B48" s="39"/>
      <c r="C48" s="16"/>
      <c r="D48" s="16"/>
      <c r="E48" s="37"/>
      <c r="F48" s="37"/>
      <c r="G48" s="37"/>
      <c r="H48" s="37"/>
      <c r="I48" s="37"/>
    </row>
    <row r="49" spans="1:9" x14ac:dyDescent="0.2">
      <c r="A49" s="33"/>
      <c r="B49" s="34"/>
      <c r="C49" s="37"/>
      <c r="D49" s="37"/>
      <c r="E49" s="37"/>
      <c r="F49" s="37"/>
      <c r="G49" s="37"/>
      <c r="H49" s="37"/>
      <c r="I49" s="37"/>
    </row>
    <row r="50" spans="1:9" x14ac:dyDescent="0.2">
      <c r="A50" s="33" t="s">
        <v>6</v>
      </c>
      <c r="B50" s="34"/>
      <c r="C50" s="16"/>
      <c r="D50" s="16"/>
      <c r="E50" s="37"/>
      <c r="F50" s="37"/>
      <c r="G50" s="37"/>
      <c r="H50" s="37"/>
      <c r="I50" s="37"/>
    </row>
    <row r="51" spans="1:9" x14ac:dyDescent="0.2">
      <c r="A51" s="33"/>
      <c r="B51" s="34"/>
      <c r="C51" s="16"/>
      <c r="D51" s="16"/>
      <c r="E51" s="37"/>
      <c r="F51" s="37"/>
      <c r="G51" s="37"/>
      <c r="H51" s="37"/>
      <c r="I51" s="37"/>
    </row>
    <row r="52" spans="1:9" x14ac:dyDescent="0.2">
      <c r="A52" s="49" t="s">
        <v>8</v>
      </c>
      <c r="B52" s="42"/>
      <c r="C52" s="16"/>
      <c r="D52" s="16"/>
      <c r="E52" s="37"/>
      <c r="F52" s="37"/>
      <c r="G52" s="37"/>
      <c r="H52" s="37"/>
      <c r="I52" s="37"/>
    </row>
    <row r="53" spans="1:9" x14ac:dyDescent="0.2">
      <c r="A53" s="50" t="s">
        <v>9</v>
      </c>
      <c r="B53" s="51"/>
      <c r="C53" s="16"/>
      <c r="D53" s="16"/>
      <c r="E53" s="37"/>
      <c r="F53" s="37"/>
      <c r="G53" s="37"/>
      <c r="H53" s="37"/>
      <c r="I53" s="37"/>
    </row>
  </sheetData>
  <sheetProtection selectLockedCells="1"/>
  <mergeCells count="6">
    <mergeCell ref="C46:I47"/>
    <mergeCell ref="B4:E4"/>
    <mergeCell ref="B5:E5"/>
    <mergeCell ref="A8:I9"/>
    <mergeCell ref="A13:I15"/>
    <mergeCell ref="A26:I26"/>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E4A5-1C6E-41D1-80CB-80F9FF3F1766}">
  <sheetPr>
    <pageSetUpPr fitToPage="1"/>
  </sheetPr>
  <dimension ref="A1:N47"/>
  <sheetViews>
    <sheetView zoomScaleNormal="100" zoomScaleSheetLayoutView="90" workbookViewId="0">
      <selection activeCell="O27" sqref="O27"/>
    </sheetView>
  </sheetViews>
  <sheetFormatPr defaultColWidth="9.140625" defaultRowHeight="12.75" x14ac:dyDescent="0.2"/>
  <cols>
    <col min="1" max="2" width="17.28515625" style="176" customWidth="1"/>
    <col min="3" max="8" width="14" style="176" customWidth="1"/>
    <col min="9" max="9" width="13.140625" style="176" customWidth="1"/>
    <col min="10" max="11" width="9.140625" style="176"/>
    <col min="12" max="12" width="12.5703125" style="176" bestFit="1" customWidth="1"/>
    <col min="13" max="16384" width="9.140625" style="176"/>
  </cols>
  <sheetData>
    <row r="1" spans="1:9" x14ac:dyDescent="0.2">
      <c r="A1" s="175"/>
      <c r="B1" s="175"/>
      <c r="C1" s="175"/>
      <c r="D1" s="175"/>
      <c r="E1" s="175"/>
      <c r="F1" s="175"/>
      <c r="G1" s="175"/>
      <c r="H1" s="175"/>
      <c r="I1" s="175"/>
    </row>
    <row r="2" spans="1:9" x14ac:dyDescent="0.2">
      <c r="A2" s="175" t="s">
        <v>13</v>
      </c>
      <c r="B2" s="29" t="s">
        <v>34</v>
      </c>
      <c r="C2" s="29"/>
      <c r="D2" s="29"/>
      <c r="E2" s="175"/>
      <c r="F2" s="175"/>
      <c r="G2" s="30" t="s">
        <v>14</v>
      </c>
      <c r="H2" s="29" t="s">
        <v>264</v>
      </c>
      <c r="I2" s="29"/>
    </row>
    <row r="3" spans="1:9" x14ac:dyDescent="0.2">
      <c r="A3" s="175" t="s">
        <v>22</v>
      </c>
      <c r="B3" s="29" t="s">
        <v>283</v>
      </c>
      <c r="C3" s="29"/>
      <c r="D3" s="29"/>
      <c r="E3" s="175"/>
      <c r="F3" s="175"/>
      <c r="G3" s="30" t="s">
        <v>15</v>
      </c>
      <c r="H3" s="31" t="s">
        <v>266</v>
      </c>
      <c r="I3" s="31"/>
    </row>
    <row r="4" spans="1:9" x14ac:dyDescent="0.2">
      <c r="A4" s="175" t="s">
        <v>16</v>
      </c>
      <c r="B4" s="4" t="s">
        <v>294</v>
      </c>
      <c r="C4" s="29"/>
      <c r="D4" s="29"/>
      <c r="E4" s="175"/>
      <c r="F4" s="175"/>
      <c r="G4" s="30" t="s">
        <v>18</v>
      </c>
      <c r="H4" s="4" t="s">
        <v>38</v>
      </c>
      <c r="I4" s="29"/>
    </row>
    <row r="5" spans="1:9" x14ac:dyDescent="0.2">
      <c r="A5" s="175" t="s">
        <v>17</v>
      </c>
      <c r="B5" s="4" t="s">
        <v>295</v>
      </c>
      <c r="C5" s="31"/>
      <c r="D5" s="31"/>
      <c r="E5" s="175"/>
      <c r="F5" s="175"/>
      <c r="G5" s="30" t="s">
        <v>19</v>
      </c>
      <c r="H5" s="31" t="s">
        <v>296</v>
      </c>
      <c r="I5" s="31"/>
    </row>
    <row r="6" spans="1:9" x14ac:dyDescent="0.2">
      <c r="A6" s="175"/>
      <c r="B6" s="175"/>
      <c r="C6" s="175"/>
      <c r="D6" s="175"/>
      <c r="E6" s="175"/>
      <c r="F6" s="175"/>
      <c r="G6" s="175"/>
      <c r="H6" s="175"/>
      <c r="I6" s="175"/>
    </row>
    <row r="7" spans="1:9" x14ac:dyDescent="0.2">
      <c r="A7" s="175"/>
      <c r="B7" s="175"/>
      <c r="C7" s="175"/>
      <c r="D7" s="175"/>
      <c r="E7" s="175"/>
      <c r="F7" s="175"/>
      <c r="G7" s="175"/>
      <c r="H7" s="175"/>
      <c r="I7" s="175"/>
    </row>
    <row r="8" spans="1:9" x14ac:dyDescent="0.2">
      <c r="A8" s="176" t="s">
        <v>297</v>
      </c>
      <c r="B8" s="175"/>
      <c r="C8" s="175"/>
      <c r="D8" s="175"/>
      <c r="E8" s="175"/>
      <c r="F8" s="175"/>
      <c r="G8" s="175"/>
      <c r="H8" s="175"/>
      <c r="I8" s="175"/>
    </row>
    <row r="9" spans="1:9" ht="16.149999999999999" customHeight="1" x14ac:dyDescent="0.2">
      <c r="B9" s="175"/>
      <c r="C9" s="175"/>
      <c r="D9" s="175"/>
      <c r="E9" s="175"/>
      <c r="F9" s="175"/>
      <c r="G9" s="175"/>
      <c r="H9" s="175"/>
      <c r="I9" s="175"/>
    </row>
    <row r="10" spans="1:9" ht="20.25" customHeight="1" x14ac:dyDescent="0.2">
      <c r="A10" s="176" t="s">
        <v>298</v>
      </c>
      <c r="B10" s="175"/>
      <c r="C10" s="175"/>
      <c r="D10" s="175"/>
      <c r="E10" s="175"/>
      <c r="F10" s="175"/>
      <c r="G10" s="175"/>
      <c r="H10" s="175"/>
      <c r="I10" s="175"/>
    </row>
    <row r="11" spans="1:9" ht="10.5" customHeight="1" x14ac:dyDescent="0.2">
      <c r="B11" s="175"/>
      <c r="C11" s="175"/>
      <c r="D11" s="175"/>
      <c r="E11" s="175"/>
      <c r="F11" s="175"/>
      <c r="G11" s="175"/>
      <c r="H11" s="175"/>
      <c r="I11" s="175"/>
    </row>
    <row r="12" spans="1:9" x14ac:dyDescent="0.2">
      <c r="A12" s="176" t="s">
        <v>299</v>
      </c>
      <c r="B12" s="175"/>
      <c r="C12" s="175"/>
      <c r="D12" s="175"/>
      <c r="E12" s="175"/>
      <c r="F12" s="175"/>
      <c r="G12" s="175"/>
      <c r="H12" s="175"/>
      <c r="I12" s="175"/>
    </row>
    <row r="13" spans="1:9" ht="12" customHeight="1" x14ac:dyDescent="0.2">
      <c r="B13" s="175" t="s">
        <v>300</v>
      </c>
      <c r="C13" s="175"/>
      <c r="D13" s="175"/>
      <c r="E13" s="175"/>
      <c r="F13" s="175"/>
      <c r="G13" s="175"/>
      <c r="H13" s="175"/>
      <c r="I13" s="175"/>
    </row>
    <row r="14" spans="1:9" ht="20.25" customHeight="1" x14ac:dyDescent="0.2">
      <c r="A14" s="256" t="s">
        <v>301</v>
      </c>
      <c r="B14" s="256"/>
      <c r="C14" s="256"/>
      <c r="D14" s="256"/>
      <c r="E14" s="256"/>
      <c r="F14" s="256"/>
      <c r="G14" s="256"/>
      <c r="H14" s="256"/>
      <c r="I14" s="256"/>
    </row>
    <row r="15" spans="1:9" ht="5.65" customHeight="1" x14ac:dyDescent="0.2">
      <c r="B15" s="175"/>
      <c r="C15" s="175"/>
      <c r="D15" s="175"/>
      <c r="E15" s="175"/>
      <c r="F15" s="175"/>
      <c r="G15" s="175"/>
      <c r="H15" s="175"/>
      <c r="I15" s="175"/>
    </row>
    <row r="16" spans="1:9" x14ac:dyDescent="0.2">
      <c r="A16" s="176" t="s">
        <v>302</v>
      </c>
      <c r="B16" s="175"/>
      <c r="C16" s="175"/>
      <c r="D16" s="175"/>
      <c r="E16" s="175"/>
      <c r="F16" s="175"/>
      <c r="G16" s="175"/>
      <c r="H16" s="175"/>
      <c r="I16" s="175"/>
    </row>
    <row r="17" spans="1:14" x14ac:dyDescent="0.2">
      <c r="A17" s="175"/>
      <c r="B17" s="175"/>
      <c r="C17" s="175"/>
      <c r="D17" s="175"/>
      <c r="E17" s="175"/>
      <c r="F17" s="175"/>
      <c r="G17" s="175"/>
      <c r="H17" s="175"/>
      <c r="I17" s="175"/>
    </row>
    <row r="18" spans="1:14" ht="12.75" customHeight="1" x14ac:dyDescent="0.2">
      <c r="A18" s="207" t="s">
        <v>12</v>
      </c>
      <c r="B18" s="208"/>
      <c r="C18" s="208"/>
      <c r="D18" s="208"/>
      <c r="E18" s="208"/>
      <c r="F18" s="208"/>
      <c r="G18" s="208"/>
      <c r="H18" s="208"/>
      <c r="I18" s="209"/>
    </row>
    <row r="19" spans="1:14" x14ac:dyDescent="0.2">
      <c r="A19" s="33"/>
      <c r="B19" s="34"/>
      <c r="C19" s="35" t="s">
        <v>30</v>
      </c>
      <c r="D19" s="35" t="s">
        <v>31</v>
      </c>
      <c r="E19" s="35" t="s">
        <v>32</v>
      </c>
      <c r="F19" s="35" t="s">
        <v>33</v>
      </c>
      <c r="G19" s="12" t="s">
        <v>466</v>
      </c>
      <c r="H19" s="12" t="s">
        <v>467</v>
      </c>
      <c r="I19" s="12" t="s">
        <v>468</v>
      </c>
    </row>
    <row r="20" spans="1:14" x14ac:dyDescent="0.2">
      <c r="A20" s="33"/>
      <c r="B20" s="34"/>
      <c r="C20" s="13" t="s">
        <v>10</v>
      </c>
      <c r="D20" s="14" t="s">
        <v>10</v>
      </c>
      <c r="E20" s="14" t="s">
        <v>10</v>
      </c>
      <c r="F20" s="14" t="s">
        <v>10</v>
      </c>
      <c r="G20" s="14" t="s">
        <v>11</v>
      </c>
      <c r="H20" s="14" t="s">
        <v>11</v>
      </c>
      <c r="I20" s="14" t="s">
        <v>11</v>
      </c>
    </row>
    <row r="21" spans="1:14" x14ac:dyDescent="0.2">
      <c r="A21" s="33" t="s">
        <v>0</v>
      </c>
      <c r="B21" s="34"/>
      <c r="C21" s="16">
        <v>0</v>
      </c>
      <c r="D21" s="16">
        <v>967963</v>
      </c>
      <c r="E21" s="16">
        <v>1156607</v>
      </c>
      <c r="F21" s="16">
        <v>1156607</v>
      </c>
      <c r="G21" s="16">
        <v>1156607</v>
      </c>
      <c r="H21" s="16">
        <v>1156607</v>
      </c>
      <c r="I21" s="16">
        <v>0</v>
      </c>
      <c r="L21" s="107"/>
      <c r="M21" s="107"/>
      <c r="N21" s="107"/>
    </row>
    <row r="22" spans="1:14" x14ac:dyDescent="0.2">
      <c r="A22" s="33" t="s">
        <v>1</v>
      </c>
      <c r="B22" s="34"/>
      <c r="C22" s="16">
        <v>0</v>
      </c>
      <c r="D22" s="16">
        <f>C33</f>
        <v>0</v>
      </c>
      <c r="E22" s="16">
        <f>D33</f>
        <v>13.17000000004191</v>
      </c>
      <c r="F22" s="16">
        <f>E33</f>
        <v>61.42000000004191</v>
      </c>
      <c r="G22" s="16">
        <f t="shared" ref="G22:H22" si="0">F33</f>
        <v>4.8100000000558794</v>
      </c>
      <c r="H22" s="16">
        <f t="shared" si="0"/>
        <v>4.8100000000558794</v>
      </c>
      <c r="I22" s="16">
        <v>0</v>
      </c>
      <c r="L22" s="115"/>
      <c r="M22" s="115"/>
      <c r="N22" s="115"/>
    </row>
    <row r="23" spans="1:14" x14ac:dyDescent="0.2">
      <c r="A23" s="33" t="s">
        <v>2</v>
      </c>
      <c r="B23" s="34"/>
      <c r="C23" s="16">
        <v>0</v>
      </c>
      <c r="D23" s="16">
        <v>723437.79</v>
      </c>
      <c r="E23" s="16">
        <v>1019050.2</v>
      </c>
      <c r="F23" s="16">
        <v>1263078.6399999999</v>
      </c>
      <c r="G23" s="16">
        <v>1263078.6399999999</v>
      </c>
      <c r="H23" s="16">
        <v>1263078.6399999999</v>
      </c>
      <c r="I23" s="16">
        <v>0</v>
      </c>
      <c r="L23" s="116"/>
      <c r="M23" s="116"/>
      <c r="N23" s="116"/>
    </row>
    <row r="24" spans="1:14" x14ac:dyDescent="0.2">
      <c r="A24" s="33" t="s">
        <v>3</v>
      </c>
      <c r="B24" s="34"/>
      <c r="C24" s="15">
        <v>0</v>
      </c>
      <c r="D24" s="16">
        <v>723424.62</v>
      </c>
      <c r="E24" s="16">
        <v>1019001.95</v>
      </c>
      <c r="F24" s="16">
        <v>1263135.25</v>
      </c>
      <c r="G24" s="16">
        <v>1263078.6399999999</v>
      </c>
      <c r="H24" s="16">
        <v>1263078.6399999999</v>
      </c>
      <c r="I24" s="16">
        <v>0</v>
      </c>
      <c r="L24" s="116"/>
      <c r="M24" s="116"/>
      <c r="N24" s="116"/>
    </row>
    <row r="25" spans="1:14" x14ac:dyDescent="0.2">
      <c r="A25" s="33"/>
      <c r="B25" s="34"/>
      <c r="C25" s="16"/>
      <c r="D25" s="16"/>
      <c r="E25" s="16"/>
      <c r="F25" s="16"/>
      <c r="G25" s="16"/>
      <c r="H25" s="16"/>
      <c r="I25" s="16"/>
      <c r="L25" s="115"/>
      <c r="M25" s="115"/>
      <c r="N25" s="115"/>
    </row>
    <row r="26" spans="1:14" x14ac:dyDescent="0.2">
      <c r="A26" s="10" t="s">
        <v>4</v>
      </c>
      <c r="B26" s="6"/>
      <c r="C26" s="17"/>
      <c r="D26" s="17"/>
      <c r="E26" s="17"/>
      <c r="F26" s="15"/>
      <c r="G26" s="15"/>
      <c r="H26" s="15"/>
      <c r="I26" s="15"/>
    </row>
    <row r="27" spans="1:14" x14ac:dyDescent="0.2">
      <c r="A27" s="10" t="s">
        <v>29</v>
      </c>
      <c r="B27" s="11"/>
      <c r="C27" s="17"/>
      <c r="D27" s="17"/>
      <c r="E27" s="17"/>
      <c r="F27" s="15"/>
      <c r="G27" s="15"/>
      <c r="H27" s="15"/>
      <c r="I27" s="15"/>
    </row>
    <row r="28" spans="1:14" x14ac:dyDescent="0.2">
      <c r="A28" s="18"/>
      <c r="B28" s="19"/>
      <c r="C28" s="16"/>
      <c r="D28" s="16"/>
      <c r="E28" s="16"/>
      <c r="F28" s="16"/>
      <c r="G28" s="16"/>
      <c r="H28" s="16"/>
      <c r="I28" s="16"/>
    </row>
    <row r="29" spans="1:14" x14ac:dyDescent="0.2">
      <c r="A29" s="18"/>
      <c r="B29" s="19"/>
      <c r="C29" s="16"/>
      <c r="D29" s="16"/>
      <c r="E29" s="16"/>
      <c r="F29" s="16"/>
      <c r="G29" s="16"/>
      <c r="H29" s="16"/>
      <c r="I29" s="16"/>
    </row>
    <row r="30" spans="1:14" x14ac:dyDescent="0.2">
      <c r="A30" s="18"/>
      <c r="B30" s="19"/>
      <c r="C30" s="16"/>
      <c r="D30" s="16"/>
      <c r="E30" s="16"/>
      <c r="F30" s="16"/>
      <c r="G30" s="16"/>
      <c r="H30" s="16"/>
      <c r="I30" s="16"/>
    </row>
    <row r="31" spans="1:14" x14ac:dyDescent="0.2">
      <c r="A31" s="10" t="s">
        <v>5</v>
      </c>
      <c r="B31" s="11"/>
      <c r="C31" s="15">
        <v>0</v>
      </c>
      <c r="D31" s="15">
        <v>0</v>
      </c>
      <c r="E31" s="15">
        <v>0</v>
      </c>
      <c r="F31" s="15">
        <v>0</v>
      </c>
      <c r="G31" s="15">
        <v>0</v>
      </c>
      <c r="H31" s="15">
        <v>0</v>
      </c>
      <c r="I31" s="15">
        <v>0</v>
      </c>
    </row>
    <row r="32" spans="1:14" x14ac:dyDescent="0.2">
      <c r="A32" s="33"/>
      <c r="B32" s="34"/>
      <c r="C32" s="16"/>
      <c r="D32" s="16"/>
      <c r="E32" s="16"/>
      <c r="F32" s="16"/>
      <c r="G32" s="16"/>
      <c r="H32" s="16"/>
      <c r="I32" s="16"/>
    </row>
    <row r="33" spans="1:9" x14ac:dyDescent="0.2">
      <c r="A33" s="33" t="s">
        <v>7</v>
      </c>
      <c r="B33" s="34"/>
      <c r="C33" s="15">
        <v>0</v>
      </c>
      <c r="D33" s="15">
        <f t="shared" ref="D33:I33" si="1">D22+D23-D24+D31</f>
        <v>13.17000000004191</v>
      </c>
      <c r="E33" s="15">
        <f t="shared" si="1"/>
        <v>61.42000000004191</v>
      </c>
      <c r="F33" s="15">
        <f t="shared" si="1"/>
        <v>4.8100000000558794</v>
      </c>
      <c r="G33" s="15">
        <f t="shared" si="1"/>
        <v>4.8100000000558794</v>
      </c>
      <c r="H33" s="15">
        <f t="shared" si="1"/>
        <v>4.8100000000558794</v>
      </c>
      <c r="I33" s="15">
        <f t="shared" si="1"/>
        <v>0</v>
      </c>
    </row>
    <row r="34" spans="1:9" x14ac:dyDescent="0.2">
      <c r="A34" s="38"/>
      <c r="B34" s="39"/>
      <c r="C34" s="16"/>
      <c r="D34" s="16"/>
      <c r="E34" s="16"/>
      <c r="F34" s="16"/>
      <c r="G34" s="16"/>
      <c r="H34" s="16"/>
      <c r="I34" s="16"/>
    </row>
    <row r="35" spans="1:9" x14ac:dyDescent="0.2">
      <c r="A35" s="33" t="s">
        <v>24</v>
      </c>
      <c r="B35" s="34"/>
      <c r="C35" s="16">
        <v>0</v>
      </c>
      <c r="D35" s="16">
        <v>28811.21</v>
      </c>
      <c r="E35" s="16">
        <v>550287</v>
      </c>
      <c r="F35" s="16">
        <v>542185.86</v>
      </c>
      <c r="G35" s="16">
        <v>542185.86</v>
      </c>
      <c r="H35" s="16">
        <v>542185.86</v>
      </c>
      <c r="I35" s="16">
        <v>542185.86</v>
      </c>
    </row>
    <row r="36" spans="1:9" x14ac:dyDescent="0.2">
      <c r="A36" s="38"/>
      <c r="B36" s="39"/>
      <c r="C36" s="16"/>
      <c r="D36" s="16"/>
      <c r="E36" s="16"/>
      <c r="F36" s="16"/>
      <c r="G36" s="16"/>
      <c r="H36" s="16"/>
      <c r="I36" s="16"/>
    </row>
    <row r="37" spans="1:9" x14ac:dyDescent="0.2">
      <c r="A37" s="33" t="s">
        <v>25</v>
      </c>
      <c r="B37" s="42"/>
      <c r="C37" s="108">
        <v>0</v>
      </c>
      <c r="D37" s="109" t="s">
        <v>106</v>
      </c>
      <c r="E37" s="109" t="s">
        <v>106</v>
      </c>
      <c r="F37" s="109" t="s">
        <v>106</v>
      </c>
      <c r="G37" s="109" t="s">
        <v>106</v>
      </c>
      <c r="H37" s="109" t="s">
        <v>106</v>
      </c>
      <c r="I37" s="109" t="s">
        <v>106</v>
      </c>
    </row>
    <row r="38" spans="1:9" x14ac:dyDescent="0.2">
      <c r="A38" s="44"/>
      <c r="B38" s="44"/>
      <c r="C38" s="45"/>
      <c r="D38" s="45"/>
      <c r="E38" s="57"/>
      <c r="F38" s="57"/>
      <c r="G38" s="57"/>
      <c r="H38" s="57"/>
      <c r="I38" s="57"/>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row r="46" spans="1:9" x14ac:dyDescent="0.2">
      <c r="A46" s="49" t="s">
        <v>8</v>
      </c>
      <c r="B46" s="42"/>
      <c r="C46" s="16"/>
      <c r="D46" s="16"/>
      <c r="E46" s="37"/>
      <c r="F46" s="37"/>
      <c r="G46" s="37"/>
      <c r="H46" s="37"/>
      <c r="I46" s="37"/>
    </row>
    <row r="47" spans="1:9" x14ac:dyDescent="0.2">
      <c r="A47" s="50" t="s">
        <v>9</v>
      </c>
      <c r="B47" s="51"/>
      <c r="C47" s="16"/>
      <c r="D47" s="16"/>
      <c r="E47" s="37"/>
      <c r="F47" s="37"/>
      <c r="G47" s="37"/>
      <c r="H47" s="37"/>
      <c r="I47" s="37"/>
    </row>
  </sheetData>
  <mergeCells count="2">
    <mergeCell ref="A14:I14"/>
    <mergeCell ref="A18:I18"/>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EBEB-9FB9-40DC-BAD8-A2686C69A336}">
  <sheetPr>
    <pageSetUpPr fitToPage="1"/>
  </sheetPr>
  <dimension ref="A1:R50"/>
  <sheetViews>
    <sheetView zoomScaleNormal="100" zoomScaleSheetLayoutView="90" workbookViewId="0">
      <selection activeCell="O32" sqref="O32"/>
    </sheetView>
  </sheetViews>
  <sheetFormatPr defaultColWidth="10.28515625" defaultRowHeight="12.75" x14ac:dyDescent="0.2"/>
  <cols>
    <col min="1" max="2" width="17.28515625" style="1" customWidth="1"/>
    <col min="3" max="8" width="14" style="1" customWidth="1"/>
    <col min="9" max="9" width="13.140625" style="1" customWidth="1"/>
    <col min="10" max="10" width="10.28515625" style="1"/>
    <col min="11" max="11" width="10.85546875" style="1" bestFit="1" customWidth="1"/>
    <col min="12" max="12" width="10.28515625" style="1"/>
    <col min="13" max="13" width="9.28515625" style="1" customWidth="1"/>
    <col min="14" max="16384" width="10.2851562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328</v>
      </c>
      <c r="I2" s="29"/>
    </row>
    <row r="3" spans="1:9" x14ac:dyDescent="0.2">
      <c r="A3" s="28" t="s">
        <v>22</v>
      </c>
      <c r="B3" s="29" t="s">
        <v>345</v>
      </c>
      <c r="C3" s="29"/>
      <c r="D3" s="29"/>
      <c r="E3" s="28"/>
      <c r="F3" s="28"/>
      <c r="G3" s="30" t="s">
        <v>15</v>
      </c>
      <c r="H3" s="31" t="s">
        <v>330</v>
      </c>
      <c r="I3" s="31"/>
    </row>
    <row r="4" spans="1:9" ht="27.2" customHeight="1" x14ac:dyDescent="0.2">
      <c r="A4" s="28" t="s">
        <v>16</v>
      </c>
      <c r="B4" s="257" t="s">
        <v>357</v>
      </c>
      <c r="C4" s="257"/>
      <c r="D4" s="257"/>
      <c r="E4" s="28"/>
      <c r="F4" s="28"/>
      <c r="G4" s="30" t="s">
        <v>18</v>
      </c>
      <c r="H4" s="29" t="s">
        <v>38</v>
      </c>
      <c r="I4" s="29"/>
    </row>
    <row r="5" spans="1:9" ht="26.25" customHeight="1" x14ac:dyDescent="0.2">
      <c r="A5" s="28" t="s">
        <v>17</v>
      </c>
      <c r="B5" s="231" t="s">
        <v>358</v>
      </c>
      <c r="C5" s="231"/>
      <c r="D5" s="231"/>
      <c r="E5" s="28"/>
      <c r="F5" s="28"/>
      <c r="G5" s="30" t="s">
        <v>19</v>
      </c>
      <c r="H5" s="31" t="s">
        <v>359</v>
      </c>
      <c r="I5" s="31"/>
    </row>
    <row r="6" spans="1:9" ht="25.5" customHeight="1" x14ac:dyDescent="0.2">
      <c r="A6" s="28"/>
      <c r="B6" s="232"/>
      <c r="C6" s="232"/>
      <c r="D6" s="232"/>
      <c r="E6" s="28"/>
      <c r="F6" s="28"/>
      <c r="G6" s="28"/>
      <c r="H6" s="28"/>
      <c r="I6" s="28"/>
    </row>
    <row r="7" spans="1:9" x14ac:dyDescent="0.2">
      <c r="A7" s="28"/>
      <c r="B7" s="28"/>
      <c r="C7" s="28"/>
      <c r="D7" s="28"/>
      <c r="E7" s="28"/>
      <c r="F7" s="28"/>
      <c r="G7" s="28"/>
      <c r="H7" s="28"/>
      <c r="I7" s="28"/>
    </row>
    <row r="8" spans="1:9" s="53" customFormat="1" ht="12.75" customHeight="1" x14ac:dyDescent="0.2">
      <c r="A8" s="205" t="s">
        <v>360</v>
      </c>
      <c r="B8" s="205"/>
      <c r="C8" s="205"/>
      <c r="D8" s="205"/>
      <c r="E8" s="205"/>
      <c r="F8" s="205"/>
      <c r="G8" s="205"/>
      <c r="H8" s="205"/>
      <c r="I8" s="205"/>
    </row>
    <row r="9" spans="1:9" s="53" customFormat="1" x14ac:dyDescent="0.2">
      <c r="A9" s="205"/>
      <c r="B9" s="205"/>
      <c r="C9" s="205"/>
      <c r="D9" s="205"/>
      <c r="E9" s="205"/>
      <c r="F9" s="205"/>
      <c r="G9" s="205"/>
      <c r="H9" s="205"/>
      <c r="I9" s="205"/>
    </row>
    <row r="10" spans="1:9" s="53" customFormat="1" hidden="1" x14ac:dyDescent="0.2">
      <c r="A10" s="205"/>
      <c r="B10" s="205"/>
      <c r="C10" s="205"/>
      <c r="D10" s="205"/>
      <c r="E10" s="205"/>
      <c r="F10" s="205"/>
      <c r="G10" s="205"/>
      <c r="H10" s="205"/>
      <c r="I10" s="205"/>
    </row>
    <row r="11" spans="1:9" s="53" customFormat="1" ht="9.1999999999999993" hidden="1" customHeight="1" x14ac:dyDescent="0.2">
      <c r="A11" s="52"/>
      <c r="B11" s="52"/>
      <c r="C11" s="52"/>
      <c r="D11" s="52"/>
      <c r="E11" s="52"/>
      <c r="F11" s="52"/>
      <c r="G11" s="52"/>
      <c r="H11" s="52"/>
      <c r="I11" s="52"/>
    </row>
    <row r="12" spans="1:9" s="53" customFormat="1" ht="12.75" customHeight="1" x14ac:dyDescent="0.2">
      <c r="A12" s="243" t="s">
        <v>335</v>
      </c>
      <c r="B12" s="243"/>
      <c r="C12" s="243"/>
      <c r="D12" s="243"/>
      <c r="E12" s="243"/>
      <c r="F12" s="243"/>
      <c r="G12" s="243"/>
      <c r="H12" s="243"/>
      <c r="I12" s="243"/>
    </row>
    <row r="13" spans="1:9" s="53" customFormat="1" x14ac:dyDescent="0.2">
      <c r="A13" s="243"/>
      <c r="B13" s="243"/>
      <c r="C13" s="243"/>
      <c r="D13" s="243"/>
      <c r="E13" s="243"/>
      <c r="F13" s="243"/>
      <c r="G13" s="243"/>
      <c r="H13" s="243"/>
      <c r="I13" s="243"/>
    </row>
    <row r="14" spans="1:9" s="53" customFormat="1" hidden="1" x14ac:dyDescent="0.2">
      <c r="A14" s="124"/>
      <c r="B14" s="124"/>
      <c r="C14" s="124"/>
      <c r="D14" s="124"/>
      <c r="E14" s="124"/>
      <c r="F14" s="124"/>
      <c r="G14" s="124"/>
      <c r="H14" s="124"/>
      <c r="I14" s="124"/>
    </row>
    <row r="15" spans="1:9" s="53" customFormat="1" x14ac:dyDescent="0.2">
      <c r="A15" s="205" t="s">
        <v>361</v>
      </c>
      <c r="B15" s="205"/>
      <c r="C15" s="205"/>
      <c r="D15" s="205"/>
      <c r="E15" s="205"/>
      <c r="F15" s="205"/>
      <c r="G15" s="205"/>
      <c r="H15" s="205"/>
      <c r="I15" s="205"/>
    </row>
    <row r="16" spans="1:9" s="53" customFormat="1" x14ac:dyDescent="0.2">
      <c r="A16" s="205"/>
      <c r="B16" s="205"/>
      <c r="C16" s="205"/>
      <c r="D16" s="205"/>
      <c r="E16" s="205"/>
      <c r="F16" s="205"/>
      <c r="G16" s="205"/>
      <c r="H16" s="205"/>
      <c r="I16" s="205"/>
    </row>
    <row r="17" spans="1:11" s="53" customFormat="1" x14ac:dyDescent="0.2">
      <c r="A17" s="205"/>
      <c r="B17" s="205"/>
      <c r="C17" s="205"/>
      <c r="D17" s="205"/>
      <c r="E17" s="205"/>
      <c r="F17" s="205"/>
      <c r="G17" s="205"/>
      <c r="H17" s="205"/>
      <c r="I17" s="205"/>
    </row>
    <row r="18" spans="1:11" s="53" customFormat="1" ht="7.5" hidden="1" customHeight="1" x14ac:dyDescent="0.2">
      <c r="A18" s="125"/>
      <c r="B18" s="125"/>
      <c r="C18" s="125"/>
      <c r="D18" s="125"/>
      <c r="E18" s="125"/>
      <c r="F18" s="125"/>
      <c r="G18" s="125"/>
      <c r="H18" s="125"/>
      <c r="I18" s="125"/>
    </row>
    <row r="19" spans="1:11" s="53" customFormat="1" x14ac:dyDescent="0.2">
      <c r="A19" s="58" t="s">
        <v>352</v>
      </c>
      <c r="B19" s="58"/>
      <c r="C19" s="58"/>
      <c r="D19" s="58"/>
      <c r="E19" s="58"/>
      <c r="F19" s="58"/>
      <c r="G19" s="58"/>
      <c r="H19" s="58"/>
      <c r="I19" s="58"/>
    </row>
    <row r="20" spans="1:11" s="53" customFormat="1" x14ac:dyDescent="0.2">
      <c r="A20" s="58"/>
      <c r="B20" s="58"/>
      <c r="C20" s="58"/>
      <c r="D20" s="58"/>
      <c r="E20" s="58"/>
      <c r="F20" s="58"/>
      <c r="G20" s="58"/>
      <c r="H20" s="58"/>
      <c r="I20" s="58"/>
    </row>
    <row r="21" spans="1:11" s="53" customFormat="1" x14ac:dyDescent="0.2">
      <c r="A21" s="244" t="s">
        <v>362</v>
      </c>
      <c r="B21" s="245"/>
      <c r="C21" s="245"/>
      <c r="D21" s="245"/>
      <c r="E21" s="245"/>
      <c r="F21" s="245"/>
      <c r="G21" s="245"/>
      <c r="H21" s="245"/>
      <c r="I21" s="245"/>
    </row>
    <row r="22" spans="1:11" ht="6.75" customHeight="1" x14ac:dyDescent="0.2">
      <c r="A22" s="28"/>
      <c r="B22" s="28"/>
      <c r="C22" s="28"/>
      <c r="D22" s="28"/>
      <c r="E22" s="28"/>
      <c r="F22" s="28"/>
      <c r="G22" s="28"/>
      <c r="H22" s="28"/>
      <c r="I22" s="28"/>
    </row>
    <row r="23" spans="1:11" x14ac:dyDescent="0.2">
      <c r="A23" s="207" t="s">
        <v>12</v>
      </c>
      <c r="B23" s="208"/>
      <c r="C23" s="208"/>
      <c r="D23" s="208"/>
      <c r="E23" s="208"/>
      <c r="F23" s="208"/>
      <c r="G23" s="208"/>
      <c r="H23" s="208"/>
      <c r="I23" s="209"/>
    </row>
    <row r="24" spans="1:11" x14ac:dyDescent="0.2">
      <c r="A24" s="33"/>
      <c r="B24" s="34"/>
      <c r="C24" s="35" t="s">
        <v>30</v>
      </c>
      <c r="D24" s="35" t="s">
        <v>31</v>
      </c>
      <c r="E24" s="35" t="s">
        <v>32</v>
      </c>
      <c r="F24" s="35" t="s">
        <v>33</v>
      </c>
      <c r="G24" s="153" t="s">
        <v>466</v>
      </c>
      <c r="H24" s="153" t="s">
        <v>467</v>
      </c>
      <c r="I24" s="153" t="s">
        <v>468</v>
      </c>
    </row>
    <row r="25" spans="1:11" x14ac:dyDescent="0.2">
      <c r="A25" s="33"/>
      <c r="B25" s="34"/>
      <c r="C25" s="14" t="s">
        <v>10</v>
      </c>
      <c r="D25" s="14" t="s">
        <v>10</v>
      </c>
      <c r="E25" s="14" t="s">
        <v>10</v>
      </c>
      <c r="F25" s="14" t="s">
        <v>10</v>
      </c>
      <c r="G25" s="155" t="s">
        <v>11</v>
      </c>
      <c r="H25" s="155" t="s">
        <v>11</v>
      </c>
      <c r="I25" s="155" t="s">
        <v>11</v>
      </c>
    </row>
    <row r="26" spans="1:11" x14ac:dyDescent="0.2">
      <c r="A26" s="33" t="s">
        <v>0</v>
      </c>
      <c r="B26" s="34"/>
      <c r="C26" s="37">
        <v>0</v>
      </c>
      <c r="D26" s="37">
        <v>0</v>
      </c>
      <c r="E26" s="37">
        <v>277463</v>
      </c>
      <c r="F26" s="37">
        <v>244755</v>
      </c>
      <c r="G26" s="37">
        <v>244755</v>
      </c>
      <c r="H26" s="37">
        <v>244755</v>
      </c>
      <c r="I26" s="37">
        <v>244755</v>
      </c>
    </row>
    <row r="27" spans="1:11" x14ac:dyDescent="0.2">
      <c r="A27" s="33" t="s">
        <v>1</v>
      </c>
      <c r="B27" s="34"/>
      <c r="C27" s="37">
        <v>0</v>
      </c>
      <c r="D27" s="37">
        <v>0</v>
      </c>
      <c r="E27" s="37">
        <f>D38</f>
        <v>0</v>
      </c>
      <c r="F27" s="37">
        <f>E38</f>
        <v>17.410000000003492</v>
      </c>
      <c r="G27" s="37">
        <f t="shared" ref="G27:I27" si="0">F38</f>
        <v>5.8207660913467407E-11</v>
      </c>
      <c r="H27" s="37">
        <f t="shared" si="0"/>
        <v>5.8207660913467407E-11</v>
      </c>
      <c r="I27" s="37">
        <f t="shared" si="0"/>
        <v>5.8207660913467407E-11</v>
      </c>
    </row>
    <row r="28" spans="1:11" x14ac:dyDescent="0.2">
      <c r="A28" s="33" t="s">
        <v>2</v>
      </c>
      <c r="B28" s="34"/>
      <c r="C28" s="37">
        <v>0</v>
      </c>
      <c r="D28" s="37">
        <v>0</v>
      </c>
      <c r="E28" s="37">
        <v>42200</v>
      </c>
      <c r="F28" s="37">
        <v>263545.88</v>
      </c>
      <c r="G28" s="37">
        <v>263545.88</v>
      </c>
      <c r="H28" s="37">
        <v>263545.88</v>
      </c>
      <c r="I28" s="37">
        <v>263545.88</v>
      </c>
    </row>
    <row r="29" spans="1:11" x14ac:dyDescent="0.2">
      <c r="A29" s="33" t="s">
        <v>3</v>
      </c>
      <c r="B29" s="34"/>
      <c r="C29" s="37">
        <v>0</v>
      </c>
      <c r="D29" s="37">
        <v>0</v>
      </c>
      <c r="E29" s="37">
        <v>42182.59</v>
      </c>
      <c r="F29" s="37">
        <v>263563.28999999998</v>
      </c>
      <c r="G29" s="37">
        <v>263545.88</v>
      </c>
      <c r="H29" s="37">
        <v>263545.88</v>
      </c>
      <c r="I29" s="37">
        <v>263545.88</v>
      </c>
    </row>
    <row r="30" spans="1:11" x14ac:dyDescent="0.2">
      <c r="A30" s="33"/>
      <c r="B30" s="34"/>
      <c r="C30" s="37"/>
      <c r="D30" s="37"/>
      <c r="E30" s="37"/>
      <c r="F30" s="37"/>
      <c r="G30" s="37"/>
      <c r="H30" s="37"/>
      <c r="I30" s="37"/>
      <c r="K30" s="126"/>
    </row>
    <row r="31" spans="1:11" x14ac:dyDescent="0.2">
      <c r="A31" s="33" t="s">
        <v>4</v>
      </c>
      <c r="B31" s="31"/>
      <c r="C31" s="127"/>
      <c r="D31" s="127"/>
      <c r="E31" s="36"/>
      <c r="F31" s="36"/>
      <c r="G31" s="36"/>
      <c r="H31" s="36"/>
      <c r="I31" s="36"/>
      <c r="K31" s="55"/>
    </row>
    <row r="32" spans="1:11" x14ac:dyDescent="0.2">
      <c r="A32" s="10" t="s">
        <v>354</v>
      </c>
      <c r="B32" s="31"/>
      <c r="C32" s="128"/>
      <c r="D32" s="128"/>
      <c r="E32" s="40"/>
      <c r="F32" s="40"/>
      <c r="G32" s="40"/>
      <c r="H32" s="40"/>
      <c r="I32" s="40"/>
      <c r="K32" s="129"/>
    </row>
    <row r="33" spans="1:18" x14ac:dyDescent="0.2">
      <c r="A33" s="130"/>
      <c r="B33" s="131"/>
      <c r="C33" s="37"/>
      <c r="D33" s="37"/>
      <c r="E33" s="37"/>
      <c r="F33" s="37"/>
      <c r="G33" s="37"/>
      <c r="H33" s="37"/>
      <c r="I33" s="37"/>
    </row>
    <row r="34" spans="1:18" x14ac:dyDescent="0.2">
      <c r="A34" s="130"/>
      <c r="B34" s="131"/>
      <c r="C34" s="37"/>
      <c r="D34" s="37"/>
      <c r="E34" s="37"/>
      <c r="F34" s="37"/>
      <c r="G34" s="37"/>
      <c r="H34" s="37"/>
      <c r="I34" s="37"/>
    </row>
    <row r="35" spans="1:18" x14ac:dyDescent="0.2">
      <c r="A35" s="38"/>
      <c r="B35" s="39"/>
      <c r="C35" s="37"/>
      <c r="D35" s="37"/>
      <c r="E35" s="37"/>
      <c r="F35" s="37"/>
      <c r="G35" s="37"/>
      <c r="H35" s="37"/>
      <c r="I35" s="37"/>
    </row>
    <row r="36" spans="1:18" x14ac:dyDescent="0.2">
      <c r="A36" s="33" t="s">
        <v>5</v>
      </c>
      <c r="B36" s="34"/>
      <c r="C36" s="37">
        <v>0</v>
      </c>
      <c r="D36" s="37">
        <f t="shared" ref="D36:F36" si="1">SUM(D33:D35)</f>
        <v>0</v>
      </c>
      <c r="E36" s="37">
        <f t="shared" si="1"/>
        <v>0</v>
      </c>
      <c r="F36" s="37">
        <f t="shared" si="1"/>
        <v>0</v>
      </c>
      <c r="G36" s="37">
        <f t="shared" ref="G36:I36" si="2">SUM(G33:G35)</f>
        <v>0</v>
      </c>
      <c r="H36" s="37">
        <f t="shared" si="2"/>
        <v>0</v>
      </c>
      <c r="I36" s="37">
        <f t="shared" si="2"/>
        <v>0</v>
      </c>
    </row>
    <row r="37" spans="1:18" x14ac:dyDescent="0.2">
      <c r="A37" s="33"/>
      <c r="B37" s="34"/>
      <c r="C37" s="37"/>
      <c r="D37" s="37"/>
      <c r="E37" s="37"/>
      <c r="F37" s="37"/>
      <c r="G37" s="37"/>
      <c r="H37" s="37"/>
      <c r="I37" s="37"/>
    </row>
    <row r="38" spans="1:18" x14ac:dyDescent="0.2">
      <c r="A38" s="33" t="s">
        <v>7</v>
      </c>
      <c r="B38" s="34"/>
      <c r="C38" s="36">
        <v>0</v>
      </c>
      <c r="D38" s="36">
        <f t="shared" ref="D38:F38" si="3">D27+D28-D29+D36</f>
        <v>0</v>
      </c>
      <c r="E38" s="36">
        <f t="shared" si="3"/>
        <v>17.410000000003492</v>
      </c>
      <c r="F38" s="36">
        <f t="shared" si="3"/>
        <v>5.8207660913467407E-11</v>
      </c>
      <c r="G38" s="36">
        <f t="shared" ref="G38:I38" si="4">G27+G28-G29+G36</f>
        <v>5.8207660913467407E-11</v>
      </c>
      <c r="H38" s="36">
        <f t="shared" si="4"/>
        <v>5.8207660913467407E-11</v>
      </c>
      <c r="I38" s="36">
        <f t="shared" si="4"/>
        <v>5.8207660913467407E-11</v>
      </c>
    </row>
    <row r="39" spans="1:18" x14ac:dyDescent="0.2">
      <c r="A39" s="38"/>
      <c r="B39" s="39"/>
      <c r="C39" s="37"/>
      <c r="D39" s="37"/>
      <c r="E39" s="37"/>
      <c r="F39" s="37"/>
      <c r="G39" s="37"/>
      <c r="H39" s="37"/>
      <c r="I39" s="37"/>
    </row>
    <row r="40" spans="1:18" x14ac:dyDescent="0.2">
      <c r="A40" s="33" t="s">
        <v>24</v>
      </c>
      <c r="B40" s="34"/>
      <c r="C40" s="41">
        <v>0</v>
      </c>
      <c r="D40" s="41">
        <v>0</v>
      </c>
      <c r="E40" s="41">
        <v>0</v>
      </c>
      <c r="F40" s="41">
        <v>0</v>
      </c>
      <c r="G40" s="41">
        <v>0</v>
      </c>
      <c r="H40" s="41">
        <v>0</v>
      </c>
      <c r="I40" s="41">
        <v>0</v>
      </c>
    </row>
    <row r="41" spans="1:18" x14ac:dyDescent="0.2">
      <c r="A41" s="38"/>
      <c r="B41" s="39"/>
      <c r="C41" s="37"/>
      <c r="D41" s="37"/>
      <c r="E41" s="37"/>
      <c r="F41" s="37"/>
      <c r="G41" s="37"/>
      <c r="H41" s="37"/>
      <c r="I41" s="37"/>
    </row>
    <row r="42" spans="1:18" x14ac:dyDescent="0.2">
      <c r="A42" s="33" t="s">
        <v>25</v>
      </c>
      <c r="B42" s="42"/>
      <c r="C42" s="132" t="s">
        <v>45</v>
      </c>
      <c r="D42" s="132" t="s">
        <v>45</v>
      </c>
      <c r="E42" s="132" t="s">
        <v>45</v>
      </c>
      <c r="F42" s="132" t="s">
        <v>45</v>
      </c>
      <c r="G42" s="132" t="s">
        <v>45</v>
      </c>
      <c r="H42" s="132" t="s">
        <v>45</v>
      </c>
      <c r="I42" s="132" t="s">
        <v>45</v>
      </c>
    </row>
    <row r="43" spans="1:18" ht="18" customHeight="1" x14ac:dyDescent="0.2">
      <c r="A43" s="242"/>
      <c r="B43" s="242"/>
      <c r="C43" s="242"/>
      <c r="D43" s="242"/>
      <c r="E43" s="242"/>
      <c r="F43" s="242"/>
      <c r="G43" s="242"/>
      <c r="H43" s="242"/>
      <c r="I43" s="242"/>
    </row>
    <row r="44" spans="1:18" x14ac:dyDescent="0.2">
      <c r="A44" s="46" t="s">
        <v>26</v>
      </c>
      <c r="B44" s="29"/>
      <c r="C44" s="47"/>
      <c r="D44" s="47"/>
      <c r="E44" s="48"/>
      <c r="F44" s="48"/>
      <c r="G44" s="48"/>
      <c r="H44" s="48"/>
      <c r="I44" s="48"/>
      <c r="R44" s="1" t="s">
        <v>190</v>
      </c>
    </row>
    <row r="45" spans="1:18" x14ac:dyDescent="0.2">
      <c r="A45" s="49" t="s">
        <v>356</v>
      </c>
      <c r="B45" s="39"/>
      <c r="C45" s="20"/>
      <c r="D45" s="20"/>
      <c r="E45" s="41"/>
      <c r="F45" s="41"/>
      <c r="G45" s="41"/>
      <c r="H45" s="41"/>
      <c r="I45" s="41"/>
    </row>
    <row r="46" spans="1:18" x14ac:dyDescent="0.2">
      <c r="A46" s="33"/>
      <c r="B46" s="34"/>
      <c r="C46" s="37"/>
      <c r="D46" s="37"/>
      <c r="E46" s="37"/>
      <c r="F46" s="37"/>
      <c r="G46" s="37"/>
      <c r="H46" s="37"/>
      <c r="I46" s="37"/>
    </row>
    <row r="47" spans="1:18" x14ac:dyDescent="0.2">
      <c r="A47" s="33" t="s">
        <v>6</v>
      </c>
      <c r="B47" s="34"/>
      <c r="C47" s="16"/>
      <c r="D47" s="16"/>
      <c r="E47" s="37"/>
      <c r="F47" s="37"/>
      <c r="G47" s="37"/>
      <c r="H47" s="37"/>
      <c r="I47" s="37"/>
    </row>
    <row r="48" spans="1:18" x14ac:dyDescent="0.2">
      <c r="A48" s="33"/>
      <c r="B48" s="34"/>
      <c r="C48" s="16"/>
      <c r="D48" s="16"/>
      <c r="E48" s="37"/>
      <c r="F48" s="37"/>
      <c r="G48" s="37"/>
      <c r="H48" s="37"/>
      <c r="I48" s="37"/>
    </row>
    <row r="49" spans="1:9" x14ac:dyDescent="0.2">
      <c r="A49" s="49" t="s">
        <v>8</v>
      </c>
      <c r="B49" s="42"/>
      <c r="C49" s="16"/>
      <c r="D49" s="16"/>
      <c r="E49" s="37"/>
      <c r="F49" s="37"/>
      <c r="G49" s="37"/>
      <c r="H49" s="37"/>
      <c r="I49" s="37"/>
    </row>
    <row r="50" spans="1:9" x14ac:dyDescent="0.2">
      <c r="A50" s="50" t="s">
        <v>9</v>
      </c>
      <c r="B50" s="51"/>
      <c r="C50" s="16"/>
      <c r="D50" s="16"/>
      <c r="E50" s="37"/>
      <c r="F50" s="37"/>
      <c r="G50" s="37"/>
      <c r="H50" s="37"/>
      <c r="I50" s="37"/>
    </row>
  </sheetData>
  <mergeCells count="8">
    <mergeCell ref="A23:I23"/>
    <mergeCell ref="A43:I43"/>
    <mergeCell ref="B4:D4"/>
    <mergeCell ref="B5:D6"/>
    <mergeCell ref="A8:I10"/>
    <mergeCell ref="A12:I13"/>
    <mergeCell ref="A15:I17"/>
    <mergeCell ref="A21:I21"/>
  </mergeCells>
  <printOptions horizontalCentered="1"/>
  <pageMargins left="0.75" right="0.75" top="0.6" bottom="0.55000000000000004" header="0.28000000000000003" footer="0.16"/>
  <pageSetup scale="86"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005F-4D53-46E6-ADD7-F158F1FC4050}">
  <sheetPr>
    <tabColor rgb="FFFF0000"/>
    <pageSetUpPr fitToPage="1"/>
  </sheetPr>
  <dimension ref="A1:I45"/>
  <sheetViews>
    <sheetView zoomScaleNormal="100" zoomScaleSheetLayoutView="90" workbookViewId="0">
      <selection sqref="A1:XFD1048576"/>
    </sheetView>
  </sheetViews>
  <sheetFormatPr defaultColWidth="8.85546875" defaultRowHeight="12.75" x14ac:dyDescent="0.2"/>
  <cols>
    <col min="1" max="2" width="17.28515625" style="143" customWidth="1"/>
    <col min="3" max="8" width="14" style="143" customWidth="1"/>
    <col min="9" max="9" width="13.140625" style="143" customWidth="1"/>
    <col min="10" max="16384" width="8.85546875" style="143"/>
  </cols>
  <sheetData>
    <row r="1" spans="1:9" x14ac:dyDescent="0.2">
      <c r="A1" s="114" t="s">
        <v>472</v>
      </c>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5" t="s">
        <v>417</v>
      </c>
      <c r="I3" s="31"/>
    </row>
    <row r="4" spans="1:9" x14ac:dyDescent="0.2">
      <c r="A4" s="142" t="s">
        <v>16</v>
      </c>
      <c r="B4" s="29" t="s">
        <v>425</v>
      </c>
      <c r="C4" s="29"/>
      <c r="D4" s="29"/>
      <c r="E4" s="142"/>
      <c r="F4" s="142"/>
      <c r="G4" s="30" t="s">
        <v>18</v>
      </c>
      <c r="H4" s="29" t="s">
        <v>38</v>
      </c>
      <c r="I4" s="29"/>
    </row>
    <row r="5" spans="1:9" x14ac:dyDescent="0.2">
      <c r="A5" s="142" t="s">
        <v>17</v>
      </c>
      <c r="B5" s="29" t="s">
        <v>419</v>
      </c>
      <c r="C5" s="31"/>
      <c r="D5" s="31"/>
      <c r="E5" s="142"/>
      <c r="F5" s="142"/>
      <c r="G5" s="30" t="s">
        <v>19</v>
      </c>
      <c r="H5" s="31" t="s">
        <v>439</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3" t="s">
        <v>473</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c r="F21" s="37"/>
      <c r="G21" s="37"/>
      <c r="H21" s="37"/>
      <c r="I21" s="37"/>
    </row>
    <row r="22" spans="1:9" x14ac:dyDescent="0.2">
      <c r="A22" s="33" t="s">
        <v>1</v>
      </c>
      <c r="B22" s="34"/>
      <c r="C22" s="37">
        <f t="shared" ref="C22:I22" si="0">B33</f>
        <v>0</v>
      </c>
      <c r="D22" s="37">
        <f t="shared" si="0"/>
        <v>0</v>
      </c>
      <c r="E22" s="37">
        <f t="shared" si="0"/>
        <v>0</v>
      </c>
      <c r="F22" s="37">
        <f t="shared" si="0"/>
        <v>0</v>
      </c>
      <c r="G22" s="37">
        <f t="shared" si="0"/>
        <v>2859.8300000000017</v>
      </c>
      <c r="H22" s="37">
        <f t="shared" si="0"/>
        <v>-0.16999999999825377</v>
      </c>
      <c r="I22" s="37">
        <f t="shared" si="0"/>
        <v>-0.16999999999825377</v>
      </c>
    </row>
    <row r="23" spans="1:9" x14ac:dyDescent="0.2">
      <c r="A23" s="33" t="s">
        <v>2</v>
      </c>
      <c r="B23" s="34"/>
      <c r="C23" s="37"/>
      <c r="D23" s="37">
        <v>22195</v>
      </c>
      <c r="E23" s="37">
        <v>21161</v>
      </c>
      <c r="F23" s="37">
        <v>21512</v>
      </c>
      <c r="G23" s="37">
        <v>20986</v>
      </c>
      <c r="H23" s="37">
        <v>0</v>
      </c>
      <c r="I23" s="37">
        <v>0</v>
      </c>
    </row>
    <row r="24" spans="1:9" x14ac:dyDescent="0.2">
      <c r="A24" s="33" t="s">
        <v>3</v>
      </c>
      <c r="B24" s="34"/>
      <c r="C24" s="36"/>
      <c r="D24" s="37">
        <v>22195</v>
      </c>
      <c r="E24" s="37">
        <v>21161</v>
      </c>
      <c r="F24" s="37">
        <v>18652.169999999998</v>
      </c>
      <c r="G24" s="37">
        <v>23846</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0</v>
      </c>
      <c r="E33" s="36">
        <f>+E22+E23-E24+E31</f>
        <v>0</v>
      </c>
      <c r="F33" s="36">
        <f>+F22+F23-F24+F31</f>
        <v>2859.8300000000017</v>
      </c>
      <c r="G33" s="36">
        <f t="shared" ref="G33:I33" si="4">+G22+G23-G24+G31</f>
        <v>-0.16999999999825377</v>
      </c>
      <c r="H33" s="36">
        <f t="shared" si="4"/>
        <v>-0.16999999999825377</v>
      </c>
      <c r="I33" s="36">
        <f t="shared" si="4"/>
        <v>-0.16999999999825377</v>
      </c>
    </row>
    <row r="34" spans="1:9" x14ac:dyDescent="0.2">
      <c r="A34" s="38"/>
      <c r="B34" s="39"/>
      <c r="C34" s="37"/>
      <c r="D34" s="37"/>
      <c r="E34" s="37"/>
      <c r="F34" s="37"/>
      <c r="G34" s="37"/>
      <c r="H34" s="37"/>
      <c r="I34" s="37"/>
    </row>
    <row r="35" spans="1:9" x14ac:dyDescent="0.2">
      <c r="A35" s="33" t="s">
        <v>24</v>
      </c>
      <c r="B35" s="34"/>
      <c r="C35" s="37"/>
      <c r="D35" s="37"/>
      <c r="E35" s="37"/>
      <c r="F35" s="37"/>
      <c r="G35" s="37"/>
      <c r="H35" s="37"/>
      <c r="I35" s="37"/>
    </row>
    <row r="36" spans="1:9" x14ac:dyDescent="0.2">
      <c r="A36" s="38"/>
      <c r="B36" s="39"/>
      <c r="C36" s="37"/>
      <c r="D36" s="37"/>
      <c r="E36" s="37"/>
      <c r="F36" s="37"/>
      <c r="G36" s="37"/>
      <c r="H36" s="37"/>
      <c r="I36" s="37"/>
    </row>
    <row r="37" spans="1:9" x14ac:dyDescent="0.2">
      <c r="A37" s="33" t="s">
        <v>25</v>
      </c>
      <c r="B37" s="42"/>
      <c r="C37" s="43">
        <f t="shared" ref="C37:I37" si="5">C33-C35</f>
        <v>0</v>
      </c>
      <c r="D37" s="43">
        <f t="shared" si="5"/>
        <v>0</v>
      </c>
      <c r="E37" s="43">
        <f t="shared" si="5"/>
        <v>0</v>
      </c>
      <c r="F37" s="43">
        <f t="shared" si="5"/>
        <v>2859.8300000000017</v>
      </c>
      <c r="G37" s="43">
        <f t="shared" si="5"/>
        <v>-0.16999999999825377</v>
      </c>
      <c r="H37" s="43">
        <f t="shared" si="5"/>
        <v>-0.16999999999825377</v>
      </c>
      <c r="I37" s="43">
        <f t="shared" si="5"/>
        <v>-0.16999999999825377</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ECEA-AE7F-4B11-922D-BC64BB8144EA}">
  <sheetPr>
    <pageSetUpPr fitToPage="1"/>
  </sheetPr>
  <dimension ref="A1:I45"/>
  <sheetViews>
    <sheetView zoomScaleNormal="100" zoomScaleSheetLayoutView="90" workbookViewId="0">
      <selection sqref="A1:XFD1048576"/>
    </sheetView>
  </sheetViews>
  <sheetFormatPr defaultColWidth="8.85546875" defaultRowHeight="12.75" x14ac:dyDescent="0.2"/>
  <cols>
    <col min="1" max="2" width="17.28515625" style="143" customWidth="1"/>
    <col min="3" max="8" width="14" style="143" customWidth="1"/>
    <col min="9" max="9" width="13.140625" style="143" customWidth="1"/>
    <col min="10" max="16384" width="8.85546875" style="143"/>
  </cols>
  <sheetData>
    <row r="1" spans="1:9" x14ac:dyDescent="0.2">
      <c r="A1" s="142"/>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427</v>
      </c>
      <c r="C4" s="29"/>
      <c r="D4" s="29"/>
      <c r="E4" s="142"/>
      <c r="F4" s="142"/>
      <c r="G4" s="30" t="s">
        <v>18</v>
      </c>
      <c r="H4" s="29" t="s">
        <v>38</v>
      </c>
      <c r="I4" s="29"/>
    </row>
    <row r="5" spans="1:9" x14ac:dyDescent="0.2">
      <c r="A5" s="142" t="s">
        <v>17</v>
      </c>
      <c r="B5" s="29" t="s">
        <v>419</v>
      </c>
      <c r="C5" s="31"/>
      <c r="D5" s="31"/>
      <c r="E5" s="142"/>
      <c r="F5" s="142"/>
      <c r="G5" s="30" t="s">
        <v>19</v>
      </c>
      <c r="H5" s="31" t="s">
        <v>440</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3" t="s">
        <v>474</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c r="F21" s="37"/>
      <c r="G21" s="37"/>
      <c r="H21" s="37"/>
      <c r="I21" s="37"/>
    </row>
    <row r="22" spans="1:9" x14ac:dyDescent="0.2">
      <c r="A22" s="33" t="s">
        <v>1</v>
      </c>
      <c r="B22" s="34"/>
      <c r="C22" s="37">
        <f t="shared" ref="C22:I22" si="0">B33</f>
        <v>0</v>
      </c>
      <c r="D22" s="37">
        <f t="shared" si="0"/>
        <v>0</v>
      </c>
      <c r="E22" s="37">
        <f t="shared" si="0"/>
        <v>3275.75</v>
      </c>
      <c r="F22" s="37">
        <f t="shared" si="0"/>
        <v>0</v>
      </c>
      <c r="G22" s="37">
        <f t="shared" si="0"/>
        <v>6885.7899999999936</v>
      </c>
      <c r="H22" s="37">
        <f t="shared" si="0"/>
        <v>-0.21000000000640284</v>
      </c>
      <c r="I22" s="37">
        <f t="shared" si="0"/>
        <v>-0.21000000000640284</v>
      </c>
    </row>
    <row r="23" spans="1:9" x14ac:dyDescent="0.2">
      <c r="A23" s="33" t="s">
        <v>2</v>
      </c>
      <c r="B23" s="34"/>
      <c r="C23" s="37"/>
      <c r="D23" s="37">
        <v>58795</v>
      </c>
      <c r="E23" s="37">
        <v>91071</v>
      </c>
      <c r="F23" s="37">
        <v>91953</v>
      </c>
      <c r="G23" s="37">
        <v>71798</v>
      </c>
      <c r="H23" s="37">
        <v>0</v>
      </c>
      <c r="I23" s="37">
        <v>0</v>
      </c>
    </row>
    <row r="24" spans="1:9" x14ac:dyDescent="0.2">
      <c r="A24" s="33" t="s">
        <v>3</v>
      </c>
      <c r="B24" s="34"/>
      <c r="C24" s="36"/>
      <c r="D24" s="37">
        <v>55519.25</v>
      </c>
      <c r="E24" s="37">
        <v>94346.75</v>
      </c>
      <c r="F24" s="37">
        <v>85067.21</v>
      </c>
      <c r="G24" s="37">
        <v>78684</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3275.75</v>
      </c>
      <c r="E33" s="36">
        <f>+E22+E23-E24+E31</f>
        <v>0</v>
      </c>
      <c r="F33" s="36">
        <f t="shared" ref="F33:I33" si="4">+F22+F23-F24+F31</f>
        <v>6885.7899999999936</v>
      </c>
      <c r="G33" s="36">
        <f t="shared" si="4"/>
        <v>-0.21000000000640284</v>
      </c>
      <c r="H33" s="36">
        <f t="shared" si="4"/>
        <v>-0.21000000000640284</v>
      </c>
      <c r="I33" s="36">
        <f t="shared" si="4"/>
        <v>-0.21000000000640284</v>
      </c>
    </row>
    <row r="34" spans="1:9" x14ac:dyDescent="0.2">
      <c r="A34" s="38"/>
      <c r="B34" s="39"/>
      <c r="C34" s="37"/>
      <c r="D34" s="37"/>
      <c r="E34" s="37"/>
      <c r="F34" s="37"/>
      <c r="G34" s="37"/>
      <c r="H34" s="37"/>
      <c r="I34" s="37"/>
    </row>
    <row r="35" spans="1:9" x14ac:dyDescent="0.2">
      <c r="A35" s="33" t="s">
        <v>24</v>
      </c>
      <c r="B35" s="34"/>
      <c r="C35" s="37"/>
      <c r="D35" s="37">
        <v>14570.75</v>
      </c>
      <c r="E35" s="37"/>
      <c r="F35" s="37">
        <v>6885.79</v>
      </c>
      <c r="G35" s="37">
        <v>0</v>
      </c>
      <c r="H35" s="37">
        <v>0</v>
      </c>
      <c r="I35" s="37">
        <v>0</v>
      </c>
    </row>
    <row r="36" spans="1:9" x14ac:dyDescent="0.2">
      <c r="A36" s="38"/>
      <c r="B36" s="39"/>
      <c r="C36" s="37"/>
      <c r="D36" s="37"/>
      <c r="E36" s="37"/>
      <c r="F36" s="37"/>
      <c r="G36" s="37"/>
      <c r="H36" s="37"/>
      <c r="I36" s="37"/>
    </row>
    <row r="37" spans="1:9" x14ac:dyDescent="0.2">
      <c r="A37" s="33" t="s">
        <v>25</v>
      </c>
      <c r="B37" s="42"/>
      <c r="C37" s="43">
        <f t="shared" ref="C37" si="5">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318E-3C87-4F99-9137-A1185EC47904}">
  <sheetPr>
    <pageSetUpPr fitToPage="1"/>
  </sheetPr>
  <dimension ref="A1:I45"/>
  <sheetViews>
    <sheetView zoomScaleNormal="100" zoomScaleSheetLayoutView="90" workbookViewId="0">
      <selection activeCell="N24" sqref="N24"/>
    </sheetView>
  </sheetViews>
  <sheetFormatPr defaultColWidth="8.85546875" defaultRowHeight="12.75" x14ac:dyDescent="0.2"/>
  <cols>
    <col min="1" max="2" width="17.28515625" style="143" customWidth="1"/>
    <col min="3" max="8" width="14" style="143" customWidth="1"/>
    <col min="9" max="9" width="13.140625" style="143" customWidth="1"/>
    <col min="10" max="16384" width="8.85546875" style="143"/>
  </cols>
  <sheetData>
    <row r="1" spans="1:9" x14ac:dyDescent="0.2">
      <c r="A1" s="142"/>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418</v>
      </c>
      <c r="C4" s="29"/>
      <c r="D4" s="29"/>
      <c r="E4" s="142"/>
      <c r="F4" s="142"/>
      <c r="G4" s="30" t="s">
        <v>18</v>
      </c>
      <c r="H4" s="29" t="s">
        <v>38</v>
      </c>
      <c r="I4" s="29"/>
    </row>
    <row r="5" spans="1:9" x14ac:dyDescent="0.2">
      <c r="A5" s="142" t="s">
        <v>17</v>
      </c>
      <c r="B5" s="29" t="s">
        <v>419</v>
      </c>
      <c r="C5" s="31"/>
      <c r="D5" s="31"/>
      <c r="E5" s="142"/>
      <c r="F5" s="142"/>
      <c r="G5" s="30" t="s">
        <v>19</v>
      </c>
      <c r="H5" s="31" t="s">
        <v>441</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3" t="s">
        <v>474</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c r="F21" s="37"/>
      <c r="G21" s="37"/>
      <c r="H21" s="37"/>
      <c r="I21" s="37"/>
    </row>
    <row r="22" spans="1:9" x14ac:dyDescent="0.2">
      <c r="A22" s="33" t="s">
        <v>1</v>
      </c>
      <c r="B22" s="34"/>
      <c r="C22" s="37">
        <f t="shared" ref="C22:I22" si="0">B33</f>
        <v>0</v>
      </c>
      <c r="D22" s="37">
        <f t="shared" si="0"/>
        <v>0</v>
      </c>
      <c r="E22" s="37">
        <f t="shared" si="0"/>
        <v>0</v>
      </c>
      <c r="F22" s="37">
        <f t="shared" si="0"/>
        <v>11610.300000000003</v>
      </c>
      <c r="G22" s="37">
        <f t="shared" si="0"/>
        <v>2758.7000000000044</v>
      </c>
      <c r="H22" s="37">
        <f t="shared" si="0"/>
        <v>-0.29999999999563443</v>
      </c>
      <c r="I22" s="37">
        <f t="shared" si="0"/>
        <v>-0.29999999999563443</v>
      </c>
    </row>
    <row r="23" spans="1:9" x14ac:dyDescent="0.2">
      <c r="A23" s="33" t="s">
        <v>2</v>
      </c>
      <c r="B23" s="34"/>
      <c r="C23" s="37"/>
      <c r="D23" s="37">
        <v>29120</v>
      </c>
      <c r="E23" s="37">
        <v>86961</v>
      </c>
      <c r="F23" s="37">
        <v>28070.29</v>
      </c>
      <c r="G23" s="37">
        <v>28070.29</v>
      </c>
      <c r="H23" s="37">
        <v>0</v>
      </c>
      <c r="I23" s="37">
        <v>0</v>
      </c>
    </row>
    <row r="24" spans="1:9" x14ac:dyDescent="0.2">
      <c r="A24" s="33" t="s">
        <v>3</v>
      </c>
      <c r="B24" s="34"/>
      <c r="C24" s="36"/>
      <c r="D24" s="37">
        <v>29120</v>
      </c>
      <c r="E24" s="37">
        <v>75350.7</v>
      </c>
      <c r="F24" s="37">
        <v>36921.89</v>
      </c>
      <c r="G24" s="37">
        <f>28070.29+2759</f>
        <v>30829.29</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0</v>
      </c>
      <c r="E33" s="36">
        <f>+E22+E23-E24+E31</f>
        <v>11610.300000000003</v>
      </c>
      <c r="F33" s="36">
        <f t="shared" ref="F33:I33" si="4">+F22+F23-F24+F31</f>
        <v>2758.7000000000044</v>
      </c>
      <c r="G33" s="36">
        <f t="shared" si="4"/>
        <v>-0.29999999999563443</v>
      </c>
      <c r="H33" s="36">
        <f t="shared" si="4"/>
        <v>-0.29999999999563443</v>
      </c>
      <c r="I33" s="36">
        <f t="shared" si="4"/>
        <v>-0.29999999999563443</v>
      </c>
    </row>
    <row r="34" spans="1:9" x14ac:dyDescent="0.2">
      <c r="A34" s="38"/>
      <c r="B34" s="39"/>
      <c r="C34" s="37"/>
      <c r="D34" s="37"/>
      <c r="E34" s="37"/>
      <c r="F34" s="37"/>
      <c r="G34" s="37"/>
      <c r="H34" s="37"/>
      <c r="I34" s="37"/>
    </row>
    <row r="35" spans="1:9" x14ac:dyDescent="0.2">
      <c r="A35" s="33" t="s">
        <v>24</v>
      </c>
      <c r="B35" s="34"/>
      <c r="C35" s="37"/>
      <c r="D35" s="37">
        <v>9519</v>
      </c>
      <c r="E35" s="37">
        <v>11610.3</v>
      </c>
      <c r="F35" s="37">
        <v>50369.58</v>
      </c>
      <c r="G35" s="37">
        <v>0</v>
      </c>
      <c r="H35" s="37">
        <v>0</v>
      </c>
      <c r="I35" s="37">
        <v>0</v>
      </c>
    </row>
    <row r="36" spans="1:9" x14ac:dyDescent="0.2">
      <c r="A36" s="38"/>
      <c r="B36" s="39"/>
      <c r="C36" s="37"/>
      <c r="D36" s="37"/>
      <c r="E36" s="37"/>
      <c r="F36" s="37"/>
      <c r="G36" s="37"/>
      <c r="H36" s="37"/>
      <c r="I36" s="37"/>
    </row>
    <row r="37" spans="1:9" x14ac:dyDescent="0.2">
      <c r="A37" s="33" t="s">
        <v>25</v>
      </c>
      <c r="B37" s="42"/>
      <c r="C37" s="43">
        <f t="shared" ref="C37" si="5">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564D-7F3F-4FDD-A172-018124F2F38C}">
  <sheetPr>
    <pageSetUpPr fitToPage="1"/>
  </sheetPr>
  <dimension ref="A1:I45"/>
  <sheetViews>
    <sheetView topLeftCell="A13" zoomScaleNormal="100" zoomScaleSheetLayoutView="90" workbookViewId="0">
      <selection activeCell="A13" sqref="A13:I13"/>
    </sheetView>
  </sheetViews>
  <sheetFormatPr defaultColWidth="8.85546875" defaultRowHeight="12.75" x14ac:dyDescent="0.2"/>
  <cols>
    <col min="1" max="2" width="17.28515625" style="173" customWidth="1"/>
    <col min="3" max="8" width="14" style="173" customWidth="1"/>
    <col min="9" max="9" width="13.140625" style="173" customWidth="1"/>
    <col min="10" max="16384" width="8.85546875" style="173"/>
  </cols>
  <sheetData>
    <row r="1" spans="1:9" x14ac:dyDescent="0.2">
      <c r="A1" s="172"/>
      <c r="B1" s="172"/>
      <c r="C1" s="172"/>
      <c r="D1" s="172"/>
      <c r="E1" s="172"/>
      <c r="F1" s="172"/>
      <c r="G1" s="172"/>
      <c r="H1" s="172"/>
      <c r="I1" s="172"/>
    </row>
    <row r="2" spans="1:9" x14ac:dyDescent="0.2">
      <c r="A2" s="172" t="s">
        <v>13</v>
      </c>
      <c r="B2" s="2" t="s">
        <v>34</v>
      </c>
      <c r="C2" s="29"/>
      <c r="D2" s="29"/>
      <c r="E2" s="172"/>
      <c r="F2" s="172"/>
      <c r="G2" s="30" t="s">
        <v>14</v>
      </c>
      <c r="H2" s="2" t="s">
        <v>489</v>
      </c>
      <c r="I2" s="29"/>
    </row>
    <row r="3" spans="1:9" x14ac:dyDescent="0.2">
      <c r="A3" s="172" t="s">
        <v>22</v>
      </c>
      <c r="B3" s="2" t="s">
        <v>97</v>
      </c>
      <c r="C3" s="29"/>
      <c r="D3" s="29"/>
      <c r="E3" s="172"/>
      <c r="F3" s="172"/>
      <c r="G3" s="30" t="s">
        <v>15</v>
      </c>
      <c r="H3" s="5" t="s">
        <v>490</v>
      </c>
      <c r="I3" s="31"/>
    </row>
    <row r="4" spans="1:9" x14ac:dyDescent="0.2">
      <c r="A4" s="172" t="s">
        <v>16</v>
      </c>
      <c r="B4" s="2" t="s">
        <v>130</v>
      </c>
      <c r="C4" s="29"/>
      <c r="D4" s="29"/>
      <c r="E4" s="172"/>
      <c r="F4" s="172"/>
      <c r="G4" s="30" t="s">
        <v>18</v>
      </c>
      <c r="H4" s="2" t="s">
        <v>38</v>
      </c>
      <c r="I4" s="29"/>
    </row>
    <row r="5" spans="1:9" x14ac:dyDescent="0.2">
      <c r="A5" s="172" t="s">
        <v>17</v>
      </c>
      <c r="B5" s="4" t="s">
        <v>136</v>
      </c>
      <c r="C5" s="31"/>
      <c r="D5" s="31"/>
      <c r="E5" s="172"/>
      <c r="F5" s="172"/>
      <c r="G5" s="30" t="s">
        <v>19</v>
      </c>
      <c r="H5" s="31" t="s">
        <v>137</v>
      </c>
      <c r="I5" s="31"/>
    </row>
    <row r="6" spans="1:9" x14ac:dyDescent="0.2">
      <c r="A6" s="172"/>
      <c r="B6" s="172" t="s">
        <v>138</v>
      </c>
      <c r="C6" s="172"/>
      <c r="D6" s="172"/>
      <c r="E6" s="172"/>
      <c r="F6" s="172"/>
      <c r="G6" s="172"/>
      <c r="H6" s="172"/>
      <c r="I6" s="172"/>
    </row>
    <row r="7" spans="1:9" x14ac:dyDescent="0.2">
      <c r="A7" s="172"/>
      <c r="B7" s="172"/>
      <c r="C7" s="172"/>
      <c r="D7" s="172"/>
      <c r="E7" s="172"/>
      <c r="F7" s="172"/>
      <c r="G7" s="172"/>
      <c r="H7" s="172"/>
      <c r="I7" s="172"/>
    </row>
    <row r="8" spans="1:9" x14ac:dyDescent="0.2">
      <c r="A8" s="172" t="s">
        <v>20</v>
      </c>
      <c r="B8" s="172"/>
      <c r="C8" s="172"/>
      <c r="D8" s="172"/>
      <c r="E8" s="172"/>
      <c r="F8" s="172"/>
      <c r="G8" s="172"/>
      <c r="H8" s="172"/>
      <c r="I8" s="172"/>
    </row>
    <row r="9" spans="1:9" ht="69.95" customHeight="1" x14ac:dyDescent="0.2">
      <c r="A9" s="235" t="s">
        <v>450</v>
      </c>
      <c r="B9" s="235"/>
      <c r="C9" s="235"/>
      <c r="D9" s="235"/>
      <c r="E9" s="235"/>
      <c r="F9" s="235"/>
      <c r="G9" s="235"/>
      <c r="H9" s="235"/>
      <c r="I9" s="235"/>
    </row>
    <row r="10" spans="1:9" x14ac:dyDescent="0.2">
      <c r="A10" s="60" t="s">
        <v>103</v>
      </c>
      <c r="B10" s="172"/>
      <c r="C10" s="172"/>
      <c r="D10" s="172"/>
      <c r="E10" s="172"/>
      <c r="F10" s="172"/>
      <c r="G10" s="172"/>
      <c r="H10" s="172"/>
      <c r="I10" s="172"/>
    </row>
    <row r="11" spans="1:9" x14ac:dyDescent="0.2">
      <c r="A11" s="172"/>
      <c r="B11" s="172"/>
      <c r="C11" s="172"/>
      <c r="D11" s="172"/>
      <c r="E11" s="172"/>
      <c r="F11" s="172"/>
      <c r="G11" s="172"/>
      <c r="H11" s="172"/>
      <c r="I11" s="172"/>
    </row>
    <row r="12" spans="1:9" x14ac:dyDescent="0.2">
      <c r="A12" s="172" t="s">
        <v>23</v>
      </c>
      <c r="B12" s="172"/>
      <c r="C12" s="172"/>
      <c r="D12" s="172"/>
      <c r="E12" s="172"/>
      <c r="F12" s="172"/>
      <c r="G12" s="172"/>
      <c r="H12" s="172"/>
      <c r="I12" s="172"/>
    </row>
    <row r="13" spans="1:9" ht="251.25" customHeight="1" x14ac:dyDescent="0.2">
      <c r="A13" s="205" t="s">
        <v>139</v>
      </c>
      <c r="B13" s="205"/>
      <c r="C13" s="205"/>
      <c r="D13" s="205"/>
      <c r="E13" s="205"/>
      <c r="F13" s="205"/>
      <c r="G13" s="205"/>
      <c r="H13" s="205"/>
      <c r="I13" s="205"/>
    </row>
    <row r="14" spans="1:9" x14ac:dyDescent="0.2">
      <c r="B14" s="172"/>
      <c r="C14" s="172"/>
      <c r="D14" s="172"/>
      <c r="E14" s="172"/>
      <c r="F14" s="172"/>
      <c r="G14" s="172"/>
      <c r="H14" s="172"/>
      <c r="I14" s="172"/>
    </row>
    <row r="15" spans="1:9" x14ac:dyDescent="0.2">
      <c r="A15" s="250" t="s">
        <v>495</v>
      </c>
      <c r="B15" s="250"/>
      <c r="C15" s="250"/>
      <c r="D15" s="250"/>
      <c r="E15" s="250"/>
      <c r="F15" s="250"/>
      <c r="G15" s="250"/>
      <c r="H15" s="250"/>
      <c r="I15" s="250"/>
    </row>
    <row r="16" spans="1:9" ht="30.75" customHeight="1" x14ac:dyDescent="0.2">
      <c r="A16" s="258"/>
      <c r="B16" s="258"/>
      <c r="C16" s="258"/>
      <c r="D16" s="258"/>
      <c r="E16" s="258"/>
      <c r="F16" s="258"/>
      <c r="G16" s="258"/>
      <c r="H16" s="258"/>
      <c r="I16" s="258"/>
    </row>
    <row r="17" spans="1:9" x14ac:dyDescent="0.2">
      <c r="A17" s="172"/>
      <c r="B17" s="172"/>
      <c r="C17" s="172"/>
      <c r="D17" s="172"/>
      <c r="E17" s="172"/>
      <c r="F17" s="172"/>
      <c r="G17" s="172"/>
      <c r="H17" s="172"/>
      <c r="I17" s="17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v>4001647</v>
      </c>
      <c r="E21" s="37">
        <v>8003294</v>
      </c>
      <c r="F21" s="37"/>
      <c r="G21" s="37"/>
      <c r="H21" s="37"/>
      <c r="I21" s="37"/>
    </row>
    <row r="22" spans="1:9" x14ac:dyDescent="0.2">
      <c r="A22" s="33" t="s">
        <v>1</v>
      </c>
      <c r="B22" s="34"/>
      <c r="C22" s="37">
        <f t="shared" ref="C22:I22" si="0">B33</f>
        <v>0</v>
      </c>
      <c r="D22" s="37">
        <f t="shared" si="0"/>
        <v>0</v>
      </c>
      <c r="E22" s="37">
        <f t="shared" si="0"/>
        <v>1.6300000000046566</v>
      </c>
      <c r="F22" s="37">
        <f t="shared" si="0"/>
        <v>1.3799999998882413</v>
      </c>
      <c r="G22" s="177">
        <f t="shared" si="0"/>
        <v>1.7999999998137355</v>
      </c>
      <c r="H22" s="177">
        <f t="shared" si="0"/>
        <v>1.7999999998137355</v>
      </c>
      <c r="I22" s="177">
        <f t="shared" si="0"/>
        <v>1.7999999998137355</v>
      </c>
    </row>
    <row r="23" spans="1:9" x14ac:dyDescent="0.2">
      <c r="A23" s="33" t="s">
        <v>2</v>
      </c>
      <c r="B23" s="34"/>
      <c r="C23" s="37"/>
      <c r="D23" s="37">
        <v>181594.43</v>
      </c>
      <c r="E23" s="37">
        <v>3169199.91</v>
      </c>
      <c r="F23" s="37">
        <v>3430030</v>
      </c>
      <c r="G23" s="177">
        <v>1200000</v>
      </c>
      <c r="H23" s="177">
        <v>0</v>
      </c>
      <c r="I23" s="177">
        <v>0</v>
      </c>
    </row>
    <row r="24" spans="1:9" x14ac:dyDescent="0.2">
      <c r="A24" s="33" t="s">
        <v>3</v>
      </c>
      <c r="B24" s="34"/>
      <c r="C24" s="36"/>
      <c r="D24" s="37">
        <v>181592.8</v>
      </c>
      <c r="E24" s="37">
        <v>3169200.16</v>
      </c>
      <c r="F24" s="37">
        <v>3430029.58</v>
      </c>
      <c r="G24" s="177">
        <v>1200000</v>
      </c>
      <c r="H24" s="177">
        <v>0</v>
      </c>
      <c r="I24" s="17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1.6300000000046566</v>
      </c>
      <c r="E33" s="36">
        <f>+E22+E23-E24+E31</f>
        <v>1.3799999998882413</v>
      </c>
      <c r="F33" s="36">
        <f t="shared" ref="F33:I33" si="4">+F22+F23-F24+F31</f>
        <v>1.7999999998137355</v>
      </c>
      <c r="G33" s="36">
        <f t="shared" si="4"/>
        <v>1.7999999998137355</v>
      </c>
      <c r="H33" s="36">
        <f t="shared" si="4"/>
        <v>1.7999999998137355</v>
      </c>
      <c r="I33" s="36">
        <f t="shared" si="4"/>
        <v>1.7999999998137355</v>
      </c>
    </row>
    <row r="34" spans="1:9" x14ac:dyDescent="0.2">
      <c r="A34" s="38"/>
      <c r="B34" s="39"/>
      <c r="C34" s="37"/>
      <c r="D34" s="37"/>
      <c r="E34" s="37"/>
      <c r="F34" s="37"/>
      <c r="G34" s="37"/>
      <c r="H34" s="37"/>
      <c r="I34" s="37"/>
    </row>
    <row r="35" spans="1:9" x14ac:dyDescent="0.2">
      <c r="A35" s="33" t="s">
        <v>24</v>
      </c>
      <c r="B35" s="34"/>
      <c r="C35" s="37"/>
      <c r="D35" s="37">
        <v>290912.5</v>
      </c>
      <c r="E35" s="37">
        <v>1687496.57</v>
      </c>
      <c r="F35" s="37">
        <v>1129596.33</v>
      </c>
      <c r="G35" s="37">
        <v>1129596.33</v>
      </c>
      <c r="H35" s="37">
        <v>1129596.33</v>
      </c>
      <c r="I35" s="37">
        <v>1129596.33</v>
      </c>
    </row>
    <row r="36" spans="1:9" x14ac:dyDescent="0.2">
      <c r="A36" s="38"/>
      <c r="B36" s="39"/>
      <c r="C36" s="37"/>
      <c r="D36" s="37"/>
      <c r="E36" s="37"/>
      <c r="F36" s="37"/>
      <c r="G36" s="37"/>
      <c r="H36" s="37"/>
      <c r="I36" s="37"/>
    </row>
    <row r="37" spans="1:9" x14ac:dyDescent="0.2">
      <c r="A37" s="33" t="s">
        <v>25</v>
      </c>
      <c r="B37" s="42"/>
      <c r="C37" s="43">
        <f t="shared" ref="C37" si="5">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4">
    <mergeCell ref="A9:I9"/>
    <mergeCell ref="A13:I13"/>
    <mergeCell ref="A15:I16"/>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DCCC-2575-4E28-8354-E785D4DD2BD1}">
  <sheetPr>
    <tabColor rgb="FFFF0000"/>
    <pageSetUpPr fitToPage="1"/>
  </sheetPr>
  <dimension ref="A1:I48"/>
  <sheetViews>
    <sheetView zoomScaleNormal="100" zoomScaleSheetLayoutView="90" workbookViewId="0">
      <selection activeCell="D25" sqref="D25"/>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148</v>
      </c>
      <c r="I2" s="29"/>
    </row>
    <row r="3" spans="1:9" x14ac:dyDescent="0.2">
      <c r="A3" s="28" t="s">
        <v>22</v>
      </c>
      <c r="B3" s="29" t="s">
        <v>149</v>
      </c>
      <c r="C3" s="29"/>
      <c r="D3" s="29"/>
      <c r="E3" s="28"/>
      <c r="F3" s="28"/>
      <c r="G3" s="30" t="s">
        <v>15</v>
      </c>
      <c r="H3" s="31" t="s">
        <v>150</v>
      </c>
      <c r="I3" s="31"/>
    </row>
    <row r="4" spans="1:9" x14ac:dyDescent="0.2">
      <c r="A4" s="28" t="s">
        <v>16</v>
      </c>
      <c r="B4" s="29" t="s">
        <v>151</v>
      </c>
      <c r="C4" s="29"/>
      <c r="D4" s="29"/>
      <c r="E4" s="28"/>
      <c r="F4" s="28"/>
      <c r="G4" s="30" t="s">
        <v>18</v>
      </c>
      <c r="H4" s="29" t="s">
        <v>38</v>
      </c>
      <c r="I4" s="29"/>
    </row>
    <row r="5" spans="1:9" x14ac:dyDescent="0.2">
      <c r="A5" s="28" t="s">
        <v>17</v>
      </c>
      <c r="B5" s="29" t="s">
        <v>152</v>
      </c>
      <c r="C5" s="31"/>
      <c r="D5" s="31"/>
      <c r="E5" s="28"/>
      <c r="F5" s="28"/>
      <c r="G5" s="30" t="s">
        <v>19</v>
      </c>
      <c r="H5" s="31" t="s">
        <v>153</v>
      </c>
      <c r="I5" s="31"/>
    </row>
    <row r="6" spans="1:9" x14ac:dyDescent="0.2">
      <c r="A6" s="28"/>
      <c r="B6" s="28"/>
      <c r="C6" s="28"/>
      <c r="D6" s="28"/>
      <c r="E6" s="28"/>
      <c r="F6" s="28"/>
      <c r="G6" s="28"/>
      <c r="H6" s="28"/>
      <c r="I6" s="28"/>
    </row>
    <row r="7" spans="1:9" x14ac:dyDescent="0.2">
      <c r="A7" s="219" t="s">
        <v>154</v>
      </c>
      <c r="B7" s="219"/>
      <c r="C7" s="219"/>
      <c r="D7" s="219"/>
      <c r="E7" s="219"/>
      <c r="F7" s="219"/>
      <c r="G7" s="219"/>
      <c r="H7" s="219"/>
      <c r="I7" s="219"/>
    </row>
    <row r="8" spans="1:9" x14ac:dyDescent="0.2">
      <c r="A8" s="219"/>
      <c r="B8" s="219"/>
      <c r="C8" s="219"/>
      <c r="D8" s="219"/>
      <c r="E8" s="219"/>
      <c r="F8" s="219"/>
      <c r="G8" s="219"/>
      <c r="H8" s="219"/>
      <c r="I8" s="219"/>
    </row>
    <row r="9" spans="1:9" x14ac:dyDescent="0.2">
      <c r="A9" s="61"/>
      <c r="B9" s="61"/>
      <c r="C9" s="61"/>
      <c r="D9" s="61"/>
      <c r="E9" s="61"/>
      <c r="F9" s="61"/>
      <c r="G9" s="61"/>
      <c r="H9" s="61"/>
      <c r="I9" s="61"/>
    </row>
    <row r="10" spans="1:9" x14ac:dyDescent="0.2">
      <c r="A10" s="62" t="s">
        <v>155</v>
      </c>
      <c r="B10" s="28"/>
      <c r="C10" s="28"/>
      <c r="D10" s="28"/>
      <c r="E10" s="28"/>
      <c r="F10" s="28"/>
      <c r="G10" s="28"/>
      <c r="H10" s="28"/>
      <c r="I10" s="28"/>
    </row>
    <row r="11" spans="1:9" x14ac:dyDescent="0.2">
      <c r="A11" s="220" t="s">
        <v>156</v>
      </c>
      <c r="B11" s="220"/>
      <c r="C11" s="220"/>
      <c r="D11" s="220"/>
      <c r="E11" s="220"/>
      <c r="F11" s="220"/>
      <c r="G11" s="220"/>
      <c r="H11" s="220"/>
      <c r="I11" s="220"/>
    </row>
    <row r="12" spans="1:9" x14ac:dyDescent="0.2">
      <c r="A12" s="220"/>
      <c r="B12" s="220"/>
      <c r="C12" s="220"/>
      <c r="D12" s="220"/>
      <c r="E12" s="220"/>
      <c r="F12" s="220"/>
      <c r="G12" s="220"/>
      <c r="H12" s="220"/>
      <c r="I12" s="220"/>
    </row>
    <row r="13" spans="1:9" ht="30.75" customHeight="1" x14ac:dyDescent="0.2">
      <c r="A13" s="220"/>
      <c r="B13" s="220"/>
      <c r="C13" s="220"/>
      <c r="D13" s="220"/>
      <c r="E13" s="220"/>
      <c r="F13" s="220"/>
      <c r="G13" s="220"/>
      <c r="H13" s="220"/>
      <c r="I13" s="220"/>
    </row>
    <row r="14" spans="1:9" x14ac:dyDescent="0.2">
      <c r="A14" s="61"/>
      <c r="B14" s="61"/>
      <c r="C14" s="61"/>
      <c r="D14" s="61"/>
      <c r="E14" s="61"/>
      <c r="F14" s="61"/>
      <c r="G14" s="61"/>
      <c r="H14" s="61"/>
      <c r="I14" s="61"/>
    </row>
    <row r="15" spans="1:9" x14ac:dyDescent="0.2">
      <c r="A15" s="62" t="s">
        <v>157</v>
      </c>
      <c r="B15" s="61"/>
      <c r="C15" s="61"/>
      <c r="D15" s="61"/>
      <c r="E15" s="61"/>
      <c r="F15" s="61"/>
      <c r="G15" s="61"/>
      <c r="H15" s="61"/>
      <c r="I15" s="61"/>
    </row>
    <row r="16" spans="1:9" x14ac:dyDescent="0.2">
      <c r="A16" s="62"/>
      <c r="B16" s="61"/>
      <c r="C16" s="61"/>
      <c r="D16" s="61"/>
      <c r="E16" s="61"/>
      <c r="F16" s="61"/>
      <c r="G16" s="61"/>
      <c r="H16" s="61"/>
      <c r="I16" s="61"/>
    </row>
    <row r="17" spans="1:9" x14ac:dyDescent="0.2">
      <c r="A17" s="1" t="s">
        <v>158</v>
      </c>
      <c r="B17" s="28"/>
      <c r="C17" s="28"/>
      <c r="D17" s="28"/>
      <c r="E17" s="28"/>
      <c r="F17" s="28"/>
      <c r="G17" s="28"/>
      <c r="H17" s="28"/>
      <c r="I17" s="28"/>
    </row>
    <row r="18" spans="1:9" x14ac:dyDescent="0.2">
      <c r="A18" s="1" t="s">
        <v>159</v>
      </c>
      <c r="B18" s="28"/>
      <c r="C18" s="28"/>
      <c r="D18" s="28"/>
      <c r="E18" s="28"/>
      <c r="F18" s="28"/>
      <c r="G18" s="28"/>
      <c r="H18" s="28"/>
      <c r="I18" s="28"/>
    </row>
    <row r="19" spans="1:9" x14ac:dyDescent="0.2">
      <c r="A19" s="63" t="s">
        <v>160</v>
      </c>
      <c r="B19" s="28"/>
      <c r="C19" s="28"/>
      <c r="D19" s="28"/>
      <c r="E19" s="28"/>
      <c r="F19" s="28"/>
      <c r="G19" s="28"/>
      <c r="H19" s="28"/>
      <c r="I19" s="28"/>
    </row>
    <row r="20" spans="1:9" ht="13.15" customHeight="1" x14ac:dyDescent="0.2">
      <c r="A20" s="221" t="s">
        <v>161</v>
      </c>
      <c r="B20" s="221"/>
      <c r="C20" s="221"/>
      <c r="D20" s="221"/>
      <c r="E20" s="221"/>
      <c r="F20" s="221"/>
      <c r="G20" s="221"/>
      <c r="H20" s="221"/>
      <c r="I20" s="221"/>
    </row>
    <row r="21" spans="1:9" x14ac:dyDescent="0.2">
      <c r="A21" s="207" t="s">
        <v>12</v>
      </c>
      <c r="B21" s="208"/>
      <c r="C21" s="208"/>
      <c r="D21" s="208"/>
      <c r="E21" s="208"/>
      <c r="F21" s="208"/>
      <c r="G21" s="208"/>
      <c r="H21" s="208"/>
      <c r="I21" s="209"/>
    </row>
    <row r="22" spans="1:9" x14ac:dyDescent="0.2">
      <c r="A22" s="33"/>
      <c r="B22" s="34"/>
      <c r="C22" s="35" t="s">
        <v>30</v>
      </c>
      <c r="D22" s="35" t="s">
        <v>31</v>
      </c>
      <c r="E22" s="35" t="s">
        <v>32</v>
      </c>
      <c r="F22" s="35" t="s">
        <v>33</v>
      </c>
      <c r="G22" s="12" t="s">
        <v>466</v>
      </c>
      <c r="H22" s="12" t="s">
        <v>467</v>
      </c>
      <c r="I22" s="12" t="s">
        <v>468</v>
      </c>
    </row>
    <row r="23" spans="1:9" x14ac:dyDescent="0.2">
      <c r="A23" s="33"/>
      <c r="B23" s="34"/>
      <c r="C23" s="14" t="s">
        <v>10</v>
      </c>
      <c r="D23" s="13" t="s">
        <v>10</v>
      </c>
      <c r="E23" s="13" t="s">
        <v>10</v>
      </c>
      <c r="F23" s="13" t="s">
        <v>10</v>
      </c>
      <c r="G23" s="14" t="s">
        <v>11</v>
      </c>
      <c r="H23" s="14" t="s">
        <v>11</v>
      </c>
      <c r="I23" s="14" t="s">
        <v>11</v>
      </c>
    </row>
    <row r="24" spans="1:9" x14ac:dyDescent="0.2">
      <c r="A24" s="33" t="s">
        <v>0</v>
      </c>
      <c r="B24" s="34"/>
      <c r="C24" s="37">
        <v>5732326</v>
      </c>
      <c r="D24" s="37">
        <v>4086419</v>
      </c>
      <c r="E24" s="37">
        <v>0</v>
      </c>
      <c r="F24" s="37">
        <v>0</v>
      </c>
      <c r="G24" s="37">
        <v>0</v>
      </c>
      <c r="H24" s="37">
        <v>0</v>
      </c>
      <c r="I24" s="37">
        <v>0</v>
      </c>
    </row>
    <row r="25" spans="1:9" x14ac:dyDescent="0.2">
      <c r="A25" s="33" t="s">
        <v>1</v>
      </c>
      <c r="B25" s="34"/>
      <c r="C25" s="37">
        <v>2361</v>
      </c>
      <c r="D25" s="37">
        <f t="shared" ref="D25" si="0">C36</f>
        <v>1005.0300000000279</v>
      </c>
      <c r="E25" s="37">
        <f>D36</f>
        <v>-0.25</v>
      </c>
      <c r="F25" s="37">
        <f t="shared" ref="F25" si="1">E36</f>
        <v>-0.25</v>
      </c>
      <c r="G25" s="37">
        <f t="shared" ref="G25" si="2">F36</f>
        <v>-0.25</v>
      </c>
      <c r="H25" s="37">
        <f t="shared" ref="H25" si="3">G36</f>
        <v>-0.25</v>
      </c>
      <c r="I25" s="37">
        <f t="shared" ref="I25" si="4">H36</f>
        <v>-0.25</v>
      </c>
    </row>
    <row r="26" spans="1:9" x14ac:dyDescent="0.2">
      <c r="A26" s="33" t="s">
        <v>2</v>
      </c>
      <c r="B26" s="34"/>
      <c r="C26" s="37">
        <v>1644551</v>
      </c>
      <c r="D26" s="37">
        <v>851851.21</v>
      </c>
      <c r="E26" s="37">
        <v>0</v>
      </c>
      <c r="F26" s="37">
        <v>0</v>
      </c>
      <c r="G26" s="37">
        <v>0</v>
      </c>
      <c r="H26" s="37">
        <v>0</v>
      </c>
      <c r="I26" s="37">
        <v>0</v>
      </c>
    </row>
    <row r="27" spans="1:9" x14ac:dyDescent="0.2">
      <c r="A27" s="33" t="s">
        <v>3</v>
      </c>
      <c r="B27" s="34"/>
      <c r="C27" s="37">
        <v>1645906.97</v>
      </c>
      <c r="D27" s="37">
        <v>852856.49</v>
      </c>
      <c r="E27" s="37">
        <v>0</v>
      </c>
      <c r="F27" s="37">
        <v>0</v>
      </c>
      <c r="G27" s="37">
        <v>0</v>
      </c>
      <c r="H27" s="37">
        <v>0</v>
      </c>
      <c r="I27" s="37">
        <v>0</v>
      </c>
    </row>
    <row r="28" spans="1:9" x14ac:dyDescent="0.2">
      <c r="A28" s="33"/>
      <c r="B28" s="34"/>
      <c r="C28" s="37"/>
      <c r="D28" s="37"/>
      <c r="E28" s="37"/>
      <c r="F28" s="37"/>
      <c r="G28" s="37"/>
      <c r="H28" s="37"/>
      <c r="I28" s="37"/>
    </row>
    <row r="29" spans="1:9" x14ac:dyDescent="0.2">
      <c r="A29" s="10" t="s">
        <v>4</v>
      </c>
      <c r="B29" s="6"/>
      <c r="C29" s="17"/>
      <c r="D29" s="17"/>
      <c r="E29" s="17"/>
      <c r="F29" s="15"/>
      <c r="G29" s="15"/>
      <c r="H29" s="15"/>
      <c r="I29" s="15"/>
    </row>
    <row r="30" spans="1:9" x14ac:dyDescent="0.2">
      <c r="A30" s="10" t="s">
        <v>29</v>
      </c>
      <c r="B30" s="11"/>
      <c r="C30" s="17"/>
      <c r="D30" s="17"/>
      <c r="E30" s="17"/>
      <c r="F30" s="15"/>
      <c r="G30" s="15"/>
      <c r="H30" s="15"/>
      <c r="I30" s="15"/>
    </row>
    <row r="31" spans="1:9" x14ac:dyDescent="0.2">
      <c r="A31" s="18"/>
      <c r="B31" s="19"/>
      <c r="C31" s="16"/>
      <c r="D31" s="16"/>
      <c r="E31" s="16"/>
      <c r="F31" s="16"/>
      <c r="G31" s="16"/>
      <c r="H31" s="16"/>
      <c r="I31" s="16"/>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0" t="s">
        <v>5</v>
      </c>
      <c r="B34" s="11"/>
      <c r="C34" s="15">
        <f t="shared" ref="C34:F34" si="5">SUM(C31:C33)</f>
        <v>0</v>
      </c>
      <c r="D34" s="15">
        <f t="shared" si="5"/>
        <v>0</v>
      </c>
      <c r="E34" s="15">
        <f t="shared" si="5"/>
        <v>0</v>
      </c>
      <c r="F34" s="15">
        <f t="shared" si="5"/>
        <v>0</v>
      </c>
      <c r="G34" s="15">
        <f t="shared" ref="G34:I34" si="6">SUM(G31:G33)</f>
        <v>0</v>
      </c>
      <c r="H34" s="15">
        <f t="shared" si="6"/>
        <v>0</v>
      </c>
      <c r="I34" s="15">
        <f t="shared" si="6"/>
        <v>0</v>
      </c>
    </row>
    <row r="35" spans="1:9" x14ac:dyDescent="0.2">
      <c r="A35" s="33"/>
      <c r="B35" s="34"/>
      <c r="C35" s="37"/>
      <c r="D35" s="37"/>
      <c r="E35" s="37"/>
      <c r="F35" s="37"/>
      <c r="G35" s="37"/>
      <c r="H35" s="37"/>
      <c r="I35" s="37"/>
    </row>
    <row r="36" spans="1:9" x14ac:dyDescent="0.2">
      <c r="A36" s="33" t="s">
        <v>7</v>
      </c>
      <c r="B36" s="34"/>
      <c r="C36" s="36">
        <f t="shared" ref="C36:F36" si="7">+C25+C26-C27+C34</f>
        <v>1005.0300000000279</v>
      </c>
      <c r="D36" s="36">
        <f t="shared" si="7"/>
        <v>-0.25</v>
      </c>
      <c r="E36" s="36">
        <f t="shared" si="7"/>
        <v>-0.25</v>
      </c>
      <c r="F36" s="36">
        <f t="shared" si="7"/>
        <v>-0.25</v>
      </c>
      <c r="G36" s="36">
        <f t="shared" ref="G36:I36" si="8">+G25+G26-G27+G34</f>
        <v>-0.25</v>
      </c>
      <c r="H36" s="36">
        <f t="shared" si="8"/>
        <v>-0.25</v>
      </c>
      <c r="I36" s="36">
        <f t="shared" si="8"/>
        <v>-0.25</v>
      </c>
    </row>
    <row r="37" spans="1:9" x14ac:dyDescent="0.2">
      <c r="A37" s="38"/>
      <c r="B37" s="39"/>
      <c r="C37" s="37"/>
      <c r="D37" s="37"/>
      <c r="E37" s="37"/>
      <c r="F37" s="37"/>
      <c r="G37" s="37"/>
      <c r="H37" s="37"/>
      <c r="I37" s="37"/>
    </row>
    <row r="38" spans="1:9" x14ac:dyDescent="0.2">
      <c r="A38" s="33" t="s">
        <v>24</v>
      </c>
      <c r="B38" s="34"/>
      <c r="C38" s="37">
        <v>813280.81</v>
      </c>
      <c r="D38" s="37"/>
      <c r="E38" s="37"/>
      <c r="F38" s="37"/>
      <c r="G38" s="37"/>
      <c r="H38" s="37"/>
      <c r="I38" s="37"/>
    </row>
    <row r="39" spans="1:9" x14ac:dyDescent="0.2">
      <c r="A39" s="38"/>
      <c r="B39" s="39"/>
      <c r="C39" s="37"/>
      <c r="D39" s="37"/>
      <c r="E39" s="37"/>
      <c r="F39" s="37"/>
      <c r="G39" s="37"/>
      <c r="H39" s="37"/>
      <c r="I39" s="37"/>
    </row>
    <row r="40" spans="1:9" x14ac:dyDescent="0.2">
      <c r="A40" s="33" t="s">
        <v>25</v>
      </c>
      <c r="B40" s="42"/>
      <c r="C40" s="56" t="s">
        <v>106</v>
      </c>
      <c r="D40" s="43">
        <f>D36-D38</f>
        <v>-0.25</v>
      </c>
      <c r="E40" s="43">
        <f>E36-E38</f>
        <v>-0.25</v>
      </c>
      <c r="F40" s="43">
        <f>F36-F38</f>
        <v>-0.25</v>
      </c>
      <c r="G40" s="43">
        <f t="shared" ref="G40:I40" si="9">G36-G38</f>
        <v>-0.25</v>
      </c>
      <c r="H40" s="43">
        <f t="shared" si="9"/>
        <v>-0.25</v>
      </c>
      <c r="I40" s="43">
        <f t="shared" si="9"/>
        <v>-0.25</v>
      </c>
    </row>
    <row r="41" spans="1:9" x14ac:dyDescent="0.2">
      <c r="A41" s="44"/>
      <c r="B41" s="44"/>
      <c r="C41" s="45"/>
      <c r="D41" s="45"/>
      <c r="E41" s="45"/>
      <c r="F41" s="45"/>
      <c r="G41" s="45"/>
      <c r="H41" s="45"/>
      <c r="I41" s="45"/>
    </row>
    <row r="42" spans="1:9" x14ac:dyDescent="0.2">
      <c r="A42" s="46" t="s">
        <v>26</v>
      </c>
      <c r="B42" s="29"/>
      <c r="C42" s="47"/>
      <c r="D42" s="47"/>
      <c r="E42" s="48"/>
      <c r="F42" s="48"/>
      <c r="G42" s="48"/>
      <c r="H42" s="48"/>
      <c r="I42" s="48"/>
    </row>
    <row r="43" spans="1:9" x14ac:dyDescent="0.2">
      <c r="A43" s="49" t="s">
        <v>28</v>
      </c>
      <c r="B43" s="39"/>
      <c r="C43" s="20"/>
      <c r="D43" s="20"/>
      <c r="E43" s="41"/>
      <c r="F43" s="41"/>
      <c r="G43" s="41"/>
      <c r="H43" s="41"/>
      <c r="I43" s="41"/>
    </row>
    <row r="44" spans="1:9" x14ac:dyDescent="0.2">
      <c r="A44" s="33"/>
      <c r="B44" s="34"/>
      <c r="C44" s="37"/>
      <c r="D44" s="37"/>
      <c r="E44" s="37"/>
      <c r="F44" s="37"/>
      <c r="G44" s="37"/>
      <c r="H44" s="37"/>
      <c r="I44" s="37"/>
    </row>
    <row r="45" spans="1:9" x14ac:dyDescent="0.2">
      <c r="A45" s="33" t="s">
        <v>6</v>
      </c>
      <c r="B45" s="34"/>
      <c r="C45" s="16"/>
      <c r="D45" s="16"/>
      <c r="E45" s="37"/>
      <c r="F45" s="37"/>
      <c r="G45" s="37"/>
      <c r="H45" s="37"/>
      <c r="I45" s="37"/>
    </row>
    <row r="46" spans="1:9" x14ac:dyDescent="0.2">
      <c r="A46" s="33"/>
      <c r="B46" s="34"/>
      <c r="C46" s="16"/>
      <c r="D46" s="16"/>
      <c r="E46" s="37"/>
      <c r="F46" s="37"/>
      <c r="G46" s="37"/>
      <c r="H46" s="37"/>
      <c r="I46" s="37"/>
    </row>
    <row r="47" spans="1:9" x14ac:dyDescent="0.2">
      <c r="A47" s="49" t="s">
        <v>8</v>
      </c>
      <c r="B47" s="42"/>
      <c r="C47" s="16"/>
      <c r="D47" s="16"/>
      <c r="E47" s="37"/>
      <c r="F47" s="37"/>
      <c r="G47" s="37"/>
      <c r="H47" s="37"/>
      <c r="I47" s="37"/>
    </row>
    <row r="48" spans="1:9" x14ac:dyDescent="0.2">
      <c r="A48" s="50" t="s">
        <v>9</v>
      </c>
      <c r="B48" s="51"/>
      <c r="C48" s="16"/>
      <c r="D48" s="16"/>
      <c r="E48" s="37"/>
      <c r="F48" s="37"/>
      <c r="G48" s="37"/>
      <c r="H48" s="37"/>
      <c r="I48" s="37"/>
    </row>
  </sheetData>
  <sheetProtection selectLockedCells="1"/>
  <mergeCells count="4">
    <mergeCell ref="A7:I8"/>
    <mergeCell ref="A11:I13"/>
    <mergeCell ref="A20:I20"/>
    <mergeCell ref="A21:I21"/>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DFCB-9121-4ADF-B3D3-FDDBE221B4F8}">
  <sheetPr>
    <pageSetUpPr fitToPage="1"/>
  </sheetPr>
  <dimension ref="A1:I49"/>
  <sheetViews>
    <sheetView zoomScaleNormal="100" zoomScaleSheetLayoutView="90" workbookViewId="0">
      <selection activeCell="N32" sqref="N32"/>
    </sheetView>
  </sheetViews>
  <sheetFormatPr defaultColWidth="9.140625" defaultRowHeight="12.75" x14ac:dyDescent="0.2"/>
  <cols>
    <col min="1" max="2" width="17.28515625" style="191" customWidth="1"/>
    <col min="3" max="8" width="14" style="191" customWidth="1"/>
    <col min="9" max="9" width="13.140625" style="191" customWidth="1"/>
    <col min="10" max="13" width="9.140625" style="191"/>
    <col min="14" max="14" width="104" style="191" bestFit="1" customWidth="1"/>
    <col min="15" max="16384" width="9.140625" style="191"/>
  </cols>
  <sheetData>
    <row r="1" spans="1:9" x14ac:dyDescent="0.2">
      <c r="A1" s="190"/>
      <c r="B1" s="190"/>
      <c r="C1" s="190"/>
      <c r="D1" s="190"/>
      <c r="E1" s="190"/>
      <c r="F1" s="190"/>
      <c r="G1" s="190"/>
      <c r="H1" s="190"/>
      <c r="I1" s="190"/>
    </row>
    <row r="2" spans="1:9" x14ac:dyDescent="0.2">
      <c r="A2" s="190" t="s">
        <v>13</v>
      </c>
      <c r="B2" s="29" t="s">
        <v>34</v>
      </c>
      <c r="C2" s="29"/>
      <c r="D2" s="29"/>
      <c r="E2" s="190"/>
      <c r="F2" s="190"/>
      <c r="G2" s="30" t="s">
        <v>14</v>
      </c>
      <c r="H2" s="29" t="s">
        <v>369</v>
      </c>
      <c r="I2" s="29"/>
    </row>
    <row r="3" spans="1:9" x14ac:dyDescent="0.2">
      <c r="A3" s="190" t="s">
        <v>22</v>
      </c>
      <c r="B3" s="29" t="s">
        <v>391</v>
      </c>
      <c r="C3" s="29"/>
      <c r="D3" s="29"/>
      <c r="E3" s="190"/>
      <c r="F3" s="190"/>
      <c r="G3" s="30" t="s">
        <v>15</v>
      </c>
      <c r="H3" s="31" t="s">
        <v>371</v>
      </c>
      <c r="I3" s="31"/>
    </row>
    <row r="4" spans="1:9" x14ac:dyDescent="0.2">
      <c r="A4" s="190" t="s">
        <v>16</v>
      </c>
      <c r="B4" s="29" t="s">
        <v>395</v>
      </c>
      <c r="C4" s="29"/>
      <c r="D4" s="29"/>
      <c r="E4" s="190"/>
      <c r="F4" s="190"/>
      <c r="G4" s="30" t="s">
        <v>18</v>
      </c>
      <c r="H4" s="29" t="s">
        <v>38</v>
      </c>
      <c r="I4" s="29"/>
    </row>
    <row r="5" spans="1:9" x14ac:dyDescent="0.2">
      <c r="A5" s="190" t="s">
        <v>17</v>
      </c>
      <c r="B5" s="29" t="s">
        <v>529</v>
      </c>
      <c r="C5" s="31"/>
      <c r="D5" s="31"/>
      <c r="E5" s="190"/>
      <c r="F5" s="190"/>
      <c r="G5" s="30" t="s">
        <v>19</v>
      </c>
      <c r="H5" s="31" t="s">
        <v>396</v>
      </c>
      <c r="I5" s="31"/>
    </row>
    <row r="6" spans="1:9" x14ac:dyDescent="0.2">
      <c r="A6" s="190"/>
      <c r="B6" s="190"/>
      <c r="C6" s="190"/>
      <c r="D6" s="190"/>
      <c r="E6" s="190"/>
      <c r="F6" s="190"/>
      <c r="G6" s="190"/>
      <c r="H6" s="190"/>
      <c r="I6" s="190"/>
    </row>
    <row r="7" spans="1:9" x14ac:dyDescent="0.2">
      <c r="A7" s="190"/>
      <c r="B7" s="190"/>
      <c r="C7" s="190"/>
      <c r="D7" s="190"/>
      <c r="E7" s="190"/>
      <c r="F7" s="190"/>
      <c r="G7" s="190"/>
      <c r="H7" s="190"/>
      <c r="I7" s="190"/>
    </row>
    <row r="8" spans="1:9" x14ac:dyDescent="0.2">
      <c r="A8" s="190" t="s">
        <v>397</v>
      </c>
      <c r="B8" s="190"/>
      <c r="C8" s="190"/>
      <c r="D8" s="190"/>
      <c r="E8" s="190"/>
      <c r="F8" s="190"/>
      <c r="G8" s="190"/>
      <c r="H8" s="190"/>
      <c r="I8" s="190"/>
    </row>
    <row r="9" spans="1:9" x14ac:dyDescent="0.2">
      <c r="A9" s="190" t="s">
        <v>398</v>
      </c>
      <c r="B9" s="190"/>
      <c r="C9" s="190"/>
      <c r="D9" s="190"/>
      <c r="E9" s="190"/>
      <c r="F9" s="190"/>
      <c r="G9" s="190"/>
      <c r="H9" s="190"/>
      <c r="I9" s="190"/>
    </row>
    <row r="10" spans="1:9" x14ac:dyDescent="0.2">
      <c r="A10" s="190"/>
      <c r="B10" s="190"/>
      <c r="C10" s="190"/>
      <c r="D10" s="190"/>
      <c r="E10" s="190"/>
      <c r="F10" s="190"/>
      <c r="G10" s="190"/>
      <c r="H10" s="190"/>
      <c r="I10" s="190"/>
    </row>
    <row r="11" spans="1:9" x14ac:dyDescent="0.2">
      <c r="A11" s="190"/>
      <c r="B11" s="190"/>
      <c r="C11" s="190"/>
      <c r="D11" s="190"/>
      <c r="E11" s="190"/>
      <c r="F11" s="190"/>
      <c r="G11" s="190"/>
      <c r="H11" s="190"/>
      <c r="I11" s="190"/>
    </row>
    <row r="12" spans="1:9" x14ac:dyDescent="0.2">
      <c r="A12" s="190" t="s">
        <v>399</v>
      </c>
      <c r="B12" s="190"/>
      <c r="C12" s="190"/>
      <c r="D12" s="190"/>
      <c r="E12" s="190"/>
      <c r="F12" s="190"/>
      <c r="G12" s="190"/>
      <c r="H12" s="190"/>
      <c r="I12" s="190"/>
    </row>
    <row r="13" spans="1:9" x14ac:dyDescent="0.2">
      <c r="A13" s="190"/>
      <c r="B13" s="190"/>
      <c r="C13" s="190"/>
      <c r="D13" s="190"/>
      <c r="E13" s="190"/>
      <c r="F13" s="190"/>
      <c r="G13" s="190"/>
      <c r="H13" s="190"/>
      <c r="I13" s="190"/>
    </row>
    <row r="14" spans="1:9" x14ac:dyDescent="0.2">
      <c r="A14" s="190" t="s">
        <v>400</v>
      </c>
      <c r="B14" s="190"/>
      <c r="C14" s="190"/>
      <c r="D14" s="190"/>
      <c r="E14" s="190"/>
      <c r="F14" s="190"/>
      <c r="G14" s="190"/>
      <c r="H14" s="190"/>
      <c r="I14" s="190"/>
    </row>
    <row r="15" spans="1:9" x14ac:dyDescent="0.2">
      <c r="A15" s="190" t="s">
        <v>401</v>
      </c>
      <c r="B15" s="190"/>
      <c r="C15" s="190"/>
      <c r="D15" s="190"/>
      <c r="E15" s="190"/>
      <c r="F15" s="190"/>
      <c r="G15" s="190"/>
      <c r="H15" s="190"/>
      <c r="I15" s="190"/>
    </row>
    <row r="16" spans="1:9" x14ac:dyDescent="0.2">
      <c r="A16" s="190"/>
      <c r="B16" s="190"/>
      <c r="C16" s="190"/>
      <c r="D16" s="190"/>
      <c r="E16" s="190"/>
      <c r="F16" s="190"/>
      <c r="G16" s="190"/>
      <c r="H16" s="190"/>
      <c r="I16" s="190"/>
    </row>
    <row r="17" spans="1:9" x14ac:dyDescent="0.2">
      <c r="A17" s="190" t="s">
        <v>246</v>
      </c>
      <c r="B17" s="190"/>
      <c r="C17" s="190"/>
      <c r="D17" s="190"/>
      <c r="E17" s="190"/>
      <c r="F17" s="190"/>
      <c r="G17" s="190"/>
      <c r="H17" s="190"/>
      <c r="I17" s="190"/>
    </row>
    <row r="18" spans="1:9" x14ac:dyDescent="0.2">
      <c r="A18" s="190"/>
      <c r="B18" s="190"/>
      <c r="C18" s="190"/>
      <c r="D18" s="190"/>
      <c r="E18" s="190"/>
      <c r="F18" s="190"/>
      <c r="G18" s="190"/>
      <c r="H18" s="190"/>
      <c r="I18" s="190"/>
    </row>
    <row r="19" spans="1:9" x14ac:dyDescent="0.2">
      <c r="A19" s="191" t="s">
        <v>530</v>
      </c>
      <c r="B19" s="190"/>
      <c r="C19" s="190"/>
      <c r="D19" s="190"/>
      <c r="E19" s="190"/>
      <c r="F19" s="190"/>
      <c r="G19" s="190"/>
      <c r="H19" s="190"/>
      <c r="I19" s="190"/>
    </row>
    <row r="20" spans="1:9" x14ac:dyDescent="0.2">
      <c r="A20" s="190" t="s">
        <v>531</v>
      </c>
      <c r="B20" s="190"/>
      <c r="C20" s="190"/>
      <c r="D20" s="190"/>
      <c r="E20" s="190"/>
      <c r="F20" s="190"/>
      <c r="G20" s="190"/>
      <c r="H20" s="190"/>
      <c r="I20" s="190"/>
    </row>
    <row r="21" spans="1:9" x14ac:dyDescent="0.2">
      <c r="A21" s="190"/>
      <c r="B21" s="190"/>
      <c r="C21" s="190"/>
      <c r="D21" s="190"/>
      <c r="E21" s="190"/>
      <c r="F21" s="190"/>
      <c r="G21" s="190"/>
      <c r="H21" s="190"/>
      <c r="I21" s="190"/>
    </row>
    <row r="22" spans="1:9" x14ac:dyDescent="0.2">
      <c r="A22" s="207" t="s">
        <v>12</v>
      </c>
      <c r="B22" s="208"/>
      <c r="C22" s="208"/>
      <c r="D22" s="208"/>
      <c r="E22" s="208"/>
      <c r="F22" s="208"/>
      <c r="G22" s="208"/>
      <c r="H22" s="208"/>
      <c r="I22" s="209"/>
    </row>
    <row r="23" spans="1:9" x14ac:dyDescent="0.2">
      <c r="A23" s="33"/>
      <c r="B23" s="34"/>
      <c r="C23" s="35" t="s">
        <v>30</v>
      </c>
      <c r="D23" s="35" t="s">
        <v>31</v>
      </c>
      <c r="E23" s="35" t="s">
        <v>32</v>
      </c>
      <c r="F23" s="35" t="s">
        <v>33</v>
      </c>
      <c r="G23" s="12" t="s">
        <v>466</v>
      </c>
      <c r="H23" s="12" t="s">
        <v>467</v>
      </c>
      <c r="I23" s="12" t="s">
        <v>468</v>
      </c>
    </row>
    <row r="24" spans="1:9" x14ac:dyDescent="0.2">
      <c r="A24" s="33"/>
      <c r="B24" s="34"/>
      <c r="C24" s="14" t="s">
        <v>10</v>
      </c>
      <c r="D24" s="14" t="s">
        <v>10</v>
      </c>
      <c r="E24" s="14" t="s">
        <v>10</v>
      </c>
      <c r="F24" s="14" t="s">
        <v>10</v>
      </c>
      <c r="G24" s="14" t="s">
        <v>11</v>
      </c>
      <c r="H24" s="14" t="s">
        <v>11</v>
      </c>
      <c r="I24" s="14" t="s">
        <v>11</v>
      </c>
    </row>
    <row r="25" spans="1:9" x14ac:dyDescent="0.2">
      <c r="A25" s="33" t="s">
        <v>0</v>
      </c>
      <c r="B25" s="34"/>
      <c r="C25" s="37"/>
      <c r="D25" s="37"/>
      <c r="E25" s="37"/>
      <c r="F25" s="37"/>
      <c r="G25" s="37"/>
      <c r="H25" s="37"/>
      <c r="I25" s="37"/>
    </row>
    <row r="26" spans="1:9" x14ac:dyDescent="0.2">
      <c r="A26" s="33" t="s">
        <v>1</v>
      </c>
      <c r="B26" s="34"/>
      <c r="C26" s="37">
        <f t="shared" ref="C26:I26" si="0">B37</f>
        <v>0</v>
      </c>
      <c r="D26" s="37">
        <f t="shared" si="0"/>
        <v>0</v>
      </c>
      <c r="E26" s="37">
        <f t="shared" si="0"/>
        <v>15.480000000010477</v>
      </c>
      <c r="F26" s="37">
        <f t="shared" si="0"/>
        <v>0</v>
      </c>
      <c r="G26" s="37">
        <f t="shared" si="0"/>
        <v>0</v>
      </c>
      <c r="H26" s="37">
        <f t="shared" si="0"/>
        <v>0</v>
      </c>
      <c r="I26" s="37">
        <f t="shared" si="0"/>
        <v>0</v>
      </c>
    </row>
    <row r="27" spans="1:9" x14ac:dyDescent="0.2">
      <c r="A27" s="33" t="s">
        <v>2</v>
      </c>
      <c r="B27" s="34"/>
      <c r="C27" s="37"/>
      <c r="D27" s="37">
        <v>89223.74</v>
      </c>
      <c r="E27" s="37">
        <v>163379.37</v>
      </c>
      <c r="F27" s="37">
        <v>244396.66</v>
      </c>
      <c r="G27" s="37">
        <v>244396.66</v>
      </c>
      <c r="H27" s="37">
        <v>244396.66</v>
      </c>
      <c r="I27" s="37">
        <v>244396.66</v>
      </c>
    </row>
    <row r="28" spans="1:9" x14ac:dyDescent="0.2">
      <c r="A28" s="33" t="s">
        <v>3</v>
      </c>
      <c r="B28" s="34"/>
      <c r="C28" s="36"/>
      <c r="D28" s="37">
        <v>89208.26</v>
      </c>
      <c r="E28" s="37">
        <v>163394.85</v>
      </c>
      <c r="F28" s="37">
        <v>244396.66</v>
      </c>
      <c r="G28" s="37">
        <v>244396.66</v>
      </c>
      <c r="H28" s="37">
        <v>244396.66</v>
      </c>
      <c r="I28" s="37">
        <v>244396.66</v>
      </c>
    </row>
    <row r="29" spans="1:9" x14ac:dyDescent="0.2">
      <c r="A29" s="33"/>
      <c r="B29" s="34"/>
      <c r="C29" s="37"/>
      <c r="D29" s="37"/>
      <c r="E29" s="37"/>
      <c r="F29" s="37"/>
      <c r="G29" s="37"/>
      <c r="H29" s="37"/>
      <c r="I29" s="37"/>
    </row>
    <row r="30" spans="1:9" x14ac:dyDescent="0.2">
      <c r="A30" s="10" t="s">
        <v>4</v>
      </c>
      <c r="B30" s="6"/>
      <c r="C30" s="17"/>
      <c r="D30" s="17"/>
      <c r="E30" s="17"/>
      <c r="F30" s="15"/>
      <c r="G30" s="15"/>
      <c r="H30" s="15"/>
      <c r="I30" s="15"/>
    </row>
    <row r="31" spans="1:9" x14ac:dyDescent="0.2">
      <c r="A31" s="10" t="s">
        <v>29</v>
      </c>
      <c r="B31" s="11"/>
      <c r="C31" s="17"/>
      <c r="D31" s="17"/>
      <c r="E31" s="17"/>
      <c r="F31" s="15"/>
      <c r="G31" s="15"/>
      <c r="H31" s="15"/>
      <c r="I31" s="15"/>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8"/>
      <c r="B34" s="19"/>
      <c r="C34" s="16"/>
      <c r="D34" s="16"/>
      <c r="E34" s="16"/>
      <c r="F34" s="16"/>
      <c r="G34" s="16"/>
      <c r="H34" s="16"/>
      <c r="I34" s="16"/>
    </row>
    <row r="35" spans="1:9" x14ac:dyDescent="0.2">
      <c r="A35" s="10" t="s">
        <v>5</v>
      </c>
      <c r="B35" s="11"/>
      <c r="C35" s="15">
        <f t="shared" ref="C35:F35" si="1">SUM(C32:C34)</f>
        <v>0</v>
      </c>
      <c r="D35" s="15">
        <f t="shared" si="1"/>
        <v>0</v>
      </c>
      <c r="E35" s="15">
        <f t="shared" si="1"/>
        <v>0</v>
      </c>
      <c r="F35" s="15">
        <f t="shared" si="1"/>
        <v>0</v>
      </c>
      <c r="G35" s="15">
        <f t="shared" ref="G35:I35" si="2">SUM(G32:G34)</f>
        <v>0</v>
      </c>
      <c r="H35" s="15">
        <f t="shared" si="2"/>
        <v>0</v>
      </c>
      <c r="I35" s="15">
        <f t="shared" si="2"/>
        <v>0</v>
      </c>
    </row>
    <row r="36" spans="1:9" x14ac:dyDescent="0.2">
      <c r="A36" s="33"/>
      <c r="B36" s="34"/>
      <c r="C36" s="37"/>
      <c r="D36" s="37"/>
      <c r="E36" s="37"/>
      <c r="F36" s="37"/>
      <c r="G36" s="37"/>
      <c r="H36" s="37"/>
      <c r="I36" s="37"/>
    </row>
    <row r="37" spans="1:9" x14ac:dyDescent="0.2">
      <c r="A37" s="33" t="s">
        <v>7</v>
      </c>
      <c r="B37" s="34"/>
      <c r="C37" s="36">
        <f t="shared" ref="C37:I37" si="3">+C26+C27-C28+C35</f>
        <v>0</v>
      </c>
      <c r="D37" s="36">
        <f t="shared" si="3"/>
        <v>15.480000000010477</v>
      </c>
      <c r="E37" s="36">
        <f t="shared" si="3"/>
        <v>0</v>
      </c>
      <c r="F37" s="36">
        <f t="shared" si="3"/>
        <v>0</v>
      </c>
      <c r="G37" s="36">
        <f t="shared" si="3"/>
        <v>0</v>
      </c>
      <c r="H37" s="36">
        <f t="shared" si="3"/>
        <v>0</v>
      </c>
      <c r="I37" s="36">
        <f t="shared" si="3"/>
        <v>0</v>
      </c>
    </row>
    <row r="38" spans="1:9" x14ac:dyDescent="0.2">
      <c r="A38" s="38"/>
      <c r="B38" s="39"/>
      <c r="C38" s="37"/>
      <c r="D38" s="37"/>
      <c r="E38" s="37"/>
      <c r="F38" s="37"/>
      <c r="G38" s="37"/>
      <c r="H38" s="37"/>
      <c r="I38" s="37"/>
    </row>
    <row r="39" spans="1:9" x14ac:dyDescent="0.2">
      <c r="A39" s="33" t="s">
        <v>24</v>
      </c>
      <c r="B39" s="34"/>
      <c r="C39" s="37"/>
      <c r="D39" s="37">
        <v>827.91</v>
      </c>
      <c r="E39" s="37">
        <v>1848.06</v>
      </c>
      <c r="F39" s="37">
        <v>59839.66</v>
      </c>
      <c r="G39" s="37">
        <v>59839.66</v>
      </c>
      <c r="H39" s="37">
        <v>59839.66</v>
      </c>
      <c r="I39" s="37">
        <v>59839.66</v>
      </c>
    </row>
    <row r="40" spans="1:9" x14ac:dyDescent="0.2">
      <c r="A40" s="38"/>
      <c r="B40" s="39"/>
      <c r="C40" s="37"/>
      <c r="D40" s="37"/>
      <c r="E40" s="37"/>
      <c r="F40" s="37"/>
      <c r="G40" s="37"/>
      <c r="H40" s="37"/>
      <c r="I40" s="37"/>
    </row>
    <row r="41" spans="1:9" x14ac:dyDescent="0.2">
      <c r="A41" s="33" t="s">
        <v>25</v>
      </c>
      <c r="B41" s="42"/>
      <c r="C41" s="43">
        <f t="shared" ref="C41" si="4">C37-C39</f>
        <v>0</v>
      </c>
      <c r="D41" s="43" t="s">
        <v>106</v>
      </c>
      <c r="E41" s="43" t="s">
        <v>106</v>
      </c>
      <c r="F41" s="43" t="s">
        <v>106</v>
      </c>
      <c r="G41" s="43" t="s">
        <v>106</v>
      </c>
      <c r="H41" s="43" t="s">
        <v>106</v>
      </c>
      <c r="I41" s="43" t="s">
        <v>106</v>
      </c>
    </row>
    <row r="42" spans="1:9" x14ac:dyDescent="0.2">
      <c r="A42" s="44"/>
      <c r="B42" s="44"/>
      <c r="C42" s="45"/>
      <c r="D42" s="45"/>
      <c r="E42" s="45"/>
      <c r="F42" s="45"/>
      <c r="G42" s="45"/>
      <c r="H42" s="45"/>
      <c r="I42" s="45"/>
    </row>
    <row r="43" spans="1:9" x14ac:dyDescent="0.2">
      <c r="A43" s="46" t="s">
        <v>26</v>
      </c>
      <c r="B43" s="29"/>
      <c r="C43" s="47"/>
      <c r="D43" s="47"/>
      <c r="E43" s="48"/>
      <c r="F43" s="48"/>
      <c r="G43" s="48"/>
      <c r="H43" s="48"/>
      <c r="I43" s="48"/>
    </row>
    <row r="44" spans="1:9" x14ac:dyDescent="0.2">
      <c r="A44" s="49" t="s">
        <v>28</v>
      </c>
      <c r="B44" s="39"/>
      <c r="C44" s="20"/>
      <c r="D44" s="20"/>
      <c r="E44" s="41"/>
      <c r="F44" s="41"/>
      <c r="G44" s="41"/>
      <c r="H44" s="41"/>
      <c r="I44" s="41"/>
    </row>
    <row r="45" spans="1:9" x14ac:dyDescent="0.2">
      <c r="A45" s="33"/>
      <c r="B45" s="34"/>
      <c r="C45" s="37"/>
      <c r="D45" s="37"/>
      <c r="E45" s="37"/>
      <c r="F45" s="37"/>
      <c r="G45" s="37"/>
      <c r="H45" s="37"/>
      <c r="I45" s="37"/>
    </row>
    <row r="46" spans="1:9" x14ac:dyDescent="0.2">
      <c r="A46" s="33" t="s">
        <v>6</v>
      </c>
      <c r="B46" s="34"/>
      <c r="C46" s="16"/>
      <c r="D46" s="16"/>
      <c r="E46" s="37"/>
      <c r="F46" s="37"/>
      <c r="G46" s="37"/>
      <c r="H46" s="37"/>
      <c r="I46" s="37"/>
    </row>
    <row r="47" spans="1:9" x14ac:dyDescent="0.2">
      <c r="A47" s="33"/>
      <c r="B47" s="34"/>
      <c r="C47" s="16"/>
      <c r="D47" s="16"/>
      <c r="E47" s="37"/>
      <c r="F47" s="37"/>
      <c r="G47" s="37"/>
      <c r="H47" s="37"/>
      <c r="I47" s="37"/>
    </row>
    <row r="48" spans="1:9" x14ac:dyDescent="0.2">
      <c r="A48" s="49" t="s">
        <v>8</v>
      </c>
      <c r="B48" s="42"/>
      <c r="C48" s="16"/>
      <c r="D48" s="16"/>
      <c r="E48" s="37"/>
      <c r="F48" s="37"/>
      <c r="G48" s="37"/>
      <c r="H48" s="37"/>
      <c r="I48" s="37"/>
    </row>
    <row r="49" spans="1:9" x14ac:dyDescent="0.2">
      <c r="A49" s="50" t="s">
        <v>9</v>
      </c>
      <c r="B49" s="51"/>
      <c r="C49" s="16"/>
      <c r="D49" s="16"/>
      <c r="E49" s="37"/>
      <c r="F49" s="37"/>
      <c r="G49" s="37"/>
      <c r="H49" s="37"/>
      <c r="I49" s="37"/>
    </row>
  </sheetData>
  <sheetProtection selectLockedCells="1"/>
  <mergeCells count="1">
    <mergeCell ref="A22:I22"/>
  </mergeCells>
  <printOptions horizontalCentered="1"/>
  <pageMargins left="0.75" right="0.75" top="0.6" bottom="0.55000000000000004" header="0.28000000000000003" footer="0.16"/>
  <pageSetup scale="86"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1757-C3A1-4991-B666-D20BC4C18CB7}">
  <sheetPr>
    <pageSetUpPr fitToPage="1"/>
  </sheetPr>
  <dimension ref="A1:I45"/>
  <sheetViews>
    <sheetView zoomScaleNormal="100" zoomScaleSheetLayoutView="90" workbookViewId="0">
      <selection sqref="A1:XFD1048576"/>
    </sheetView>
  </sheetViews>
  <sheetFormatPr defaultColWidth="8.85546875" defaultRowHeight="12.75" x14ac:dyDescent="0.2"/>
  <cols>
    <col min="1" max="2" width="17.28515625" style="143" customWidth="1"/>
    <col min="3" max="8" width="14" style="143" customWidth="1"/>
    <col min="9" max="9" width="13.140625" style="143" customWidth="1"/>
    <col min="10" max="16384" width="8.85546875" style="143"/>
  </cols>
  <sheetData>
    <row r="1" spans="1:9" x14ac:dyDescent="0.2">
      <c r="A1" s="142"/>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442</v>
      </c>
      <c r="C3" s="29"/>
      <c r="D3" s="29"/>
      <c r="E3" s="142"/>
      <c r="F3" s="142"/>
      <c r="G3" s="30" t="s">
        <v>15</v>
      </c>
      <c r="H3" s="135" t="s">
        <v>417</v>
      </c>
      <c r="I3" s="31"/>
    </row>
    <row r="4" spans="1:9" x14ac:dyDescent="0.2">
      <c r="A4" s="142" t="s">
        <v>16</v>
      </c>
      <c r="B4" s="29" t="s">
        <v>443</v>
      </c>
      <c r="C4" s="29"/>
      <c r="D4" s="29"/>
      <c r="E4" s="142"/>
      <c r="F4" s="142"/>
      <c r="G4" s="30" t="s">
        <v>18</v>
      </c>
      <c r="H4" s="29" t="s">
        <v>38</v>
      </c>
      <c r="I4" s="29"/>
    </row>
    <row r="5" spans="1:9" x14ac:dyDescent="0.2">
      <c r="A5" s="142" t="s">
        <v>17</v>
      </c>
      <c r="B5" s="29" t="s">
        <v>444</v>
      </c>
      <c r="C5" s="31"/>
      <c r="D5" s="31"/>
      <c r="E5" s="142"/>
      <c r="F5" s="142"/>
      <c r="G5" s="30" t="s">
        <v>19</v>
      </c>
      <c r="H5" s="31" t="s">
        <v>445</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449</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446</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447</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3" t="s">
        <v>475</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c r="F21" s="37"/>
      <c r="G21" s="37"/>
      <c r="H21" s="37"/>
      <c r="I21" s="37"/>
    </row>
    <row r="22" spans="1:9" x14ac:dyDescent="0.2">
      <c r="A22" s="33" t="s">
        <v>1</v>
      </c>
      <c r="B22" s="34"/>
      <c r="C22" s="37">
        <f t="shared" ref="C22:I22" si="0">B33</f>
        <v>0</v>
      </c>
      <c r="D22" s="37">
        <f t="shared" si="0"/>
        <v>0</v>
      </c>
      <c r="E22" s="37">
        <f t="shared" si="0"/>
        <v>7934.8399999999965</v>
      </c>
      <c r="F22" s="37">
        <f t="shared" si="0"/>
        <v>0</v>
      </c>
      <c r="G22" s="37">
        <f t="shared" si="0"/>
        <v>17623.630000000034</v>
      </c>
      <c r="H22" s="37">
        <f t="shared" si="0"/>
        <v>-0.36999999993713573</v>
      </c>
      <c r="I22" s="37">
        <f t="shared" si="0"/>
        <v>-0.36999999993713573</v>
      </c>
    </row>
    <row r="23" spans="1:9" x14ac:dyDescent="0.2">
      <c r="A23" s="33" t="s">
        <v>2</v>
      </c>
      <c r="B23" s="34"/>
      <c r="C23" s="37"/>
      <c r="D23" s="37">
        <v>53000</v>
      </c>
      <c r="E23" s="37">
        <v>152162.41</v>
      </c>
      <c r="F23" s="37">
        <v>266187.59000000003</v>
      </c>
      <c r="G23" s="37">
        <v>266187.59000000003</v>
      </c>
      <c r="H23" s="37">
        <v>0</v>
      </c>
      <c r="I23" s="37">
        <v>0</v>
      </c>
    </row>
    <row r="24" spans="1:9" x14ac:dyDescent="0.2">
      <c r="A24" s="33" t="s">
        <v>3</v>
      </c>
      <c r="B24" s="34"/>
      <c r="C24" s="36"/>
      <c r="D24" s="37">
        <v>45065.16</v>
      </c>
      <c r="E24" s="37">
        <v>160097.25</v>
      </c>
      <c r="F24" s="37">
        <v>248563.96</v>
      </c>
      <c r="G24" s="37">
        <f>266187.59+17624</f>
        <v>283811.59000000003</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7934.8399999999965</v>
      </c>
      <c r="E33" s="36">
        <f>+E22+E23-E24+E31</f>
        <v>0</v>
      </c>
      <c r="F33" s="36">
        <f t="shared" ref="F33:I33" si="4">+F22+F23-F24+F31</f>
        <v>17623.630000000034</v>
      </c>
      <c r="G33" s="36">
        <f t="shared" si="4"/>
        <v>-0.36999999993713573</v>
      </c>
      <c r="H33" s="36">
        <f t="shared" si="4"/>
        <v>-0.36999999993713573</v>
      </c>
      <c r="I33" s="36">
        <f t="shared" si="4"/>
        <v>-0.36999999993713573</v>
      </c>
    </row>
    <row r="34" spans="1:9" x14ac:dyDescent="0.2">
      <c r="A34" s="38"/>
      <c r="B34" s="39"/>
      <c r="C34" s="37"/>
      <c r="D34" s="37"/>
      <c r="E34" s="37"/>
      <c r="F34" s="37"/>
      <c r="G34" s="37"/>
      <c r="H34" s="37"/>
      <c r="I34" s="37"/>
    </row>
    <row r="35" spans="1:9" x14ac:dyDescent="0.2">
      <c r="A35" s="33" t="s">
        <v>24</v>
      </c>
      <c r="B35" s="34"/>
      <c r="C35" s="37"/>
      <c r="D35" s="37">
        <v>67072.44</v>
      </c>
      <c r="E35" s="37">
        <v>103170.91</v>
      </c>
      <c r="F35" s="37">
        <v>69704.490000000005</v>
      </c>
      <c r="G35" s="37">
        <v>0</v>
      </c>
      <c r="H35" s="37">
        <v>0</v>
      </c>
      <c r="I35" s="37">
        <v>0</v>
      </c>
    </row>
    <row r="36" spans="1:9" x14ac:dyDescent="0.2">
      <c r="A36" s="38"/>
      <c r="B36" s="39"/>
      <c r="C36" s="37"/>
      <c r="D36" s="37"/>
      <c r="E36" s="37"/>
      <c r="F36" s="37"/>
      <c r="G36" s="37"/>
      <c r="H36" s="37"/>
      <c r="I36" s="37"/>
    </row>
    <row r="37" spans="1:9" x14ac:dyDescent="0.2">
      <c r="A37" s="33" t="s">
        <v>25</v>
      </c>
      <c r="B37" s="42"/>
      <c r="C37" s="43">
        <f t="shared" ref="C37" si="5">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53B9C-2A9A-4D1D-98B5-209E436C9BF1}">
  <sheetPr>
    <tabColor rgb="FFFF0000"/>
    <pageSetUpPr fitToPage="1"/>
  </sheetPr>
  <dimension ref="A1:I46"/>
  <sheetViews>
    <sheetView zoomScaleNormal="100" zoomScaleSheetLayoutView="90" workbookViewId="0">
      <selection activeCell="F34" sqref="F34"/>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114" t="s">
        <v>514</v>
      </c>
      <c r="B1" s="28"/>
      <c r="C1" s="28"/>
      <c r="D1" s="28"/>
      <c r="E1" s="28"/>
      <c r="F1" s="28"/>
      <c r="G1" s="28"/>
      <c r="H1" s="28"/>
      <c r="I1" s="28"/>
    </row>
    <row r="2" spans="1:9" x14ac:dyDescent="0.2">
      <c r="A2" s="28" t="s">
        <v>13</v>
      </c>
      <c r="B2" s="29" t="s">
        <v>34</v>
      </c>
      <c r="C2" s="29"/>
      <c r="D2" s="29"/>
      <c r="E2" s="28"/>
      <c r="F2" s="28"/>
      <c r="G2" s="30" t="s">
        <v>14</v>
      </c>
      <c r="H2" s="29" t="s">
        <v>61</v>
      </c>
      <c r="I2" s="29"/>
    </row>
    <row r="3" spans="1:9" x14ac:dyDescent="0.2">
      <c r="A3" s="28" t="s">
        <v>22</v>
      </c>
      <c r="B3" s="29" t="s">
        <v>62</v>
      </c>
      <c r="C3" s="29"/>
      <c r="D3" s="29"/>
      <c r="E3" s="28"/>
      <c r="F3" s="28"/>
      <c r="G3" s="30" t="s">
        <v>15</v>
      </c>
      <c r="H3" s="31" t="s">
        <v>63</v>
      </c>
      <c r="I3" s="31"/>
    </row>
    <row r="4" spans="1:9" x14ac:dyDescent="0.2">
      <c r="A4" s="28" t="s">
        <v>16</v>
      </c>
      <c r="B4" s="29" t="s">
        <v>64</v>
      </c>
      <c r="C4" s="29"/>
      <c r="D4" s="29"/>
      <c r="E4" s="28"/>
      <c r="F4" s="28"/>
      <c r="G4" s="30" t="s">
        <v>18</v>
      </c>
      <c r="H4" s="29" t="s">
        <v>38</v>
      </c>
      <c r="I4" s="29"/>
    </row>
    <row r="5" spans="1:9" x14ac:dyDescent="0.2">
      <c r="A5" s="28" t="s">
        <v>17</v>
      </c>
      <c r="B5" s="32" t="s">
        <v>65</v>
      </c>
      <c r="C5" s="31"/>
      <c r="D5" s="31"/>
      <c r="E5" s="28"/>
      <c r="F5" s="28"/>
      <c r="G5" s="30" t="s">
        <v>19</v>
      </c>
      <c r="H5" s="31" t="s">
        <v>66</v>
      </c>
      <c r="I5" s="31"/>
    </row>
    <row r="6" spans="1:9" x14ac:dyDescent="0.2">
      <c r="A6" s="28"/>
      <c r="B6" s="28"/>
      <c r="C6" s="28"/>
      <c r="D6" s="28"/>
      <c r="E6" s="28"/>
      <c r="F6" s="28"/>
      <c r="G6" s="28"/>
      <c r="H6" s="28"/>
      <c r="I6" s="28"/>
    </row>
    <row r="7" spans="1:9" x14ac:dyDescent="0.2">
      <c r="A7" s="28"/>
      <c r="B7" s="28"/>
      <c r="C7" s="28"/>
      <c r="D7" s="28"/>
      <c r="E7" s="28"/>
      <c r="F7" s="28"/>
      <c r="G7" s="28"/>
      <c r="H7" s="28"/>
      <c r="I7" s="28"/>
    </row>
    <row r="8" spans="1:9" x14ac:dyDescent="0.2">
      <c r="A8" s="28" t="s">
        <v>67</v>
      </c>
      <c r="B8" s="28"/>
      <c r="C8" s="28"/>
      <c r="D8" s="28"/>
      <c r="E8" s="28"/>
      <c r="F8" s="28"/>
      <c r="G8" s="28"/>
      <c r="H8" s="28"/>
      <c r="I8" s="28"/>
    </row>
    <row r="9" spans="1:9" x14ac:dyDescent="0.2">
      <c r="A9" s="28"/>
      <c r="B9" s="28"/>
      <c r="C9" s="28"/>
      <c r="D9" s="28"/>
      <c r="E9" s="28"/>
      <c r="F9" s="28"/>
      <c r="G9" s="28"/>
      <c r="H9" s="28"/>
      <c r="I9" s="28"/>
    </row>
    <row r="10" spans="1:9" x14ac:dyDescent="0.2">
      <c r="A10" s="28" t="s">
        <v>68</v>
      </c>
      <c r="B10" s="28"/>
      <c r="C10" s="28"/>
      <c r="D10" s="28"/>
      <c r="E10" s="28"/>
      <c r="F10" s="28"/>
      <c r="G10" s="28"/>
      <c r="H10" s="28"/>
      <c r="I10" s="28"/>
    </row>
    <row r="11" spans="1:9" x14ac:dyDescent="0.2">
      <c r="A11" s="28"/>
      <c r="B11" s="28"/>
      <c r="C11" s="28"/>
      <c r="D11" s="28"/>
      <c r="E11" s="28"/>
      <c r="F11" s="28"/>
      <c r="G11" s="28"/>
      <c r="H11" s="28"/>
      <c r="I11" s="28"/>
    </row>
    <row r="12" spans="1:9" x14ac:dyDescent="0.2">
      <c r="A12" s="28" t="s">
        <v>69</v>
      </c>
      <c r="B12" s="28"/>
      <c r="C12" s="28"/>
      <c r="D12" s="28"/>
      <c r="E12" s="28"/>
      <c r="F12" s="28"/>
      <c r="G12" s="28"/>
      <c r="H12" s="28"/>
      <c r="I12" s="28"/>
    </row>
    <row r="13" spans="1:9" x14ac:dyDescent="0.2">
      <c r="A13" s="28" t="s">
        <v>70</v>
      </c>
      <c r="B13" s="28"/>
      <c r="C13" s="28"/>
      <c r="D13" s="28"/>
      <c r="E13" s="28"/>
      <c r="F13" s="28"/>
      <c r="G13" s="28"/>
      <c r="H13" s="28"/>
      <c r="I13" s="28"/>
    </row>
    <row r="14" spans="1:9" x14ac:dyDescent="0.2">
      <c r="A14" s="28"/>
      <c r="B14" s="28"/>
      <c r="C14" s="28"/>
      <c r="D14" s="28"/>
      <c r="E14" s="28"/>
      <c r="F14" s="28"/>
      <c r="G14" s="28"/>
      <c r="H14" s="28"/>
      <c r="I14" s="28"/>
    </row>
    <row r="15" spans="1:9" x14ac:dyDescent="0.2">
      <c r="A15" s="28" t="s">
        <v>71</v>
      </c>
      <c r="B15" s="28"/>
      <c r="C15" s="28"/>
      <c r="D15" s="28"/>
      <c r="E15" s="28"/>
      <c r="F15" s="28"/>
      <c r="G15" s="28"/>
      <c r="H15" s="28"/>
      <c r="I15" s="28"/>
    </row>
    <row r="16" spans="1:9" x14ac:dyDescent="0.2">
      <c r="A16" s="28"/>
      <c r="B16" s="28"/>
      <c r="C16" s="28"/>
      <c r="D16" s="28"/>
      <c r="E16" s="28"/>
      <c r="F16" s="28"/>
      <c r="G16" s="28"/>
      <c r="H16" s="28"/>
      <c r="I16" s="28"/>
    </row>
    <row r="17" spans="1:9" x14ac:dyDescent="0.2">
      <c r="A17" s="1" t="s">
        <v>72</v>
      </c>
      <c r="B17" s="28"/>
      <c r="C17" s="28"/>
      <c r="D17" s="28"/>
      <c r="E17" s="28"/>
      <c r="F17" s="28"/>
      <c r="G17" s="28"/>
      <c r="H17" s="28"/>
      <c r="I17" s="28"/>
    </row>
    <row r="18" spans="1:9" x14ac:dyDescent="0.2">
      <c r="A18" s="28"/>
      <c r="B18" s="28"/>
      <c r="C18" s="28"/>
      <c r="D18" s="28"/>
      <c r="E18" s="28"/>
      <c r="F18" s="28"/>
      <c r="G18" s="28"/>
      <c r="H18" s="28"/>
      <c r="I18" s="28"/>
    </row>
    <row r="19" spans="1:9" x14ac:dyDescent="0.2">
      <c r="A19" s="207" t="s">
        <v>12</v>
      </c>
      <c r="B19" s="208"/>
      <c r="C19" s="208"/>
      <c r="D19" s="208"/>
      <c r="E19" s="208"/>
      <c r="F19" s="208"/>
      <c r="G19" s="208"/>
      <c r="H19" s="208"/>
      <c r="I19" s="209"/>
    </row>
    <row r="20" spans="1:9" x14ac:dyDescent="0.2">
      <c r="A20" s="33"/>
      <c r="B20" s="34"/>
      <c r="C20" s="35" t="s">
        <v>30</v>
      </c>
      <c r="D20" s="35" t="s">
        <v>31</v>
      </c>
      <c r="E20" s="35" t="s">
        <v>32</v>
      </c>
      <c r="F20" s="35" t="s">
        <v>33</v>
      </c>
      <c r="G20" s="153" t="s">
        <v>466</v>
      </c>
      <c r="H20" s="153" t="s">
        <v>467</v>
      </c>
      <c r="I20" s="153" t="s">
        <v>468</v>
      </c>
    </row>
    <row r="21" spans="1:9" x14ac:dyDescent="0.2">
      <c r="A21" s="33"/>
      <c r="B21" s="34"/>
      <c r="C21" s="14" t="s">
        <v>10</v>
      </c>
      <c r="D21" s="14" t="s">
        <v>10</v>
      </c>
      <c r="E21" s="14" t="s">
        <v>10</v>
      </c>
      <c r="F21" s="14" t="s">
        <v>10</v>
      </c>
      <c r="G21" s="155" t="s">
        <v>11</v>
      </c>
      <c r="H21" s="155" t="s">
        <v>11</v>
      </c>
      <c r="I21" s="155" t="s">
        <v>11</v>
      </c>
    </row>
    <row r="22" spans="1:9" x14ac:dyDescent="0.2">
      <c r="A22" s="33" t="s">
        <v>0</v>
      </c>
      <c r="B22" s="34"/>
      <c r="C22" s="37"/>
      <c r="D22" s="37">
        <v>127850</v>
      </c>
      <c r="E22" s="37">
        <v>0</v>
      </c>
      <c r="F22" s="37">
        <v>0</v>
      </c>
      <c r="G22" s="37">
        <v>0</v>
      </c>
      <c r="H22" s="37">
        <v>0</v>
      </c>
      <c r="I22" s="37">
        <v>0</v>
      </c>
    </row>
    <row r="23" spans="1:9" x14ac:dyDescent="0.2">
      <c r="A23" s="33" t="s">
        <v>1</v>
      </c>
      <c r="B23" s="34"/>
      <c r="C23" s="37">
        <f t="shared" ref="C23" si="0">B34</f>
        <v>0</v>
      </c>
      <c r="D23" s="37">
        <f t="shared" ref="D23" si="1">C34</f>
        <v>0</v>
      </c>
      <c r="E23" s="37">
        <f t="shared" ref="E23" si="2">D34</f>
        <v>0</v>
      </c>
      <c r="F23" s="37">
        <f t="shared" ref="F23" si="3">E34</f>
        <v>0</v>
      </c>
      <c r="G23" s="37">
        <f t="shared" ref="G23" si="4">F34</f>
        <v>0</v>
      </c>
      <c r="H23" s="37">
        <f t="shared" ref="H23" si="5">G34</f>
        <v>0</v>
      </c>
      <c r="I23" s="37">
        <f t="shared" ref="I23" si="6">H34</f>
        <v>0</v>
      </c>
    </row>
    <row r="24" spans="1:9" x14ac:dyDescent="0.2">
      <c r="A24" s="33" t="s">
        <v>2</v>
      </c>
      <c r="B24" s="34"/>
      <c r="C24" s="37"/>
      <c r="D24" s="37">
        <v>43576.98</v>
      </c>
      <c r="E24" s="37"/>
      <c r="F24" s="37"/>
      <c r="G24" s="37"/>
      <c r="H24" s="37"/>
      <c r="I24" s="37"/>
    </row>
    <row r="25" spans="1:9" x14ac:dyDescent="0.2">
      <c r="A25" s="33" t="s">
        <v>3</v>
      </c>
      <c r="B25" s="34"/>
      <c r="C25" s="36"/>
      <c r="D25" s="37">
        <v>43576.98</v>
      </c>
      <c r="E25" s="37"/>
      <c r="F25" s="37"/>
      <c r="G25" s="37"/>
      <c r="H25" s="37"/>
      <c r="I25" s="37"/>
    </row>
    <row r="26" spans="1:9" x14ac:dyDescent="0.2">
      <c r="A26" s="33"/>
      <c r="B26" s="34"/>
      <c r="C26" s="37"/>
      <c r="D26" s="37"/>
      <c r="E26" s="37"/>
      <c r="F26" s="37"/>
      <c r="G26" s="37"/>
      <c r="H26" s="37"/>
      <c r="I26" s="37"/>
    </row>
    <row r="27" spans="1:9" x14ac:dyDescent="0.2">
      <c r="A27" s="10" t="s">
        <v>4</v>
      </c>
      <c r="B27" s="6"/>
      <c r="C27" s="17"/>
      <c r="D27" s="17"/>
      <c r="E27" s="17"/>
      <c r="F27" s="15"/>
      <c r="G27" s="15"/>
      <c r="H27" s="15"/>
      <c r="I27" s="15"/>
    </row>
    <row r="28" spans="1:9" x14ac:dyDescent="0.2">
      <c r="A28" s="10" t="s">
        <v>29</v>
      </c>
      <c r="B28" s="11"/>
      <c r="C28" s="17"/>
      <c r="D28" s="17"/>
      <c r="E28" s="17"/>
      <c r="F28" s="15"/>
      <c r="G28" s="15"/>
      <c r="H28" s="15"/>
      <c r="I28" s="15"/>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8"/>
      <c r="B31" s="19"/>
      <c r="C31" s="16"/>
      <c r="D31" s="16"/>
      <c r="E31" s="16"/>
      <c r="F31" s="16"/>
      <c r="G31" s="16"/>
      <c r="H31" s="16"/>
      <c r="I31" s="16"/>
    </row>
    <row r="32" spans="1:9" x14ac:dyDescent="0.2">
      <c r="A32" s="10" t="s">
        <v>5</v>
      </c>
      <c r="B32" s="11"/>
      <c r="C32" s="15">
        <f t="shared" ref="C32:F32" si="7">SUM(C29:C31)</f>
        <v>0</v>
      </c>
      <c r="D32" s="15">
        <f t="shared" si="7"/>
        <v>0</v>
      </c>
      <c r="E32" s="15">
        <f t="shared" si="7"/>
        <v>0</v>
      </c>
      <c r="F32" s="15">
        <f t="shared" si="7"/>
        <v>0</v>
      </c>
      <c r="G32" s="15">
        <f t="shared" ref="G32:I32" si="8">SUM(G29:G31)</f>
        <v>0</v>
      </c>
      <c r="H32" s="15">
        <f t="shared" si="8"/>
        <v>0</v>
      </c>
      <c r="I32" s="15">
        <f t="shared" si="8"/>
        <v>0</v>
      </c>
    </row>
    <row r="33" spans="1:9" x14ac:dyDescent="0.2">
      <c r="A33" s="33"/>
      <c r="B33" s="34"/>
      <c r="C33" s="37"/>
      <c r="D33" s="37"/>
      <c r="E33" s="37"/>
      <c r="F33" s="37"/>
      <c r="G33" s="37"/>
      <c r="H33" s="37"/>
      <c r="I33" s="37"/>
    </row>
    <row r="34" spans="1:9" x14ac:dyDescent="0.2">
      <c r="A34" s="33" t="s">
        <v>7</v>
      </c>
      <c r="B34" s="34"/>
      <c r="C34" s="36">
        <f t="shared" ref="C34" si="9">+C23+C24-C25+C32</f>
        <v>0</v>
      </c>
      <c r="D34" s="36">
        <f>+D23+D24-D25+D32</f>
        <v>0</v>
      </c>
      <c r="E34" s="36">
        <f>+E23+E24-E25+E32</f>
        <v>0</v>
      </c>
      <c r="F34" s="36">
        <f t="shared" ref="F34:I34" si="10">+F23+F24-F25+F32</f>
        <v>0</v>
      </c>
      <c r="G34" s="36">
        <f t="shared" si="10"/>
        <v>0</v>
      </c>
      <c r="H34" s="36">
        <f t="shared" si="10"/>
        <v>0</v>
      </c>
      <c r="I34" s="36">
        <f t="shared" si="10"/>
        <v>0</v>
      </c>
    </row>
    <row r="35" spans="1:9" x14ac:dyDescent="0.2">
      <c r="A35" s="38"/>
      <c r="B35" s="39"/>
      <c r="C35" s="37"/>
      <c r="D35" s="37"/>
      <c r="E35" s="37"/>
      <c r="F35" s="37"/>
      <c r="G35" s="37"/>
      <c r="H35" s="37"/>
      <c r="I35" s="37"/>
    </row>
    <row r="36" spans="1:9" x14ac:dyDescent="0.2">
      <c r="A36" s="33" t="s">
        <v>24</v>
      </c>
      <c r="B36" s="34"/>
      <c r="C36" s="37"/>
      <c r="D36" s="37"/>
      <c r="E36" s="37"/>
      <c r="F36" s="37"/>
      <c r="G36" s="37"/>
      <c r="H36" s="37"/>
      <c r="I36" s="37"/>
    </row>
    <row r="37" spans="1:9" x14ac:dyDescent="0.2">
      <c r="A37" s="38"/>
      <c r="B37" s="39"/>
      <c r="C37" s="37"/>
      <c r="D37" s="37"/>
      <c r="E37" s="37"/>
      <c r="F37" s="37"/>
      <c r="G37" s="37"/>
      <c r="H37" s="37"/>
      <c r="I37" s="37"/>
    </row>
    <row r="38" spans="1:9" x14ac:dyDescent="0.2">
      <c r="A38" s="33" t="s">
        <v>25</v>
      </c>
      <c r="B38" s="42"/>
      <c r="C38" s="43">
        <f t="shared" ref="C38:F38" si="11">C34-C36</f>
        <v>0</v>
      </c>
      <c r="D38" s="43">
        <f t="shared" si="11"/>
        <v>0</v>
      </c>
      <c r="E38" s="43">
        <f t="shared" si="11"/>
        <v>0</v>
      </c>
      <c r="F38" s="43">
        <f t="shared" si="11"/>
        <v>0</v>
      </c>
      <c r="G38" s="43">
        <f t="shared" ref="G38:I38" si="12">G34-G36</f>
        <v>0</v>
      </c>
      <c r="H38" s="43">
        <f t="shared" si="12"/>
        <v>0</v>
      </c>
      <c r="I38" s="43">
        <f t="shared" si="12"/>
        <v>0</v>
      </c>
    </row>
    <row r="39" spans="1:9" x14ac:dyDescent="0.2">
      <c r="A39" s="44"/>
      <c r="B39" s="44"/>
      <c r="C39" s="45"/>
      <c r="D39" s="45"/>
      <c r="E39" s="45"/>
      <c r="F39" s="45"/>
      <c r="G39" s="45"/>
      <c r="H39" s="45"/>
      <c r="I39" s="45"/>
    </row>
    <row r="40" spans="1:9" x14ac:dyDescent="0.2">
      <c r="A40" s="46" t="s">
        <v>26</v>
      </c>
      <c r="B40" s="29"/>
      <c r="C40" s="47"/>
      <c r="D40" s="47"/>
      <c r="E40" s="48"/>
      <c r="F40" s="48"/>
      <c r="G40" s="48"/>
      <c r="H40" s="48"/>
      <c r="I40" s="48"/>
    </row>
    <row r="41" spans="1:9" x14ac:dyDescent="0.2">
      <c r="A41" s="49" t="s">
        <v>28</v>
      </c>
      <c r="B41" s="39"/>
      <c r="C41" s="20"/>
      <c r="D41" s="20"/>
      <c r="E41" s="41"/>
      <c r="F41" s="41"/>
      <c r="G41" s="41"/>
      <c r="H41" s="41"/>
      <c r="I41" s="41"/>
    </row>
    <row r="42" spans="1:9" x14ac:dyDescent="0.2">
      <c r="A42" s="33"/>
      <c r="B42" s="34"/>
      <c r="C42" s="37"/>
      <c r="D42" s="37"/>
      <c r="E42" s="37"/>
      <c r="F42" s="37"/>
      <c r="G42" s="37"/>
      <c r="H42" s="37"/>
      <c r="I42" s="37"/>
    </row>
    <row r="43" spans="1:9" x14ac:dyDescent="0.2">
      <c r="A43" s="33" t="s">
        <v>6</v>
      </c>
      <c r="B43" s="34"/>
      <c r="C43" s="16"/>
      <c r="D43" s="16"/>
      <c r="E43" s="37"/>
      <c r="F43" s="37"/>
      <c r="G43" s="37"/>
      <c r="H43" s="37"/>
      <c r="I43" s="37"/>
    </row>
    <row r="44" spans="1:9" x14ac:dyDescent="0.2">
      <c r="A44" s="33"/>
      <c r="B44" s="34"/>
      <c r="C44" s="16"/>
      <c r="D44" s="16"/>
      <c r="E44" s="37"/>
      <c r="F44" s="37"/>
      <c r="G44" s="37"/>
      <c r="H44" s="37"/>
      <c r="I44" s="37"/>
    </row>
    <row r="45" spans="1:9" x14ac:dyDescent="0.2">
      <c r="A45" s="49" t="s">
        <v>8</v>
      </c>
      <c r="B45" s="42"/>
      <c r="C45" s="16"/>
      <c r="D45" s="16"/>
      <c r="E45" s="37"/>
      <c r="F45" s="37"/>
      <c r="G45" s="37"/>
      <c r="H45" s="37"/>
      <c r="I45" s="37"/>
    </row>
    <row r="46" spans="1:9" x14ac:dyDescent="0.2">
      <c r="A46" s="50" t="s">
        <v>9</v>
      </c>
      <c r="B46" s="51"/>
      <c r="C46" s="16"/>
      <c r="D46" s="16"/>
      <c r="E46" s="37"/>
      <c r="F46" s="37"/>
      <c r="G46" s="37"/>
      <c r="H46" s="37"/>
      <c r="I46" s="37"/>
    </row>
  </sheetData>
  <mergeCells count="1">
    <mergeCell ref="A19:I19"/>
  </mergeCells>
  <printOptions horizontalCentered="1"/>
  <pageMargins left="0.75" right="0.75" top="0.6" bottom="0.55000000000000004" header="0.28000000000000003" footer="0.16"/>
  <pageSetup scale="92"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2361-0098-436C-B203-B97945E4743B}">
  <sheetPr>
    <pageSetUpPr fitToPage="1"/>
  </sheetPr>
  <dimension ref="A1:I45"/>
  <sheetViews>
    <sheetView zoomScaleNormal="100" zoomScaleSheetLayoutView="90" workbookViewId="0">
      <selection activeCell="A8" sqref="A8:I8"/>
    </sheetView>
  </sheetViews>
  <sheetFormatPr defaultColWidth="8.85546875" defaultRowHeight="12.75" x14ac:dyDescent="0.2"/>
  <cols>
    <col min="1" max="2" width="17.28515625" style="173" customWidth="1"/>
    <col min="3" max="8" width="14" style="173" customWidth="1"/>
    <col min="9" max="9" width="13.140625" style="173" customWidth="1"/>
    <col min="10" max="16384" width="8.85546875" style="173"/>
  </cols>
  <sheetData>
    <row r="1" spans="1:9" x14ac:dyDescent="0.2">
      <c r="A1" s="174"/>
      <c r="B1" s="172"/>
      <c r="C1" s="172"/>
      <c r="D1" s="172"/>
      <c r="E1" s="172"/>
      <c r="F1" s="172"/>
      <c r="G1" s="172"/>
      <c r="H1" s="172"/>
      <c r="I1" s="172"/>
    </row>
    <row r="2" spans="1:9" x14ac:dyDescent="0.2">
      <c r="A2" s="172" t="s">
        <v>13</v>
      </c>
      <c r="B2" s="2" t="s">
        <v>34</v>
      </c>
      <c r="C2" s="29"/>
      <c r="D2" s="29"/>
      <c r="E2" s="172"/>
      <c r="F2" s="172"/>
      <c r="G2" s="30" t="s">
        <v>14</v>
      </c>
      <c r="H2" s="29" t="s">
        <v>489</v>
      </c>
      <c r="I2" s="29"/>
    </row>
    <row r="3" spans="1:9" x14ac:dyDescent="0.2">
      <c r="A3" s="172" t="s">
        <v>22</v>
      </c>
      <c r="B3" s="2" t="s">
        <v>97</v>
      </c>
      <c r="C3" s="29"/>
      <c r="D3" s="29"/>
      <c r="E3" s="172"/>
      <c r="F3" s="172"/>
      <c r="G3" s="30" t="s">
        <v>15</v>
      </c>
      <c r="H3" s="31" t="s">
        <v>490</v>
      </c>
      <c r="I3" s="31"/>
    </row>
    <row r="4" spans="1:9" x14ac:dyDescent="0.2">
      <c r="A4" s="172" t="s">
        <v>16</v>
      </c>
      <c r="B4" s="4" t="s">
        <v>140</v>
      </c>
      <c r="C4" s="29"/>
      <c r="D4" s="29"/>
      <c r="E4" s="172"/>
      <c r="F4" s="172"/>
      <c r="G4" s="30" t="s">
        <v>18</v>
      </c>
      <c r="H4" s="4" t="s">
        <v>38</v>
      </c>
      <c r="I4" s="29"/>
    </row>
    <row r="5" spans="1:9" x14ac:dyDescent="0.2">
      <c r="A5" s="172" t="s">
        <v>17</v>
      </c>
      <c r="B5" s="29" t="s">
        <v>141</v>
      </c>
      <c r="C5" s="31"/>
      <c r="D5" s="31"/>
      <c r="E5" s="172"/>
      <c r="F5" s="172"/>
      <c r="G5" s="30" t="s">
        <v>19</v>
      </c>
      <c r="H5" s="31" t="s">
        <v>142</v>
      </c>
      <c r="I5" s="31"/>
    </row>
    <row r="6" spans="1:9" x14ac:dyDescent="0.2">
      <c r="A6" s="172"/>
      <c r="B6" s="172"/>
      <c r="C6" s="172"/>
      <c r="D6" s="172"/>
      <c r="E6" s="172"/>
      <c r="F6" s="172"/>
      <c r="G6" s="172"/>
      <c r="H6" s="172"/>
      <c r="I6" s="172"/>
    </row>
    <row r="7" spans="1:9" x14ac:dyDescent="0.2">
      <c r="A7" s="172"/>
      <c r="B7" s="172"/>
      <c r="C7" s="172"/>
      <c r="D7" s="172"/>
      <c r="E7" s="172"/>
      <c r="F7" s="172"/>
      <c r="G7" s="172"/>
      <c r="H7" s="172"/>
      <c r="I7" s="172"/>
    </row>
    <row r="8" spans="1:9" ht="28.5" customHeight="1" x14ac:dyDescent="0.2">
      <c r="A8" s="205" t="s">
        <v>143</v>
      </c>
      <c r="B8" s="205"/>
      <c r="C8" s="205"/>
      <c r="D8" s="205"/>
      <c r="E8" s="205"/>
      <c r="F8" s="205"/>
      <c r="G8" s="205"/>
      <c r="H8" s="205"/>
      <c r="I8" s="205"/>
    </row>
    <row r="9" spans="1:9" x14ac:dyDescent="0.2">
      <c r="A9" s="172"/>
      <c r="B9" s="172"/>
      <c r="C9" s="172"/>
      <c r="D9" s="172"/>
      <c r="E9" s="172"/>
      <c r="F9" s="172"/>
      <c r="G9" s="172"/>
      <c r="H9" s="172"/>
      <c r="I9" s="172"/>
    </row>
    <row r="10" spans="1:9" x14ac:dyDescent="0.2">
      <c r="A10" s="53" t="s">
        <v>144</v>
      </c>
      <c r="B10" s="172"/>
      <c r="C10" s="172"/>
      <c r="D10" s="172"/>
      <c r="E10" s="172"/>
      <c r="F10" s="172"/>
      <c r="G10" s="172"/>
      <c r="H10" s="172"/>
      <c r="I10" s="172"/>
    </row>
    <row r="11" spans="1:9" x14ac:dyDescent="0.2">
      <c r="A11" s="172"/>
      <c r="B11" s="172"/>
      <c r="C11" s="172"/>
      <c r="D11" s="172"/>
      <c r="E11" s="172"/>
      <c r="F11" s="172"/>
      <c r="G11" s="172"/>
      <c r="H11" s="172"/>
      <c r="I11" s="172"/>
    </row>
    <row r="12" spans="1:9" ht="42" customHeight="1" x14ac:dyDescent="0.2">
      <c r="A12" s="205" t="s">
        <v>145</v>
      </c>
      <c r="B12" s="205"/>
      <c r="C12" s="205"/>
      <c r="D12" s="205"/>
      <c r="E12" s="205"/>
      <c r="F12" s="205"/>
      <c r="G12" s="205"/>
      <c r="H12" s="205"/>
      <c r="I12" s="205"/>
    </row>
    <row r="13" spans="1:9" x14ac:dyDescent="0.2">
      <c r="A13" s="172"/>
      <c r="B13" s="172"/>
      <c r="C13" s="172"/>
      <c r="D13" s="172"/>
      <c r="E13" s="172"/>
      <c r="F13" s="172"/>
      <c r="G13" s="172"/>
      <c r="H13" s="172"/>
      <c r="I13" s="172"/>
    </row>
    <row r="14" spans="1:9" x14ac:dyDescent="0.2">
      <c r="A14" s="206" t="s">
        <v>496</v>
      </c>
      <c r="B14" s="206"/>
      <c r="C14" s="206"/>
      <c r="D14" s="206"/>
      <c r="E14" s="206"/>
      <c r="F14" s="206"/>
      <c r="G14" s="206"/>
      <c r="H14" s="206"/>
      <c r="I14" s="206"/>
    </row>
    <row r="15" spans="1:9" x14ac:dyDescent="0.2">
      <c r="A15" s="206"/>
      <c r="B15" s="206"/>
      <c r="C15" s="206"/>
      <c r="D15" s="206"/>
      <c r="E15" s="206"/>
      <c r="F15" s="206"/>
      <c r="G15" s="206"/>
      <c r="H15" s="206"/>
      <c r="I15" s="206"/>
    </row>
    <row r="16" spans="1:9" x14ac:dyDescent="0.2">
      <c r="A16" s="206"/>
      <c r="B16" s="206"/>
      <c r="C16" s="206"/>
      <c r="D16" s="206"/>
      <c r="E16" s="206"/>
      <c r="F16" s="206"/>
      <c r="G16" s="206"/>
      <c r="H16" s="206"/>
      <c r="I16" s="206"/>
    </row>
    <row r="17" spans="1:9" x14ac:dyDescent="0.2">
      <c r="A17" s="172"/>
      <c r="B17" s="172"/>
      <c r="C17" s="172"/>
      <c r="D17" s="172"/>
      <c r="E17" s="172"/>
      <c r="F17" s="172"/>
      <c r="G17" s="172"/>
      <c r="H17" s="172"/>
      <c r="I17" s="17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v>3000634</v>
      </c>
      <c r="E21" s="37"/>
      <c r="F21" s="37"/>
      <c r="G21" s="37"/>
      <c r="H21" s="37"/>
      <c r="I21" s="37"/>
    </row>
    <row r="22" spans="1:9" x14ac:dyDescent="0.2">
      <c r="A22" s="33" t="s">
        <v>1</v>
      </c>
      <c r="B22" s="34"/>
      <c r="C22" s="37">
        <f t="shared" ref="C22:I22" si="0">B33</f>
        <v>0</v>
      </c>
      <c r="D22" s="37">
        <f t="shared" si="0"/>
        <v>0</v>
      </c>
      <c r="E22" s="37">
        <f t="shared" si="0"/>
        <v>25486.809999999998</v>
      </c>
      <c r="F22" s="37">
        <f t="shared" si="0"/>
        <v>50117.5</v>
      </c>
      <c r="G22" s="37">
        <f t="shared" si="0"/>
        <v>122784.21999999997</v>
      </c>
      <c r="H22" s="37">
        <f t="shared" si="0"/>
        <v>122784.21999999997</v>
      </c>
      <c r="I22" s="37">
        <f t="shared" si="0"/>
        <v>122784.21999999997</v>
      </c>
    </row>
    <row r="23" spans="1:9" x14ac:dyDescent="0.2">
      <c r="A23" s="33" t="s">
        <v>2</v>
      </c>
      <c r="B23" s="34"/>
      <c r="C23" s="37"/>
      <c r="D23" s="37">
        <v>169059.23</v>
      </c>
      <c r="E23" s="37">
        <v>285751.32</v>
      </c>
      <c r="F23" s="37">
        <v>573717.23</v>
      </c>
      <c r="G23" s="37">
        <v>573717.23</v>
      </c>
      <c r="H23" s="177">
        <v>0</v>
      </c>
      <c r="I23" s="177">
        <v>0</v>
      </c>
    </row>
    <row r="24" spans="1:9" x14ac:dyDescent="0.2">
      <c r="A24" s="33" t="s">
        <v>3</v>
      </c>
      <c r="B24" s="34"/>
      <c r="C24" s="36"/>
      <c r="D24" s="37">
        <v>143572.42000000001</v>
      </c>
      <c r="E24" s="37">
        <v>261120.63</v>
      </c>
      <c r="F24" s="37">
        <v>501050.51</v>
      </c>
      <c r="G24" s="37">
        <v>573717.23</v>
      </c>
      <c r="H24" s="177">
        <v>0</v>
      </c>
      <c r="I24" s="17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25486.809999999998</v>
      </c>
      <c r="E33" s="36">
        <f>+E22+E23-E24+E31</f>
        <v>50117.5</v>
      </c>
      <c r="F33" s="36">
        <f t="shared" ref="F33:I33" si="4">+F22+F23-F24+F31</f>
        <v>122784.21999999997</v>
      </c>
      <c r="G33" s="36">
        <f t="shared" si="4"/>
        <v>122784.21999999997</v>
      </c>
      <c r="H33" s="36">
        <f t="shared" si="4"/>
        <v>122784.21999999997</v>
      </c>
      <c r="I33" s="36">
        <f t="shared" si="4"/>
        <v>122784.21999999997</v>
      </c>
    </row>
    <row r="34" spans="1:9" x14ac:dyDescent="0.2">
      <c r="A34" s="38"/>
      <c r="B34" s="39"/>
      <c r="C34" s="37"/>
      <c r="D34" s="37"/>
      <c r="E34" s="37"/>
      <c r="F34" s="37"/>
      <c r="G34" s="37"/>
      <c r="H34" s="37"/>
      <c r="I34" s="37"/>
    </row>
    <row r="35" spans="1:9" x14ac:dyDescent="0.2">
      <c r="A35" s="33" t="s">
        <v>24</v>
      </c>
      <c r="B35" s="34"/>
      <c r="C35" s="37"/>
      <c r="D35" s="37">
        <v>344977.96</v>
      </c>
      <c r="E35" s="37">
        <v>286769.26</v>
      </c>
      <c r="F35" s="37">
        <v>401989.37</v>
      </c>
      <c r="G35" s="37">
        <v>401989.37</v>
      </c>
      <c r="H35" s="37">
        <v>401989.37</v>
      </c>
      <c r="I35" s="37">
        <v>401989.37</v>
      </c>
    </row>
    <row r="36" spans="1:9" x14ac:dyDescent="0.2">
      <c r="A36" s="38"/>
      <c r="B36" s="39"/>
      <c r="C36" s="37"/>
      <c r="D36" s="37"/>
      <c r="E36" s="37"/>
      <c r="F36" s="37"/>
      <c r="G36" s="37"/>
      <c r="H36" s="37"/>
      <c r="I36" s="37"/>
    </row>
    <row r="37" spans="1:9" x14ac:dyDescent="0.2">
      <c r="A37" s="33" t="s">
        <v>25</v>
      </c>
      <c r="B37" s="42"/>
      <c r="C37" s="43">
        <f t="shared" ref="C37" si="5">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4">
    <mergeCell ref="A8:I8"/>
    <mergeCell ref="A12:I12"/>
    <mergeCell ref="A14:I16"/>
    <mergeCell ref="A18:I18"/>
  </mergeCells>
  <printOptions horizontalCentered="1"/>
  <pageMargins left="0.75" right="0.75" top="0.6" bottom="0.55000000000000004" header="0.28000000000000003" footer="0.16"/>
  <pageSetup scale="87"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42AE-148D-4D6A-8B85-C7564AA9B8B0}">
  <sheetPr>
    <pageSetUpPr fitToPage="1"/>
  </sheetPr>
  <dimension ref="A1:I45"/>
  <sheetViews>
    <sheetView topLeftCell="A13" zoomScaleNormal="100" zoomScaleSheetLayoutView="90" workbookViewId="0">
      <selection activeCell="H20" sqref="H20"/>
    </sheetView>
  </sheetViews>
  <sheetFormatPr defaultColWidth="8.85546875" defaultRowHeight="12.75" x14ac:dyDescent="0.2"/>
  <cols>
    <col min="1" max="2" width="17.28515625" style="173" customWidth="1"/>
    <col min="3" max="8" width="14" style="173" customWidth="1"/>
    <col min="9" max="9" width="13.140625" style="173" customWidth="1"/>
    <col min="10" max="16384" width="8.85546875" style="173"/>
  </cols>
  <sheetData>
    <row r="1" spans="1:9" x14ac:dyDescent="0.2">
      <c r="A1" s="174" t="s">
        <v>491</v>
      </c>
      <c r="B1" s="172"/>
      <c r="C1" s="172"/>
      <c r="D1" s="172"/>
      <c r="E1" s="172"/>
      <c r="F1" s="172"/>
      <c r="G1" s="172"/>
      <c r="H1" s="172"/>
      <c r="I1" s="172"/>
    </row>
    <row r="2" spans="1:9" x14ac:dyDescent="0.2">
      <c r="A2" s="172" t="s">
        <v>13</v>
      </c>
      <c r="B2" s="2" t="s">
        <v>34</v>
      </c>
      <c r="C2" s="29"/>
      <c r="D2" s="29"/>
      <c r="E2" s="172"/>
      <c r="F2" s="172"/>
      <c r="G2" s="30" t="s">
        <v>14</v>
      </c>
      <c r="H2" s="2" t="s">
        <v>489</v>
      </c>
      <c r="I2" s="29"/>
    </row>
    <row r="3" spans="1:9" x14ac:dyDescent="0.2">
      <c r="A3" s="172" t="s">
        <v>22</v>
      </c>
      <c r="B3" s="2" t="s">
        <v>97</v>
      </c>
      <c r="C3" s="29"/>
      <c r="D3" s="29"/>
      <c r="E3" s="172"/>
      <c r="F3" s="172"/>
      <c r="G3" s="30" t="s">
        <v>15</v>
      </c>
      <c r="H3" s="5" t="s">
        <v>490</v>
      </c>
      <c r="I3" s="31"/>
    </row>
    <row r="4" spans="1:9" x14ac:dyDescent="0.2">
      <c r="A4" s="172" t="s">
        <v>16</v>
      </c>
      <c r="B4" s="29" t="s">
        <v>146</v>
      </c>
      <c r="C4" s="29"/>
      <c r="D4" s="29"/>
      <c r="E4" s="172"/>
      <c r="F4" s="172"/>
      <c r="G4" s="30" t="s">
        <v>18</v>
      </c>
      <c r="H4" s="4" t="s">
        <v>38</v>
      </c>
      <c r="I4" s="29"/>
    </row>
    <row r="5" spans="1:9" x14ac:dyDescent="0.2">
      <c r="A5" s="172" t="s">
        <v>17</v>
      </c>
      <c r="B5" s="4" t="s">
        <v>136</v>
      </c>
      <c r="C5" s="31"/>
      <c r="D5" s="31"/>
      <c r="E5" s="172"/>
      <c r="F5" s="172"/>
      <c r="G5" s="30" t="s">
        <v>19</v>
      </c>
      <c r="H5" s="31" t="s">
        <v>147</v>
      </c>
      <c r="I5" s="31"/>
    </row>
    <row r="6" spans="1:9" x14ac:dyDescent="0.2">
      <c r="A6" s="172"/>
      <c r="B6" s="172" t="s">
        <v>138</v>
      </c>
      <c r="C6" s="172"/>
      <c r="D6" s="172"/>
      <c r="E6" s="172"/>
      <c r="F6" s="172"/>
      <c r="G6" s="172"/>
      <c r="H6" s="172"/>
      <c r="I6" s="172"/>
    </row>
    <row r="7" spans="1:9" x14ac:dyDescent="0.2">
      <c r="A7" s="172"/>
      <c r="B7" s="172"/>
      <c r="C7" s="172"/>
      <c r="D7" s="172"/>
      <c r="E7" s="172"/>
      <c r="F7" s="172"/>
      <c r="G7" s="172"/>
      <c r="H7" s="172"/>
      <c r="I7" s="172"/>
    </row>
    <row r="8" spans="1:9" ht="54" customHeight="1" x14ac:dyDescent="0.2">
      <c r="A8" s="235" t="s">
        <v>448</v>
      </c>
      <c r="B8" s="235"/>
      <c r="C8" s="235"/>
      <c r="D8" s="235"/>
      <c r="E8" s="235"/>
      <c r="F8" s="235"/>
      <c r="G8" s="235"/>
      <c r="H8" s="235"/>
      <c r="I8" s="235"/>
    </row>
    <row r="9" spans="1:9" x14ac:dyDescent="0.2">
      <c r="A9" s="172"/>
      <c r="B9" s="172"/>
      <c r="C9" s="172"/>
      <c r="D9" s="172"/>
      <c r="E9" s="172"/>
      <c r="F9" s="172"/>
      <c r="G9" s="172"/>
      <c r="H9" s="172"/>
      <c r="I9" s="172"/>
    </row>
    <row r="10" spans="1:9" x14ac:dyDescent="0.2">
      <c r="A10" s="172" t="s">
        <v>103</v>
      </c>
      <c r="B10" s="172"/>
      <c r="C10" s="172"/>
      <c r="D10" s="172"/>
      <c r="E10" s="172"/>
      <c r="F10" s="172"/>
      <c r="G10" s="172"/>
      <c r="H10" s="172"/>
      <c r="I10" s="172"/>
    </row>
    <row r="11" spans="1:9" x14ac:dyDescent="0.2">
      <c r="A11" s="172"/>
      <c r="B11" s="172"/>
      <c r="C11" s="172"/>
      <c r="D11" s="172"/>
      <c r="E11" s="172"/>
      <c r="F11" s="172"/>
      <c r="G11" s="172"/>
      <c r="H11" s="172"/>
      <c r="I11" s="172"/>
    </row>
    <row r="12" spans="1:9" ht="13.5" customHeight="1" x14ac:dyDescent="0.2">
      <c r="A12" s="173" t="s">
        <v>23</v>
      </c>
      <c r="B12" s="172"/>
      <c r="C12" s="172"/>
      <c r="D12" s="172"/>
      <c r="E12" s="172"/>
      <c r="F12" s="172"/>
      <c r="G12" s="172"/>
      <c r="H12" s="172"/>
      <c r="I12" s="172"/>
    </row>
    <row r="13" spans="1:9" ht="246.75" customHeight="1" x14ac:dyDescent="0.2">
      <c r="A13" s="235" t="s">
        <v>139</v>
      </c>
      <c r="B13" s="235"/>
      <c r="C13" s="235"/>
      <c r="D13" s="235"/>
      <c r="E13" s="235"/>
      <c r="F13" s="235"/>
      <c r="G13" s="235"/>
      <c r="H13" s="235"/>
      <c r="I13" s="235"/>
    </row>
    <row r="14" spans="1:9" ht="27.75" customHeight="1" x14ac:dyDescent="0.2">
      <c r="A14" s="259" t="s">
        <v>497</v>
      </c>
      <c r="B14" s="259"/>
      <c r="C14" s="259"/>
      <c r="D14" s="259"/>
      <c r="E14" s="259"/>
      <c r="F14" s="259"/>
      <c r="G14" s="259"/>
      <c r="H14" s="259"/>
      <c r="I14" s="259"/>
    </row>
    <row r="15" spans="1:9" x14ac:dyDescent="0.2">
      <c r="A15" s="172"/>
      <c r="B15" s="172"/>
      <c r="C15" s="172"/>
      <c r="D15" s="172"/>
      <c r="E15" s="172"/>
      <c r="F15" s="172"/>
      <c r="G15" s="172"/>
      <c r="H15" s="172"/>
      <c r="I15" s="172"/>
    </row>
    <row r="16" spans="1:9" x14ac:dyDescent="0.2">
      <c r="B16" s="172"/>
      <c r="C16" s="172"/>
      <c r="D16" s="172"/>
      <c r="E16" s="172"/>
      <c r="F16" s="172"/>
      <c r="G16" s="172"/>
      <c r="H16" s="172"/>
      <c r="I16" s="172"/>
    </row>
    <row r="17" spans="1:9" x14ac:dyDescent="0.2">
      <c r="A17" s="172"/>
      <c r="B17" s="172"/>
      <c r="C17" s="172"/>
      <c r="D17" s="172"/>
      <c r="E17" s="172"/>
      <c r="F17" s="172"/>
      <c r="G17" s="172"/>
      <c r="H17" s="172"/>
      <c r="I17" s="17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v>7000000</v>
      </c>
      <c r="E21" s="37"/>
      <c r="F21" s="37"/>
      <c r="G21" s="37"/>
      <c r="H21" s="37"/>
      <c r="I21" s="37"/>
    </row>
    <row r="22" spans="1:9" x14ac:dyDescent="0.2">
      <c r="A22" s="33" t="s">
        <v>1</v>
      </c>
      <c r="B22" s="34"/>
      <c r="C22" s="37">
        <f t="shared" ref="C22:I22" si="0">B33</f>
        <v>0</v>
      </c>
      <c r="D22" s="37">
        <f t="shared" si="0"/>
        <v>0</v>
      </c>
      <c r="E22" s="37">
        <f t="shared" si="0"/>
        <v>0</v>
      </c>
      <c r="F22" s="37">
        <f t="shared" si="0"/>
        <v>1.9499999999534339</v>
      </c>
      <c r="G22" s="37">
        <f t="shared" si="0"/>
        <v>4.6566128730773926E-10</v>
      </c>
      <c r="H22" s="37">
        <f t="shared" si="0"/>
        <v>4.6566128730773926E-10</v>
      </c>
      <c r="I22" s="37">
        <f t="shared" si="0"/>
        <v>4.6566128730773926E-10</v>
      </c>
    </row>
    <row r="23" spans="1:9" x14ac:dyDescent="0.2">
      <c r="A23" s="33" t="s">
        <v>2</v>
      </c>
      <c r="B23" s="34"/>
      <c r="C23" s="37"/>
      <c r="D23" s="37">
        <v>171060.56</v>
      </c>
      <c r="E23" s="37">
        <v>1857290.68</v>
      </c>
      <c r="F23" s="37">
        <v>2566612.12</v>
      </c>
      <c r="G23" s="177">
        <v>0</v>
      </c>
      <c r="H23" s="177">
        <v>0</v>
      </c>
      <c r="I23" s="177">
        <v>0</v>
      </c>
    </row>
    <row r="24" spans="1:9" x14ac:dyDescent="0.2">
      <c r="A24" s="33" t="s">
        <v>3</v>
      </c>
      <c r="B24" s="34"/>
      <c r="C24" s="36"/>
      <c r="D24" s="37">
        <v>171060.56</v>
      </c>
      <c r="E24" s="37">
        <v>1857288.73</v>
      </c>
      <c r="F24" s="37">
        <v>2566614.0699999998</v>
      </c>
      <c r="G24" s="177">
        <v>0</v>
      </c>
      <c r="H24" s="177">
        <v>0</v>
      </c>
      <c r="I24" s="17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0</v>
      </c>
      <c r="E33" s="36">
        <f>+E22+E23-E24+E31</f>
        <v>1.9499999999534339</v>
      </c>
      <c r="F33" s="36">
        <f t="shared" ref="F33:I33" si="4">+F22+F23-F24+F31</f>
        <v>4.6566128730773926E-10</v>
      </c>
      <c r="G33" s="36">
        <f t="shared" si="4"/>
        <v>4.6566128730773926E-10</v>
      </c>
      <c r="H33" s="36">
        <f t="shared" si="4"/>
        <v>4.6566128730773926E-10</v>
      </c>
      <c r="I33" s="36">
        <f t="shared" si="4"/>
        <v>4.6566128730773926E-10</v>
      </c>
    </row>
    <row r="34" spans="1:9" x14ac:dyDescent="0.2">
      <c r="A34" s="38"/>
      <c r="B34" s="39"/>
      <c r="C34" s="37"/>
      <c r="D34" s="37"/>
      <c r="E34" s="37"/>
      <c r="F34" s="37"/>
      <c r="G34" s="37"/>
      <c r="H34" s="37"/>
      <c r="I34" s="37"/>
    </row>
    <row r="35" spans="1:9" x14ac:dyDescent="0.2">
      <c r="A35" s="33" t="s">
        <v>24</v>
      </c>
      <c r="B35" s="34"/>
      <c r="C35" s="37"/>
      <c r="D35" s="37">
        <v>708939.44</v>
      </c>
      <c r="E35" s="37">
        <v>549505</v>
      </c>
      <c r="F35" s="37">
        <v>0</v>
      </c>
      <c r="G35" s="37">
        <v>0</v>
      </c>
      <c r="H35" s="37">
        <v>0</v>
      </c>
      <c r="I35" s="37">
        <v>0</v>
      </c>
    </row>
    <row r="36" spans="1:9" x14ac:dyDescent="0.2">
      <c r="A36" s="38"/>
      <c r="B36" s="39"/>
      <c r="C36" s="37"/>
      <c r="D36" s="37"/>
      <c r="E36" s="37"/>
      <c r="F36" s="37"/>
      <c r="G36" s="37"/>
      <c r="H36" s="37"/>
      <c r="I36" s="37"/>
    </row>
    <row r="37" spans="1:9" x14ac:dyDescent="0.2">
      <c r="A37" s="33" t="s">
        <v>25</v>
      </c>
      <c r="B37" s="42"/>
      <c r="C37" s="43">
        <f t="shared" ref="C37" si="5">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4">
    <mergeCell ref="A8:I8"/>
    <mergeCell ref="A13:I13"/>
    <mergeCell ref="A14:I14"/>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rowBreaks count="1" manualBreakCount="1">
    <brk id="16"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43BD-4AB5-46C6-9780-5D5103657D6B}">
  <sheetPr>
    <pageSetUpPr fitToPage="1"/>
  </sheetPr>
  <dimension ref="A1:I45"/>
  <sheetViews>
    <sheetView zoomScaleNormal="100" zoomScaleSheetLayoutView="90" workbookViewId="0">
      <selection activeCell="G19" sqref="G19:I20"/>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328</v>
      </c>
      <c r="I2" s="29"/>
    </row>
    <row r="3" spans="1:9" x14ac:dyDescent="0.2">
      <c r="A3" s="28" t="s">
        <v>22</v>
      </c>
      <c r="B3" s="29" t="s">
        <v>363</v>
      </c>
      <c r="C3" s="29"/>
      <c r="D3" s="29"/>
      <c r="E3" s="28"/>
      <c r="F3" s="28"/>
      <c r="G3" s="30" t="s">
        <v>15</v>
      </c>
      <c r="H3" s="31" t="s">
        <v>330</v>
      </c>
      <c r="I3" s="31"/>
    </row>
    <row r="4" spans="1:9" x14ac:dyDescent="0.2">
      <c r="A4" s="28" t="s">
        <v>16</v>
      </c>
      <c r="B4" s="29" t="s">
        <v>364</v>
      </c>
      <c r="C4" s="29"/>
      <c r="D4" s="29"/>
      <c r="E4" s="28"/>
      <c r="F4" s="28"/>
      <c r="G4" s="30" t="s">
        <v>18</v>
      </c>
      <c r="H4" s="29" t="s">
        <v>38</v>
      </c>
      <c r="I4" s="29"/>
    </row>
    <row r="5" spans="1:9" ht="12.75" customHeight="1" x14ac:dyDescent="0.2">
      <c r="A5" s="28" t="s">
        <v>17</v>
      </c>
      <c r="B5" s="231" t="s">
        <v>365</v>
      </c>
      <c r="C5" s="231"/>
      <c r="D5" s="231"/>
      <c r="E5" s="67"/>
      <c r="F5" s="28"/>
      <c r="G5" s="30" t="s">
        <v>19</v>
      </c>
      <c r="H5" s="31" t="s">
        <v>366</v>
      </c>
      <c r="I5" s="31"/>
    </row>
    <row r="6" spans="1:9" ht="39" customHeight="1" x14ac:dyDescent="0.2">
      <c r="A6" s="28"/>
      <c r="B6" s="232"/>
      <c r="C6" s="232"/>
      <c r="D6" s="232"/>
      <c r="E6" s="67"/>
      <c r="F6" s="28"/>
      <c r="G6" s="28"/>
      <c r="H6" s="28"/>
      <c r="I6" s="28"/>
    </row>
    <row r="7" spans="1:9" x14ac:dyDescent="0.2">
      <c r="A7" s="28"/>
      <c r="B7" s="28"/>
      <c r="C7" s="28"/>
      <c r="D7" s="28"/>
      <c r="E7" s="28"/>
      <c r="F7" s="28"/>
      <c r="G7" s="28"/>
      <c r="H7" s="28"/>
      <c r="I7" s="28"/>
    </row>
    <row r="8" spans="1:9" ht="24" customHeight="1" x14ac:dyDescent="0.2">
      <c r="A8" s="235" t="s">
        <v>367</v>
      </c>
      <c r="B8" s="235"/>
      <c r="C8" s="235"/>
      <c r="D8" s="235"/>
      <c r="E8" s="235"/>
      <c r="F8" s="235"/>
      <c r="G8" s="235"/>
      <c r="H8" s="235"/>
      <c r="I8" s="235"/>
    </row>
    <row r="9" spans="1:9" x14ac:dyDescent="0.2">
      <c r="A9" s="28"/>
      <c r="B9" s="28"/>
      <c r="C9" s="28"/>
      <c r="D9" s="28"/>
      <c r="E9" s="28"/>
      <c r="F9" s="28"/>
      <c r="G9" s="28"/>
      <c r="H9" s="28"/>
      <c r="I9" s="28"/>
    </row>
    <row r="10" spans="1:9" x14ac:dyDescent="0.2">
      <c r="A10" s="243" t="s">
        <v>335</v>
      </c>
      <c r="B10" s="243"/>
      <c r="C10" s="243"/>
      <c r="D10" s="243"/>
      <c r="E10" s="243"/>
      <c r="F10" s="243"/>
      <c r="G10" s="243"/>
      <c r="H10" s="243"/>
      <c r="I10" s="243"/>
    </row>
    <row r="11" spans="1:9" x14ac:dyDescent="0.2">
      <c r="A11" s="243"/>
      <c r="B11" s="243"/>
      <c r="C11" s="243"/>
      <c r="D11" s="243"/>
      <c r="E11" s="243"/>
      <c r="F11" s="243"/>
      <c r="G11" s="243"/>
      <c r="H11" s="243"/>
      <c r="I11" s="243"/>
    </row>
    <row r="12" spans="1:9" ht="27.75" customHeight="1" x14ac:dyDescent="0.2">
      <c r="A12" s="235" t="s">
        <v>368</v>
      </c>
      <c r="B12" s="235"/>
      <c r="C12" s="235"/>
      <c r="D12" s="235"/>
      <c r="E12" s="235"/>
      <c r="F12" s="235"/>
      <c r="G12" s="235"/>
      <c r="H12" s="235"/>
      <c r="I12" s="235"/>
    </row>
    <row r="13" spans="1:9" x14ac:dyDescent="0.2">
      <c r="A13" s="28"/>
      <c r="B13" s="28"/>
      <c r="C13" s="28"/>
      <c r="D13" s="28"/>
      <c r="E13" s="28"/>
      <c r="F13" s="28"/>
      <c r="G13" s="28"/>
      <c r="H13" s="28"/>
      <c r="I13" s="28"/>
    </row>
    <row r="14" spans="1:9" x14ac:dyDescent="0.2">
      <c r="A14" s="244" t="s">
        <v>362</v>
      </c>
      <c r="B14" s="245"/>
      <c r="C14" s="245"/>
      <c r="D14" s="245"/>
      <c r="E14" s="245"/>
      <c r="F14" s="245"/>
      <c r="G14" s="245"/>
      <c r="H14" s="245"/>
      <c r="I14" s="245"/>
    </row>
    <row r="15" spans="1:9" hidden="1" x14ac:dyDescent="0.2">
      <c r="A15" s="28"/>
      <c r="B15" s="28"/>
      <c r="C15" s="28"/>
      <c r="D15" s="28"/>
      <c r="E15" s="28"/>
      <c r="F15" s="28"/>
      <c r="G15" s="28"/>
      <c r="H15" s="28"/>
      <c r="I15" s="28"/>
    </row>
    <row r="16" spans="1:9" hidden="1" x14ac:dyDescent="0.2">
      <c r="B16" s="28"/>
      <c r="C16" s="28"/>
      <c r="D16" s="28"/>
      <c r="E16" s="28"/>
      <c r="F16" s="28"/>
      <c r="G16" s="28"/>
      <c r="H16" s="28"/>
      <c r="I16" s="28"/>
    </row>
    <row r="17" spans="1:9" x14ac:dyDescent="0.2">
      <c r="A17" s="28"/>
      <c r="B17" s="28"/>
      <c r="C17" s="28"/>
      <c r="D17" s="28"/>
      <c r="E17" s="28"/>
      <c r="F17" s="28"/>
      <c r="G17" s="28"/>
      <c r="H17" s="28"/>
      <c r="I17" s="28"/>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v>0</v>
      </c>
      <c r="E21" s="37">
        <v>100000</v>
      </c>
      <c r="F21" s="37">
        <v>100000</v>
      </c>
      <c r="G21" s="37">
        <v>100000</v>
      </c>
      <c r="H21" s="37">
        <v>100000</v>
      </c>
      <c r="I21" s="37">
        <v>100000</v>
      </c>
    </row>
    <row r="22" spans="1:9" x14ac:dyDescent="0.2">
      <c r="A22" s="33" t="s">
        <v>1</v>
      </c>
      <c r="B22" s="34"/>
      <c r="C22" s="37">
        <f t="shared" ref="C22" si="0">B33</f>
        <v>0</v>
      </c>
      <c r="D22" s="37">
        <f t="shared" ref="D22" si="1">C33</f>
        <v>0</v>
      </c>
      <c r="E22" s="37">
        <f t="shared" ref="E22" si="2">D33</f>
        <v>7.3800000000001091</v>
      </c>
      <c r="F22" s="37">
        <f t="shared" ref="F22" si="3">E33</f>
        <v>0</v>
      </c>
      <c r="G22" s="37">
        <f t="shared" ref="G22" si="4">F33</f>
        <v>13.989999999999782</v>
      </c>
      <c r="H22" s="37">
        <f t="shared" ref="H22" si="5">G33</f>
        <v>13.989999999999782</v>
      </c>
      <c r="I22" s="37">
        <f t="shared" ref="I22" si="6">H33</f>
        <v>13.989999999999782</v>
      </c>
    </row>
    <row r="23" spans="1:9" x14ac:dyDescent="0.2">
      <c r="A23" s="33" t="s">
        <v>2</v>
      </c>
      <c r="B23" s="34"/>
      <c r="C23" s="37"/>
      <c r="D23" s="37">
        <v>1075</v>
      </c>
      <c r="E23" s="37">
        <v>43247.11</v>
      </c>
      <c r="F23" s="37">
        <v>12591.28</v>
      </c>
      <c r="G23" s="37">
        <v>12591.28</v>
      </c>
      <c r="H23" s="37">
        <v>12591.28</v>
      </c>
      <c r="I23" s="37">
        <v>12591.28</v>
      </c>
    </row>
    <row r="24" spans="1:9" x14ac:dyDescent="0.2">
      <c r="A24" s="33" t="s">
        <v>3</v>
      </c>
      <c r="B24" s="34"/>
      <c r="C24" s="36"/>
      <c r="D24" s="37">
        <v>1067.6199999999999</v>
      </c>
      <c r="E24" s="37">
        <v>43254.49</v>
      </c>
      <c r="F24" s="37">
        <v>12577.29</v>
      </c>
      <c r="G24" s="37">
        <v>12591.28</v>
      </c>
      <c r="H24" s="37">
        <v>12591.28</v>
      </c>
      <c r="I24" s="37">
        <v>12591.28</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7.3800000000001091</v>
      </c>
      <c r="E33" s="36">
        <f>+E22+E23-E24+E31</f>
        <v>0</v>
      </c>
      <c r="F33" s="36">
        <f t="shared" ref="F33:I33" si="10">+F22+F23-F24+F31</f>
        <v>13.989999999999782</v>
      </c>
      <c r="G33" s="36">
        <f t="shared" si="10"/>
        <v>13.989999999999782</v>
      </c>
      <c r="H33" s="36">
        <f t="shared" si="10"/>
        <v>13.989999999999782</v>
      </c>
      <c r="I33" s="36">
        <f t="shared" si="10"/>
        <v>13.989999999999782</v>
      </c>
    </row>
    <row r="34" spans="1:9" x14ac:dyDescent="0.2">
      <c r="A34" s="38"/>
      <c r="B34" s="39"/>
      <c r="C34" s="37"/>
      <c r="D34" s="37"/>
      <c r="E34" s="37"/>
      <c r="F34" s="37"/>
      <c r="G34" s="37"/>
      <c r="H34" s="37"/>
      <c r="I34" s="37"/>
    </row>
    <row r="35" spans="1:9" x14ac:dyDescent="0.2">
      <c r="A35" s="33" t="s">
        <v>24</v>
      </c>
      <c r="B35" s="34"/>
      <c r="C35" s="37"/>
      <c r="D35" s="37">
        <v>77428.38</v>
      </c>
      <c r="E35" s="37">
        <v>30897.51</v>
      </c>
      <c r="F35" s="37">
        <v>0</v>
      </c>
      <c r="G35" s="37">
        <v>0</v>
      </c>
      <c r="H35" s="37">
        <v>0</v>
      </c>
      <c r="I35" s="37">
        <v>0</v>
      </c>
    </row>
    <row r="36" spans="1:9" x14ac:dyDescent="0.2">
      <c r="A36" s="38"/>
      <c r="B36" s="39"/>
      <c r="C36" s="37"/>
      <c r="D36" s="37"/>
      <c r="E36" s="37"/>
      <c r="F36" s="37"/>
      <c r="G36" s="37"/>
      <c r="H36" s="37"/>
      <c r="I36" s="37"/>
    </row>
    <row r="37" spans="1:9" x14ac:dyDescent="0.2">
      <c r="A37" s="33" t="s">
        <v>25</v>
      </c>
      <c r="B37" s="42"/>
      <c r="C37" s="43">
        <f t="shared" ref="C37" si="11">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6">
    <mergeCell ref="A18:I18"/>
    <mergeCell ref="B5:D6"/>
    <mergeCell ref="A8:I8"/>
    <mergeCell ref="A10:I11"/>
    <mergeCell ref="A12:I12"/>
    <mergeCell ref="A14:I14"/>
  </mergeCells>
  <printOptions horizontalCentered="1"/>
  <pageMargins left="0.75" right="0.75" top="0.6" bottom="0.55000000000000004" header="0.28000000000000003" footer="0.16"/>
  <pageSetup scale="9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3A06-F99B-4F62-BDAD-6B7769639183}">
  <sheetPr>
    <tabColor rgb="FFFF0000"/>
    <pageSetUpPr fitToPage="1"/>
  </sheetPr>
  <dimension ref="A1:I45"/>
  <sheetViews>
    <sheetView zoomScaleNormal="100" zoomScaleSheetLayoutView="90" workbookViewId="0">
      <selection activeCell="G19" sqref="G19:I20"/>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x14ac:dyDescent="0.2">
      <c r="A1" s="28"/>
      <c r="B1" s="28"/>
      <c r="C1" s="28"/>
      <c r="D1" s="28"/>
      <c r="E1" s="28"/>
      <c r="F1" s="28"/>
      <c r="G1" s="28"/>
      <c r="H1" s="28"/>
      <c r="I1" s="28"/>
    </row>
    <row r="2" spans="1:9" s="102" customFormat="1" ht="15" x14ac:dyDescent="0.25">
      <c r="A2" s="28" t="s">
        <v>13</v>
      </c>
      <c r="B2" s="99" t="s">
        <v>34</v>
      </c>
      <c r="C2" s="29"/>
      <c r="D2" s="29"/>
      <c r="E2" s="28"/>
      <c r="F2" s="28"/>
      <c r="G2" s="30" t="s">
        <v>14</v>
      </c>
      <c r="H2" s="29" t="s">
        <v>204</v>
      </c>
      <c r="I2" s="29"/>
    </row>
    <row r="3" spans="1:9" s="102" customFormat="1" ht="15" x14ac:dyDescent="0.25">
      <c r="A3" s="28" t="s">
        <v>22</v>
      </c>
      <c r="B3" s="99" t="s">
        <v>181</v>
      </c>
      <c r="C3" s="29"/>
      <c r="D3" s="29"/>
      <c r="E3" s="28"/>
      <c r="F3" s="28"/>
      <c r="G3" s="30" t="s">
        <v>15</v>
      </c>
      <c r="H3" s="31" t="s">
        <v>205</v>
      </c>
      <c r="I3" s="31"/>
    </row>
    <row r="4" spans="1:9" s="102" customFormat="1" ht="15" x14ac:dyDescent="0.25">
      <c r="A4" s="28" t="s">
        <v>16</v>
      </c>
      <c r="B4" s="29" t="s">
        <v>238</v>
      </c>
      <c r="C4" s="29"/>
      <c r="D4" s="29"/>
      <c r="E4" s="28"/>
      <c r="F4" s="28"/>
      <c r="G4" s="30" t="s">
        <v>18</v>
      </c>
      <c r="H4" s="29" t="s">
        <v>38</v>
      </c>
      <c r="I4" s="29"/>
    </row>
    <row r="5" spans="1:9" s="102" customFormat="1" ht="15" x14ac:dyDescent="0.25">
      <c r="A5" s="28" t="s">
        <v>17</v>
      </c>
      <c r="B5" s="260" t="s">
        <v>239</v>
      </c>
      <c r="C5" s="260"/>
      <c r="D5" s="260"/>
      <c r="E5" s="260"/>
      <c r="F5" s="28"/>
      <c r="G5" s="30" t="s">
        <v>19</v>
      </c>
      <c r="H5" s="31" t="s">
        <v>240</v>
      </c>
      <c r="I5" s="31"/>
    </row>
    <row r="6" spans="1:9" s="102" customFormat="1" ht="35.25" customHeight="1" x14ac:dyDescent="0.25">
      <c r="A6" s="28"/>
      <c r="B6" s="260"/>
      <c r="C6" s="260"/>
      <c r="D6" s="260"/>
      <c r="E6" s="260"/>
      <c r="F6" s="28"/>
      <c r="G6" s="28"/>
      <c r="H6" s="28"/>
      <c r="I6" s="28"/>
    </row>
    <row r="7" spans="1:9" s="102" customFormat="1" ht="15" x14ac:dyDescent="0.25">
      <c r="A7" s="28"/>
      <c r="B7" s="28" t="s">
        <v>241</v>
      </c>
      <c r="C7" s="28"/>
      <c r="D7" s="28"/>
      <c r="E7" s="28"/>
      <c r="F7" s="28"/>
      <c r="G7" s="28"/>
      <c r="H7" s="28"/>
      <c r="I7" s="28"/>
    </row>
    <row r="8" spans="1:9" s="102" customFormat="1" ht="15" x14ac:dyDescent="0.25">
      <c r="A8" s="28" t="s">
        <v>20</v>
      </c>
      <c r="B8" s="28" t="s">
        <v>242</v>
      </c>
      <c r="C8" s="28"/>
      <c r="D8" s="28"/>
      <c r="E8" s="28"/>
      <c r="F8" s="28"/>
      <c r="G8" s="28"/>
      <c r="H8" s="28"/>
      <c r="I8" s="28"/>
    </row>
    <row r="9" spans="1:9" s="102" customFormat="1" ht="15" x14ac:dyDescent="0.25">
      <c r="A9" s="28"/>
      <c r="B9" s="28"/>
      <c r="C9" s="28"/>
      <c r="D9" s="28"/>
      <c r="E9" s="28"/>
      <c r="F9" s="28"/>
      <c r="G9" s="28"/>
      <c r="H9" s="28"/>
      <c r="I9" s="28"/>
    </row>
    <row r="10" spans="1:9" s="102" customFormat="1" ht="15" x14ac:dyDescent="0.25">
      <c r="A10" s="28" t="s">
        <v>21</v>
      </c>
      <c r="B10" s="28" t="s">
        <v>243</v>
      </c>
      <c r="C10" s="28"/>
      <c r="D10" s="28"/>
      <c r="E10" s="28"/>
      <c r="F10" s="28"/>
      <c r="G10" s="28"/>
      <c r="H10" s="28"/>
      <c r="I10" s="28"/>
    </row>
    <row r="11" spans="1:9" s="102" customFormat="1" ht="15" x14ac:dyDescent="0.25">
      <c r="A11" s="28"/>
      <c r="B11" s="28"/>
      <c r="C11" s="28"/>
      <c r="D11" s="28"/>
      <c r="E11" s="28"/>
      <c r="F11" s="28"/>
      <c r="G11" s="28"/>
      <c r="H11" s="28"/>
      <c r="I11" s="28"/>
    </row>
    <row r="12" spans="1:9" s="102" customFormat="1" ht="15" customHeight="1" x14ac:dyDescent="0.25">
      <c r="A12" s="261" t="s">
        <v>244</v>
      </c>
      <c r="B12" s="261"/>
      <c r="C12" s="260" t="s">
        <v>245</v>
      </c>
      <c r="D12" s="260"/>
      <c r="E12" s="260"/>
      <c r="F12" s="260"/>
      <c r="G12" s="260"/>
      <c r="H12" s="260"/>
      <c r="I12" s="260"/>
    </row>
    <row r="13" spans="1:9" s="102" customFormat="1" ht="75.75" customHeight="1" x14ac:dyDescent="0.25">
      <c r="A13" s="28"/>
      <c r="B13" s="28"/>
      <c r="C13" s="260"/>
      <c r="D13" s="260"/>
      <c r="E13" s="260"/>
      <c r="F13" s="260"/>
      <c r="G13" s="260"/>
      <c r="H13" s="260"/>
      <c r="I13" s="260"/>
    </row>
    <row r="14" spans="1:9" s="102" customFormat="1" ht="15" x14ac:dyDescent="0.25">
      <c r="A14" s="28" t="s">
        <v>246</v>
      </c>
      <c r="B14" s="28"/>
      <c r="C14" s="28"/>
      <c r="D14" s="28"/>
      <c r="E14" s="28"/>
      <c r="F14" s="28"/>
      <c r="G14" s="28"/>
      <c r="H14" s="28"/>
      <c r="I14" s="28"/>
    </row>
    <row r="15" spans="1:9" s="102" customFormat="1" ht="15" x14ac:dyDescent="0.25">
      <c r="A15" s="28"/>
      <c r="B15" s="28"/>
      <c r="C15" s="28"/>
      <c r="D15" s="28"/>
      <c r="E15" s="28"/>
      <c r="F15" s="28"/>
      <c r="G15" s="28"/>
      <c r="H15" s="28"/>
      <c r="I15" s="28"/>
    </row>
    <row r="16" spans="1:9" s="102" customFormat="1" ht="15" x14ac:dyDescent="0.25">
      <c r="A16" s="1" t="s">
        <v>247</v>
      </c>
      <c r="B16" s="28"/>
      <c r="C16" s="28"/>
      <c r="D16" s="28"/>
      <c r="E16" s="28"/>
      <c r="F16" s="28"/>
      <c r="G16" s="28"/>
      <c r="H16" s="28"/>
      <c r="I16" s="28"/>
    </row>
    <row r="17" spans="1:9" x14ac:dyDescent="0.2">
      <c r="A17" s="28"/>
      <c r="B17" s="28"/>
      <c r="C17" s="28"/>
      <c r="D17" s="28"/>
      <c r="E17" s="28"/>
      <c r="F17" s="28"/>
      <c r="G17" s="28"/>
      <c r="H17" s="28"/>
      <c r="I17" s="28"/>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v>0</v>
      </c>
      <c r="E21" s="37">
        <v>0</v>
      </c>
      <c r="F21" s="37">
        <v>0</v>
      </c>
      <c r="G21" s="37">
        <v>0</v>
      </c>
      <c r="H21" s="37">
        <v>0</v>
      </c>
      <c r="I21" s="37">
        <v>0</v>
      </c>
    </row>
    <row r="22" spans="1:9" x14ac:dyDescent="0.2">
      <c r="A22" s="33" t="s">
        <v>1</v>
      </c>
      <c r="B22" s="34"/>
      <c r="C22" s="37">
        <f t="shared" ref="C22" si="0">B33</f>
        <v>0</v>
      </c>
      <c r="D22" s="37">
        <f t="shared" ref="D22" si="1">C33</f>
        <v>0</v>
      </c>
      <c r="E22" s="37">
        <f t="shared" ref="E22" si="2">D33</f>
        <v>0</v>
      </c>
      <c r="F22" s="37">
        <f t="shared" ref="F22" si="3">E33</f>
        <v>0</v>
      </c>
      <c r="G22" s="37">
        <f t="shared" ref="G22" si="4">F33</f>
        <v>0</v>
      </c>
      <c r="H22" s="37">
        <f t="shared" ref="H22" si="5">G33</f>
        <v>0</v>
      </c>
      <c r="I22" s="37">
        <f t="shared" ref="I22" si="6">H33</f>
        <v>0</v>
      </c>
    </row>
    <row r="23" spans="1:9" x14ac:dyDescent="0.2">
      <c r="A23" s="33" t="s">
        <v>2</v>
      </c>
      <c r="B23" s="34"/>
      <c r="C23" s="37"/>
      <c r="D23" s="37">
        <v>221495.08</v>
      </c>
      <c r="E23" s="37">
        <v>0</v>
      </c>
      <c r="F23" s="37">
        <v>0</v>
      </c>
      <c r="G23" s="37">
        <v>0</v>
      </c>
      <c r="H23" s="37">
        <v>0</v>
      </c>
      <c r="I23" s="37">
        <v>0</v>
      </c>
    </row>
    <row r="24" spans="1:9" x14ac:dyDescent="0.2">
      <c r="A24" s="33" t="s">
        <v>3</v>
      </c>
      <c r="B24" s="34"/>
      <c r="C24" s="36"/>
      <c r="D24" s="37">
        <v>221495.08</v>
      </c>
      <c r="E24" s="37">
        <v>0</v>
      </c>
      <c r="F24" s="37">
        <v>0</v>
      </c>
      <c r="G24" s="37">
        <v>0</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0</v>
      </c>
      <c r="E33" s="36">
        <f>+E22+E23-E24+E31</f>
        <v>0</v>
      </c>
      <c r="F33" s="36">
        <f t="shared" ref="F33:I33" si="10">+F22+F23-F24+F31</f>
        <v>0</v>
      </c>
      <c r="G33" s="36">
        <f t="shared" si="10"/>
        <v>0</v>
      </c>
      <c r="H33" s="36">
        <f t="shared" si="10"/>
        <v>0</v>
      </c>
      <c r="I33" s="36">
        <f t="shared" si="10"/>
        <v>0</v>
      </c>
    </row>
    <row r="34" spans="1:9" x14ac:dyDescent="0.2">
      <c r="A34" s="38"/>
      <c r="B34" s="39"/>
      <c r="C34" s="37"/>
      <c r="D34" s="37"/>
      <c r="E34" s="37"/>
      <c r="F34" s="37"/>
      <c r="G34" s="37"/>
      <c r="H34" s="37"/>
      <c r="I34" s="37"/>
    </row>
    <row r="35" spans="1:9" x14ac:dyDescent="0.2">
      <c r="A35" s="33" t="s">
        <v>24</v>
      </c>
      <c r="B35" s="34"/>
      <c r="C35" s="37"/>
      <c r="D35" s="37">
        <v>37004.92</v>
      </c>
      <c r="E35" s="37">
        <v>37004.92</v>
      </c>
      <c r="F35" s="37"/>
      <c r="G35" s="37"/>
      <c r="H35" s="37"/>
      <c r="I35" s="37"/>
    </row>
    <row r="36" spans="1:9" x14ac:dyDescent="0.2">
      <c r="A36" s="38"/>
      <c r="B36" s="39"/>
      <c r="C36" s="37"/>
      <c r="D36" s="37"/>
      <c r="E36" s="37"/>
      <c r="F36" s="37"/>
      <c r="G36" s="37"/>
      <c r="H36" s="37"/>
      <c r="I36" s="37"/>
    </row>
    <row r="37" spans="1:9" x14ac:dyDescent="0.2">
      <c r="A37" s="33" t="s">
        <v>25</v>
      </c>
      <c r="B37" s="42"/>
      <c r="C37" s="43">
        <f t="shared" ref="C37" si="11">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4">
    <mergeCell ref="B5:E6"/>
    <mergeCell ref="A12:B12"/>
    <mergeCell ref="C12:I13"/>
    <mergeCell ref="A18:I18"/>
  </mergeCells>
  <printOptions horizontalCentered="1"/>
  <pageMargins left="0.75" right="0.75" top="0.6" bottom="0.55000000000000004" header="0.28000000000000003" footer="0.16"/>
  <pageSetup scale="78" orientation="landscape" r:id="rId1"/>
  <headerFooter alignWithMargins="0">
    <oddHeader>&amp;C&amp;"Arial,Bold"Report on Non-General Fund Information
&amp;"Arial,Regular"for Submittal to the 2022 Legislature</oddHeader>
    <oddFooter>&amp;LForm 37-47 (rev. 9/7/21)&amp;R&amp;D  &amp;T</oddFooter>
  </headerFooter>
  <rowBreaks count="1" manualBreakCount="1">
    <brk id="3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2ADF-4341-4B57-930C-4FC11B72C462}">
  <sheetPr>
    <tabColor rgb="FFFF0000"/>
    <pageSetUpPr fitToPage="1"/>
  </sheetPr>
  <dimension ref="A1:I44"/>
  <sheetViews>
    <sheetView zoomScaleNormal="100" zoomScaleSheetLayoutView="90" workbookViewId="0">
      <selection activeCell="E11" sqref="E11"/>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114" t="s">
        <v>515</v>
      </c>
      <c r="B1" s="28"/>
      <c r="C1" s="28"/>
      <c r="D1" s="28"/>
      <c r="E1" s="28"/>
      <c r="F1" s="28"/>
      <c r="G1" s="28"/>
      <c r="H1" s="28"/>
      <c r="I1" s="28"/>
    </row>
    <row r="2" spans="1:9" x14ac:dyDescent="0.2">
      <c r="A2" s="28" t="s">
        <v>13</v>
      </c>
      <c r="B2" s="29" t="s">
        <v>34</v>
      </c>
      <c r="C2" s="29"/>
      <c r="D2" s="29"/>
      <c r="E2" s="28"/>
      <c r="F2" s="28"/>
      <c r="G2" s="30" t="s">
        <v>14</v>
      </c>
      <c r="H2" s="29" t="s">
        <v>61</v>
      </c>
      <c r="I2" s="29"/>
    </row>
    <row r="3" spans="1:9" x14ac:dyDescent="0.2">
      <c r="A3" s="28" t="s">
        <v>22</v>
      </c>
      <c r="B3" s="29" t="s">
        <v>62</v>
      </c>
      <c r="C3" s="29"/>
      <c r="D3" s="29"/>
      <c r="E3" s="28"/>
      <c r="F3" s="28"/>
      <c r="G3" s="30" t="s">
        <v>15</v>
      </c>
      <c r="H3" s="31" t="s">
        <v>63</v>
      </c>
      <c r="I3" s="31"/>
    </row>
    <row r="4" spans="1:9" x14ac:dyDescent="0.2">
      <c r="A4" s="28" t="s">
        <v>16</v>
      </c>
      <c r="B4" s="29" t="s">
        <v>73</v>
      </c>
      <c r="C4" s="29"/>
      <c r="D4" s="29"/>
      <c r="E4" s="28"/>
      <c r="F4" s="28"/>
      <c r="G4" s="30" t="s">
        <v>18</v>
      </c>
      <c r="H4" s="29" t="s">
        <v>38</v>
      </c>
      <c r="I4" s="29"/>
    </row>
    <row r="5" spans="1:9" x14ac:dyDescent="0.2">
      <c r="A5" s="28" t="s">
        <v>17</v>
      </c>
      <c r="B5" s="32" t="s">
        <v>65</v>
      </c>
      <c r="C5" s="31"/>
      <c r="D5" s="31"/>
      <c r="E5" s="28"/>
      <c r="F5" s="28"/>
      <c r="G5" s="30" t="s">
        <v>19</v>
      </c>
      <c r="H5" s="31" t="s">
        <v>74</v>
      </c>
      <c r="I5" s="31"/>
    </row>
    <row r="6" spans="1:9" x14ac:dyDescent="0.2">
      <c r="A6" s="28"/>
      <c r="B6" s="28"/>
      <c r="C6" s="28"/>
      <c r="D6" s="28"/>
      <c r="E6" s="28"/>
      <c r="F6" s="28"/>
      <c r="G6" s="28"/>
      <c r="H6" s="28"/>
      <c r="I6" s="28"/>
    </row>
    <row r="7" spans="1:9" x14ac:dyDescent="0.2">
      <c r="A7" s="28"/>
      <c r="B7" s="28"/>
      <c r="C7" s="28"/>
      <c r="D7" s="28"/>
      <c r="E7" s="28"/>
      <c r="F7" s="28"/>
      <c r="G7" s="28"/>
      <c r="H7" s="28"/>
      <c r="I7" s="28"/>
    </row>
    <row r="8" spans="1:9" x14ac:dyDescent="0.2">
      <c r="A8" s="28" t="s">
        <v>75</v>
      </c>
      <c r="B8" s="28"/>
      <c r="C8" s="28"/>
      <c r="D8" s="28"/>
      <c r="E8" s="28"/>
      <c r="F8" s="28"/>
      <c r="G8" s="28"/>
      <c r="H8" s="28"/>
      <c r="I8" s="28"/>
    </row>
    <row r="9" spans="1:9" x14ac:dyDescent="0.2">
      <c r="A9" s="28" t="s">
        <v>76</v>
      </c>
      <c r="B9" s="28"/>
      <c r="C9" s="28"/>
      <c r="D9" s="28"/>
      <c r="E9" s="28"/>
      <c r="F9" s="28"/>
      <c r="G9" s="28"/>
      <c r="H9" s="28"/>
      <c r="I9" s="28"/>
    </row>
    <row r="10" spans="1:9" x14ac:dyDescent="0.2">
      <c r="A10" s="28" t="s">
        <v>77</v>
      </c>
      <c r="B10" s="28"/>
      <c r="C10" s="28"/>
      <c r="D10" s="28"/>
      <c r="E10" s="28"/>
      <c r="F10" s="28"/>
      <c r="G10" s="28"/>
      <c r="H10" s="28"/>
      <c r="I10" s="28"/>
    </row>
    <row r="11" spans="1:9" x14ac:dyDescent="0.2">
      <c r="A11" s="28"/>
      <c r="B11" s="28"/>
      <c r="C11" s="28"/>
      <c r="D11" s="28"/>
      <c r="E11" s="28"/>
      <c r="F11" s="28"/>
      <c r="G11" s="28"/>
      <c r="H11" s="28"/>
      <c r="I11" s="28"/>
    </row>
    <row r="12" spans="1:9" x14ac:dyDescent="0.2">
      <c r="A12" s="28" t="s">
        <v>78</v>
      </c>
      <c r="B12" s="28"/>
      <c r="C12" s="28"/>
      <c r="D12" s="28"/>
      <c r="E12" s="28"/>
      <c r="F12" s="28"/>
      <c r="G12" s="28"/>
      <c r="H12" s="28"/>
      <c r="I12" s="28"/>
    </row>
    <row r="13" spans="1:9" x14ac:dyDescent="0.2">
      <c r="A13" s="28" t="s">
        <v>79</v>
      </c>
      <c r="B13" s="28"/>
      <c r="C13" s="28"/>
      <c r="D13" s="28"/>
      <c r="E13" s="28"/>
      <c r="F13" s="28"/>
      <c r="G13" s="28"/>
      <c r="H13" s="28"/>
      <c r="I13" s="28"/>
    </row>
    <row r="14" spans="1:9" x14ac:dyDescent="0.2">
      <c r="A14" s="1" t="s">
        <v>80</v>
      </c>
      <c r="B14" s="28"/>
      <c r="C14" s="28"/>
      <c r="D14" s="28"/>
      <c r="E14" s="28"/>
      <c r="F14" s="28"/>
      <c r="G14" s="28"/>
      <c r="H14" s="28"/>
      <c r="I14" s="28"/>
    </row>
    <row r="15" spans="1:9" x14ac:dyDescent="0.2">
      <c r="A15" s="28"/>
      <c r="B15" s="28"/>
      <c r="C15" s="28"/>
      <c r="D15" s="28"/>
      <c r="E15" s="28"/>
      <c r="F15" s="28"/>
      <c r="G15" s="28"/>
      <c r="H15" s="28"/>
      <c r="I15" s="28"/>
    </row>
    <row r="16" spans="1:9" x14ac:dyDescent="0.2">
      <c r="A16" s="28"/>
      <c r="B16" s="28"/>
      <c r="C16" s="28"/>
      <c r="D16" s="28"/>
      <c r="E16" s="28"/>
      <c r="F16" s="28"/>
      <c r="G16" s="28"/>
      <c r="H16" s="28"/>
      <c r="I16" s="28"/>
    </row>
    <row r="17" spans="1:9" x14ac:dyDescent="0.2">
      <c r="A17" s="207" t="s">
        <v>12</v>
      </c>
      <c r="B17" s="208"/>
      <c r="C17" s="208"/>
      <c r="D17" s="208"/>
      <c r="E17" s="208"/>
      <c r="F17" s="208"/>
      <c r="G17" s="208"/>
      <c r="H17" s="208"/>
      <c r="I17" s="209"/>
    </row>
    <row r="18" spans="1:9" x14ac:dyDescent="0.2">
      <c r="A18" s="33"/>
      <c r="B18" s="34"/>
      <c r="C18" s="35" t="s">
        <v>30</v>
      </c>
      <c r="D18" s="35" t="s">
        <v>31</v>
      </c>
      <c r="E18" s="35" t="s">
        <v>32</v>
      </c>
      <c r="F18" s="35" t="s">
        <v>33</v>
      </c>
      <c r="G18" s="153" t="s">
        <v>466</v>
      </c>
      <c r="H18" s="153" t="s">
        <v>467</v>
      </c>
      <c r="I18" s="153" t="s">
        <v>468</v>
      </c>
    </row>
    <row r="19" spans="1:9" x14ac:dyDescent="0.2">
      <c r="A19" s="33"/>
      <c r="B19" s="34"/>
      <c r="C19" s="14" t="s">
        <v>10</v>
      </c>
      <c r="D19" s="14" t="s">
        <v>10</v>
      </c>
      <c r="E19" s="14" t="s">
        <v>10</v>
      </c>
      <c r="F19" s="14" t="s">
        <v>10</v>
      </c>
      <c r="G19" s="155" t="s">
        <v>11</v>
      </c>
      <c r="H19" s="155" t="s">
        <v>11</v>
      </c>
      <c r="I19" s="155" t="s">
        <v>11</v>
      </c>
    </row>
    <row r="20" spans="1:9" x14ac:dyDescent="0.2">
      <c r="A20" s="33" t="s">
        <v>0</v>
      </c>
      <c r="B20" s="34"/>
      <c r="C20" s="37"/>
      <c r="D20" s="37"/>
      <c r="E20" s="37">
        <v>2102679</v>
      </c>
      <c r="F20" s="37"/>
      <c r="G20" s="37"/>
      <c r="H20" s="37"/>
      <c r="I20" s="37"/>
    </row>
    <row r="21" spans="1:9" x14ac:dyDescent="0.2">
      <c r="A21" s="33" t="s">
        <v>1</v>
      </c>
      <c r="B21" s="34"/>
      <c r="C21" s="37">
        <f t="shared" ref="C21" si="0">B32</f>
        <v>0</v>
      </c>
      <c r="D21" s="37">
        <f t="shared" ref="D21" si="1">C32</f>
        <v>0</v>
      </c>
      <c r="E21" s="37">
        <f t="shared" ref="E21" si="2">D32</f>
        <v>0</v>
      </c>
      <c r="F21" s="37">
        <f t="shared" ref="F21" si="3">E32</f>
        <v>0</v>
      </c>
      <c r="G21" s="37">
        <f t="shared" ref="G21" si="4">F32</f>
        <v>0</v>
      </c>
      <c r="H21" s="37">
        <f t="shared" ref="H21" si="5">G32</f>
        <v>0</v>
      </c>
      <c r="I21" s="37">
        <f t="shared" ref="I21" si="6">H32</f>
        <v>0</v>
      </c>
    </row>
    <row r="22" spans="1:9" x14ac:dyDescent="0.2">
      <c r="A22" s="33" t="s">
        <v>2</v>
      </c>
      <c r="B22" s="34"/>
      <c r="C22" s="37"/>
      <c r="D22" s="37"/>
      <c r="E22" s="37">
        <v>1154265.52</v>
      </c>
      <c r="F22" s="37">
        <v>0</v>
      </c>
      <c r="G22" s="37">
        <v>0</v>
      </c>
      <c r="H22" s="37">
        <v>0</v>
      </c>
      <c r="I22" s="37">
        <v>0</v>
      </c>
    </row>
    <row r="23" spans="1:9" x14ac:dyDescent="0.2">
      <c r="A23" s="33" t="s">
        <v>3</v>
      </c>
      <c r="B23" s="34"/>
      <c r="C23" s="36"/>
      <c r="D23" s="37"/>
      <c r="E23" s="37">
        <v>1154265.52</v>
      </c>
      <c r="F23" s="37">
        <v>0</v>
      </c>
      <c r="G23" s="37">
        <v>0</v>
      </c>
      <c r="H23" s="37">
        <v>0</v>
      </c>
      <c r="I23" s="37">
        <v>0</v>
      </c>
    </row>
    <row r="24" spans="1:9" x14ac:dyDescent="0.2">
      <c r="A24" s="33"/>
      <c r="B24" s="34"/>
      <c r="C24" s="37"/>
      <c r="D24" s="37"/>
      <c r="E24" s="37"/>
      <c r="F24" s="37"/>
      <c r="G24" s="37"/>
      <c r="H24" s="37"/>
      <c r="I24" s="37"/>
    </row>
    <row r="25" spans="1:9" x14ac:dyDescent="0.2">
      <c r="A25" s="10" t="s">
        <v>4</v>
      </c>
      <c r="B25" s="6"/>
      <c r="C25" s="17"/>
      <c r="D25" s="17"/>
      <c r="E25" s="17"/>
      <c r="F25" s="15"/>
      <c r="G25" s="15"/>
      <c r="H25" s="15"/>
      <c r="I25" s="15"/>
    </row>
    <row r="26" spans="1:9" x14ac:dyDescent="0.2">
      <c r="A26" s="10" t="s">
        <v>29</v>
      </c>
      <c r="B26" s="11"/>
      <c r="C26" s="17"/>
      <c r="D26" s="17"/>
      <c r="E26" s="17"/>
      <c r="F26" s="15"/>
      <c r="G26" s="15"/>
      <c r="H26" s="15"/>
      <c r="I26" s="15"/>
    </row>
    <row r="27" spans="1:9" x14ac:dyDescent="0.2">
      <c r="A27" s="18"/>
      <c r="B27" s="19"/>
      <c r="C27" s="16"/>
      <c r="D27" s="16"/>
      <c r="E27" s="16"/>
      <c r="F27" s="16"/>
      <c r="G27" s="16"/>
      <c r="H27" s="16"/>
      <c r="I27" s="16"/>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0" t="s">
        <v>5</v>
      </c>
      <c r="B30" s="11"/>
      <c r="C30" s="15">
        <f t="shared" ref="C30:F30" si="7">SUM(C27:C29)</f>
        <v>0</v>
      </c>
      <c r="D30" s="15">
        <f t="shared" si="7"/>
        <v>0</v>
      </c>
      <c r="E30" s="15">
        <f t="shared" si="7"/>
        <v>0</v>
      </c>
      <c r="F30" s="15">
        <f t="shared" si="7"/>
        <v>0</v>
      </c>
      <c r="G30" s="15">
        <f t="shared" ref="G30:I30" si="8">SUM(G27:G29)</f>
        <v>0</v>
      </c>
      <c r="H30" s="15">
        <f t="shared" si="8"/>
        <v>0</v>
      </c>
      <c r="I30" s="15">
        <f t="shared" si="8"/>
        <v>0</v>
      </c>
    </row>
    <row r="31" spans="1:9" x14ac:dyDescent="0.2">
      <c r="A31" s="33"/>
      <c r="B31" s="34"/>
      <c r="C31" s="37"/>
      <c r="D31" s="37"/>
      <c r="E31" s="37"/>
      <c r="F31" s="37"/>
      <c r="G31" s="37"/>
      <c r="H31" s="37"/>
      <c r="I31" s="37"/>
    </row>
    <row r="32" spans="1:9" x14ac:dyDescent="0.2">
      <c r="A32" s="33" t="s">
        <v>7</v>
      </c>
      <c r="B32" s="34"/>
      <c r="C32" s="36">
        <f t="shared" ref="C32" si="9">+C21+C22-C23+C30</f>
        <v>0</v>
      </c>
      <c r="D32" s="36">
        <f>+D21+D22-D23+D30</f>
        <v>0</v>
      </c>
      <c r="E32" s="36">
        <f>+E21+E22-E23+E30</f>
        <v>0</v>
      </c>
      <c r="F32" s="36">
        <f t="shared" ref="F32:I32" si="10">+F21+F22-F23+F30</f>
        <v>0</v>
      </c>
      <c r="G32" s="36">
        <f t="shared" si="10"/>
        <v>0</v>
      </c>
      <c r="H32" s="36">
        <f t="shared" si="10"/>
        <v>0</v>
      </c>
      <c r="I32" s="36">
        <f t="shared" si="10"/>
        <v>0</v>
      </c>
    </row>
    <row r="33" spans="1:9" x14ac:dyDescent="0.2">
      <c r="A33" s="38"/>
      <c r="B33" s="39"/>
      <c r="C33" s="37"/>
      <c r="D33" s="37"/>
      <c r="E33" s="37"/>
      <c r="F33" s="37"/>
      <c r="G33" s="37"/>
      <c r="H33" s="37"/>
      <c r="I33" s="37"/>
    </row>
    <row r="34" spans="1:9" x14ac:dyDescent="0.2">
      <c r="A34" s="33" t="s">
        <v>24</v>
      </c>
      <c r="B34" s="34"/>
      <c r="C34" s="37"/>
      <c r="D34" s="37">
        <v>1512445.74</v>
      </c>
      <c r="E34" s="37">
        <v>0</v>
      </c>
      <c r="F34" s="37"/>
      <c r="G34" s="37"/>
      <c r="H34" s="37"/>
      <c r="I34" s="37"/>
    </row>
    <row r="35" spans="1:9" x14ac:dyDescent="0.2">
      <c r="A35" s="38"/>
      <c r="B35" s="39"/>
      <c r="C35" s="37"/>
      <c r="D35" s="37"/>
      <c r="E35" s="37"/>
      <c r="F35" s="37"/>
      <c r="G35" s="37"/>
      <c r="H35" s="37"/>
      <c r="I35" s="37"/>
    </row>
    <row r="36" spans="1:9" x14ac:dyDescent="0.2">
      <c r="A36" s="33" t="s">
        <v>25</v>
      </c>
      <c r="B36" s="42"/>
      <c r="C36" s="43">
        <f t="shared" ref="C36" si="11">C32-C34</f>
        <v>0</v>
      </c>
      <c r="D36" s="43" t="s">
        <v>106</v>
      </c>
      <c r="E36" s="43" t="s">
        <v>106</v>
      </c>
      <c r="F36" s="43" t="s">
        <v>106</v>
      </c>
      <c r="G36" s="43" t="s">
        <v>106</v>
      </c>
      <c r="H36" s="43" t="s">
        <v>106</v>
      </c>
      <c r="I36" s="43" t="s">
        <v>106</v>
      </c>
    </row>
    <row r="37" spans="1:9" x14ac:dyDescent="0.2">
      <c r="A37" s="44"/>
      <c r="B37" s="44"/>
      <c r="C37" s="45"/>
      <c r="D37" s="45"/>
      <c r="E37" s="45"/>
      <c r="F37" s="45"/>
      <c r="G37" s="45"/>
      <c r="H37" s="45"/>
      <c r="I37" s="45"/>
    </row>
    <row r="38" spans="1:9" x14ac:dyDescent="0.2">
      <c r="A38" s="46" t="s">
        <v>26</v>
      </c>
      <c r="B38" s="29"/>
      <c r="C38" s="47"/>
      <c r="D38" s="47"/>
      <c r="E38" s="48"/>
      <c r="F38" s="48"/>
      <c r="G38" s="48"/>
      <c r="H38" s="48"/>
      <c r="I38" s="48"/>
    </row>
    <row r="39" spans="1:9" x14ac:dyDescent="0.2">
      <c r="A39" s="49" t="s">
        <v>28</v>
      </c>
      <c r="B39" s="39"/>
      <c r="C39" s="20"/>
      <c r="D39" s="20"/>
      <c r="E39" s="41"/>
      <c r="F39" s="41"/>
      <c r="G39" s="41"/>
      <c r="H39" s="41"/>
      <c r="I39" s="41"/>
    </row>
    <row r="40" spans="1:9" x14ac:dyDescent="0.2">
      <c r="A40" s="33"/>
      <c r="B40" s="34"/>
      <c r="C40" s="37"/>
      <c r="D40" s="37"/>
      <c r="E40" s="37"/>
      <c r="F40" s="37"/>
      <c r="G40" s="37"/>
      <c r="H40" s="37"/>
      <c r="I40" s="37"/>
    </row>
    <row r="41" spans="1:9" x14ac:dyDescent="0.2">
      <c r="A41" s="33" t="s">
        <v>6</v>
      </c>
      <c r="B41" s="34"/>
      <c r="C41" s="16"/>
      <c r="D41" s="16"/>
      <c r="E41" s="37"/>
      <c r="F41" s="37"/>
      <c r="G41" s="37"/>
      <c r="H41" s="37"/>
      <c r="I41" s="37"/>
    </row>
    <row r="42" spans="1:9" x14ac:dyDescent="0.2">
      <c r="A42" s="33"/>
      <c r="B42" s="34"/>
      <c r="C42" s="16"/>
      <c r="D42" s="16"/>
      <c r="E42" s="37"/>
      <c r="F42" s="37"/>
      <c r="G42" s="37"/>
      <c r="H42" s="37"/>
      <c r="I42" s="37"/>
    </row>
    <row r="43" spans="1:9" x14ac:dyDescent="0.2">
      <c r="A43" s="49" t="s">
        <v>8</v>
      </c>
      <c r="B43" s="42"/>
      <c r="C43" s="16"/>
      <c r="D43" s="16"/>
      <c r="E43" s="37"/>
      <c r="F43" s="37"/>
      <c r="G43" s="37"/>
      <c r="H43" s="37"/>
      <c r="I43" s="37"/>
    </row>
    <row r="44" spans="1:9" x14ac:dyDescent="0.2">
      <c r="A44" s="50" t="s">
        <v>9</v>
      </c>
      <c r="B44" s="51"/>
      <c r="C44" s="16"/>
      <c r="D44" s="16"/>
      <c r="E44" s="37"/>
      <c r="F44" s="37"/>
      <c r="G44" s="37"/>
      <c r="H44" s="37"/>
      <c r="I44" s="37"/>
    </row>
  </sheetData>
  <mergeCells count="1">
    <mergeCell ref="A17:I17"/>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DBFD3-9D79-46E4-8F7D-589D071AFEA4}">
  <sheetPr>
    <pageSetUpPr fitToPage="1"/>
  </sheetPr>
  <dimension ref="A1:I48"/>
  <sheetViews>
    <sheetView zoomScaleNormal="100" zoomScaleSheetLayoutView="90" workbookViewId="0">
      <selection activeCell="Q32" sqref="Q32"/>
    </sheetView>
  </sheetViews>
  <sheetFormatPr defaultColWidth="8.85546875" defaultRowHeight="12.75" x14ac:dyDescent="0.2"/>
  <cols>
    <col min="1" max="2" width="17.28515625" style="176" customWidth="1"/>
    <col min="3" max="8" width="14" style="176" customWidth="1"/>
    <col min="9" max="9" width="13.140625" style="176" customWidth="1"/>
    <col min="10" max="16384" width="8.85546875" style="176"/>
  </cols>
  <sheetData>
    <row r="1" spans="1:9" x14ac:dyDescent="0.2">
      <c r="A1" s="175"/>
      <c r="B1" s="175"/>
      <c r="C1" s="175"/>
      <c r="D1" s="175"/>
      <c r="E1" s="175"/>
      <c r="F1" s="175"/>
      <c r="G1" s="175"/>
      <c r="H1" s="175"/>
      <c r="I1" s="175"/>
    </row>
    <row r="2" spans="1:9" x14ac:dyDescent="0.2">
      <c r="A2" s="175" t="s">
        <v>13</v>
      </c>
      <c r="B2" s="29" t="s">
        <v>34</v>
      </c>
      <c r="C2" s="29"/>
      <c r="D2" s="29"/>
      <c r="E2" s="175"/>
      <c r="F2" s="175"/>
      <c r="G2" s="30" t="s">
        <v>14</v>
      </c>
      <c r="H2" s="29" t="s">
        <v>264</v>
      </c>
      <c r="I2" s="29"/>
    </row>
    <row r="3" spans="1:9" x14ac:dyDescent="0.2">
      <c r="A3" s="175" t="s">
        <v>22</v>
      </c>
      <c r="B3" s="29" t="s">
        <v>303</v>
      </c>
      <c r="C3" s="29"/>
      <c r="D3" s="29"/>
      <c r="E3" s="175"/>
      <c r="F3" s="175"/>
      <c r="G3" s="30" t="s">
        <v>15</v>
      </c>
      <c r="H3" s="31" t="s">
        <v>304</v>
      </c>
      <c r="I3" s="31"/>
    </row>
    <row r="4" spans="1:9" x14ac:dyDescent="0.2">
      <c r="A4" s="175" t="s">
        <v>16</v>
      </c>
      <c r="B4" s="29" t="s">
        <v>305</v>
      </c>
      <c r="C4" s="29"/>
      <c r="D4" s="29"/>
      <c r="E4" s="175"/>
      <c r="F4" s="175"/>
      <c r="G4" s="30" t="s">
        <v>18</v>
      </c>
      <c r="H4" s="29" t="s">
        <v>38</v>
      </c>
      <c r="I4" s="29"/>
    </row>
    <row r="5" spans="1:9" x14ac:dyDescent="0.2">
      <c r="A5" s="175" t="s">
        <v>17</v>
      </c>
      <c r="B5" s="29" t="s">
        <v>306</v>
      </c>
      <c r="C5" s="31"/>
      <c r="D5" s="31"/>
      <c r="E5" s="175"/>
      <c r="F5" s="175"/>
      <c r="G5" s="30" t="s">
        <v>19</v>
      </c>
      <c r="H5" s="31" t="s">
        <v>307</v>
      </c>
      <c r="I5" s="31"/>
    </row>
    <row r="6" spans="1:9" x14ac:dyDescent="0.2">
      <c r="A6" s="175"/>
      <c r="B6" s="175"/>
      <c r="C6" s="175"/>
      <c r="D6" s="175"/>
      <c r="E6" s="175"/>
      <c r="F6" s="175"/>
      <c r="G6" s="175"/>
      <c r="H6" s="175"/>
      <c r="I6" s="175"/>
    </row>
    <row r="7" spans="1:9" x14ac:dyDescent="0.2">
      <c r="A7" s="175"/>
      <c r="B7" s="175"/>
      <c r="C7" s="175"/>
      <c r="D7" s="175"/>
      <c r="E7" s="175"/>
      <c r="F7" s="175"/>
      <c r="G7" s="175"/>
      <c r="H7" s="175"/>
      <c r="I7" s="175"/>
    </row>
    <row r="8" spans="1:9" x14ac:dyDescent="0.2">
      <c r="A8" s="175" t="s">
        <v>308</v>
      </c>
      <c r="B8" s="175"/>
      <c r="C8" s="175"/>
      <c r="D8" s="175"/>
      <c r="E8" s="175"/>
      <c r="F8" s="175"/>
      <c r="G8" s="175"/>
      <c r="H8" s="175"/>
      <c r="I8" s="175"/>
    </row>
    <row r="9" spans="1:9" x14ac:dyDescent="0.2">
      <c r="A9" s="175"/>
      <c r="B9" s="175" t="s">
        <v>309</v>
      </c>
      <c r="C9" s="175"/>
      <c r="D9" s="175"/>
      <c r="E9" s="175"/>
      <c r="F9" s="175"/>
      <c r="G9" s="175"/>
      <c r="H9" s="175"/>
      <c r="I9" s="175"/>
    </row>
    <row r="10" spans="1:9" x14ac:dyDescent="0.2">
      <c r="A10" s="175" t="s">
        <v>310</v>
      </c>
      <c r="B10" s="175"/>
      <c r="C10" s="175"/>
      <c r="D10" s="175"/>
      <c r="E10" s="175"/>
      <c r="F10" s="175"/>
      <c r="G10" s="175"/>
      <c r="H10" s="175"/>
      <c r="I10" s="175"/>
    </row>
    <row r="11" spans="1:9" x14ac:dyDescent="0.2">
      <c r="A11" s="175"/>
      <c r="B11" s="175"/>
      <c r="C11" s="175"/>
      <c r="D11" s="175"/>
      <c r="E11" s="175"/>
      <c r="F11" s="175"/>
      <c r="G11" s="175"/>
      <c r="H11" s="175"/>
      <c r="I11" s="175"/>
    </row>
    <row r="12" spans="1:9" x14ac:dyDescent="0.2">
      <c r="A12" s="175" t="s">
        <v>311</v>
      </c>
      <c r="B12" s="175"/>
      <c r="C12" s="175"/>
      <c r="D12" s="175"/>
      <c r="E12" s="175"/>
      <c r="F12" s="175"/>
      <c r="G12" s="175"/>
      <c r="H12" s="175"/>
      <c r="I12" s="175"/>
    </row>
    <row r="13" spans="1:9" x14ac:dyDescent="0.2">
      <c r="A13" s="175"/>
      <c r="B13" s="175" t="s">
        <v>312</v>
      </c>
      <c r="C13" s="175"/>
      <c r="D13" s="175"/>
      <c r="E13" s="175"/>
      <c r="F13" s="175"/>
      <c r="G13" s="175"/>
      <c r="H13" s="175"/>
      <c r="I13" s="175"/>
    </row>
    <row r="14" spans="1:9" x14ac:dyDescent="0.2">
      <c r="A14" s="176" t="s">
        <v>313</v>
      </c>
    </row>
    <row r="15" spans="1:9" x14ac:dyDescent="0.2">
      <c r="A15" s="175"/>
      <c r="B15" s="175"/>
      <c r="C15" s="175"/>
      <c r="D15" s="175"/>
      <c r="E15" s="175"/>
      <c r="F15" s="175"/>
      <c r="G15" s="175"/>
      <c r="H15" s="175"/>
      <c r="I15" s="175"/>
    </row>
    <row r="16" spans="1:9" x14ac:dyDescent="0.2">
      <c r="A16" s="176" t="s">
        <v>314</v>
      </c>
      <c r="B16" s="175"/>
      <c r="C16" s="175"/>
      <c r="D16" s="175"/>
      <c r="E16" s="175"/>
      <c r="F16" s="175"/>
      <c r="G16" s="175"/>
      <c r="H16" s="175"/>
      <c r="I16" s="175"/>
    </row>
    <row r="17" spans="1:9" x14ac:dyDescent="0.2">
      <c r="A17" s="175"/>
      <c r="B17" s="175"/>
      <c r="C17" s="175"/>
      <c r="D17" s="175"/>
      <c r="E17" s="175"/>
      <c r="F17" s="175"/>
      <c r="G17" s="175"/>
      <c r="H17" s="175"/>
      <c r="I17" s="175"/>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v>0</v>
      </c>
      <c r="E21" s="37">
        <v>0</v>
      </c>
      <c r="F21" s="37">
        <v>0</v>
      </c>
      <c r="G21" s="37">
        <v>0</v>
      </c>
      <c r="H21" s="37">
        <v>0</v>
      </c>
      <c r="I21" s="37">
        <v>0</v>
      </c>
    </row>
    <row r="22" spans="1:9" x14ac:dyDescent="0.2">
      <c r="A22" s="33" t="s">
        <v>1</v>
      </c>
      <c r="B22" s="34"/>
      <c r="C22" s="37">
        <f t="shared" ref="C22:D22" si="0">B33</f>
        <v>0</v>
      </c>
      <c r="D22" s="37">
        <f t="shared" si="0"/>
        <v>0</v>
      </c>
      <c r="E22" s="37">
        <f>D33</f>
        <v>73563</v>
      </c>
      <c r="F22" s="37">
        <f>E33</f>
        <v>89250.5</v>
      </c>
      <c r="G22" s="37">
        <f t="shared" ref="G22:I22" si="1">F33</f>
        <v>26161.75</v>
      </c>
      <c r="H22" s="37">
        <v>0</v>
      </c>
      <c r="I22" s="37">
        <f t="shared" si="1"/>
        <v>0</v>
      </c>
    </row>
    <row r="23" spans="1:9" x14ac:dyDescent="0.2">
      <c r="A23" s="33" t="s">
        <v>2</v>
      </c>
      <c r="B23" s="34"/>
      <c r="C23" s="37"/>
      <c r="D23" s="37">
        <v>73563</v>
      </c>
      <c r="E23" s="37">
        <v>244937.5</v>
      </c>
      <c r="F23" s="37">
        <v>240056.25</v>
      </c>
      <c r="G23" s="37">
        <v>48300</v>
      </c>
      <c r="H23" s="37">
        <v>0</v>
      </c>
      <c r="I23" s="37">
        <v>0</v>
      </c>
    </row>
    <row r="24" spans="1:9" x14ac:dyDescent="0.2">
      <c r="A24" s="33" t="s">
        <v>3</v>
      </c>
      <c r="B24" s="34"/>
      <c r="C24" s="36"/>
      <c r="D24" s="37">
        <v>0</v>
      </c>
      <c r="E24" s="37">
        <v>229250</v>
      </c>
      <c r="F24" s="37">
        <v>303145</v>
      </c>
      <c r="G24" s="37">
        <f>48300+26162</f>
        <v>74462</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2">SUM(C28:C30)</f>
        <v>0</v>
      </c>
      <c r="D31" s="15">
        <f t="shared" si="2"/>
        <v>0</v>
      </c>
      <c r="E31" s="15">
        <f t="shared" si="2"/>
        <v>0</v>
      </c>
      <c r="F31" s="15">
        <f t="shared" si="2"/>
        <v>0</v>
      </c>
      <c r="G31" s="15">
        <f t="shared" ref="G31:I31" si="3">SUM(G28:G30)</f>
        <v>0</v>
      </c>
      <c r="H31" s="15">
        <f t="shared" si="3"/>
        <v>0</v>
      </c>
      <c r="I31" s="15">
        <f t="shared" si="3"/>
        <v>0</v>
      </c>
    </row>
    <row r="32" spans="1:9" x14ac:dyDescent="0.2">
      <c r="A32" s="33"/>
      <c r="B32" s="34"/>
      <c r="C32" s="37"/>
      <c r="D32" s="37"/>
      <c r="E32" s="37"/>
      <c r="F32" s="37"/>
      <c r="G32" s="37"/>
      <c r="H32" s="37"/>
      <c r="I32" s="37"/>
    </row>
    <row r="33" spans="1:9" x14ac:dyDescent="0.2">
      <c r="A33" s="33" t="s">
        <v>7</v>
      </c>
      <c r="B33" s="34"/>
      <c r="C33" s="36">
        <f t="shared" ref="C33" si="4">+C22+C23-C24+C31</f>
        <v>0</v>
      </c>
      <c r="D33" s="36">
        <f>+D22+D23-D24+D31</f>
        <v>73563</v>
      </c>
      <c r="E33" s="36">
        <f>+E22+E23-E24+E31</f>
        <v>89250.5</v>
      </c>
      <c r="F33" s="36">
        <f t="shared" ref="F33:I33" si="5">+F22+F23-F24+F31</f>
        <v>26161.75</v>
      </c>
      <c r="G33" s="36">
        <f>+G22+G23-G24+G31</f>
        <v>-0.25</v>
      </c>
      <c r="H33" s="36">
        <f t="shared" si="5"/>
        <v>0</v>
      </c>
      <c r="I33" s="36">
        <f t="shared" si="5"/>
        <v>0</v>
      </c>
    </row>
    <row r="34" spans="1:9" x14ac:dyDescent="0.2">
      <c r="A34" s="38"/>
      <c r="B34" s="39"/>
      <c r="C34" s="37"/>
      <c r="D34" s="37"/>
      <c r="E34" s="37"/>
      <c r="F34" s="37"/>
      <c r="G34" s="37"/>
      <c r="H34" s="37"/>
      <c r="I34" s="37"/>
    </row>
    <row r="35" spans="1:9" x14ac:dyDescent="0.2">
      <c r="A35" s="33" t="s">
        <v>24</v>
      </c>
      <c r="B35" s="34"/>
      <c r="C35" s="37"/>
      <c r="D35" s="37">
        <v>99250</v>
      </c>
      <c r="E35" s="37">
        <v>270395</v>
      </c>
      <c r="F35" s="37">
        <v>24939</v>
      </c>
      <c r="G35" s="37">
        <v>42420</v>
      </c>
      <c r="H35" s="37">
        <v>0</v>
      </c>
      <c r="I35" s="37">
        <v>0</v>
      </c>
    </row>
    <row r="36" spans="1:9" x14ac:dyDescent="0.2">
      <c r="A36" s="38"/>
      <c r="B36" s="39"/>
      <c r="C36" s="37"/>
      <c r="D36" s="37"/>
      <c r="E36" s="37"/>
      <c r="F36" s="37"/>
      <c r="G36" s="37"/>
      <c r="H36" s="37"/>
      <c r="I36" s="37"/>
    </row>
    <row r="37" spans="1:9" x14ac:dyDescent="0.2">
      <c r="A37" s="33" t="s">
        <v>25</v>
      </c>
      <c r="B37" s="42"/>
      <c r="C37" s="43">
        <f t="shared" ref="C37" si="6">C33-C35</f>
        <v>0</v>
      </c>
      <c r="D37" s="43" t="s">
        <v>106</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row r="48" spans="1:9" x14ac:dyDescent="0.2">
      <c r="A48" s="176" t="s">
        <v>501</v>
      </c>
      <c r="B48" s="176" t="s">
        <v>503</v>
      </c>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C4EF-E017-4D40-8289-C1EBE74F2860}">
  <sheetPr>
    <pageSetUpPr fitToPage="1"/>
  </sheetPr>
  <dimension ref="A1:J44"/>
  <sheetViews>
    <sheetView workbookViewId="0">
      <selection activeCell="G7" sqref="G7"/>
    </sheetView>
  </sheetViews>
  <sheetFormatPr defaultColWidth="8.85546875" defaultRowHeight="12.75" x14ac:dyDescent="0.2"/>
  <cols>
    <col min="1" max="2" width="17.28515625" style="183" customWidth="1"/>
    <col min="3" max="8" width="14" style="183" customWidth="1"/>
    <col min="9" max="9" width="13.140625" style="183" customWidth="1"/>
    <col min="10" max="16384" width="8.85546875" style="183"/>
  </cols>
  <sheetData>
    <row r="1" spans="1:9" x14ac:dyDescent="0.2">
      <c r="A1" s="182"/>
      <c r="B1" s="182"/>
      <c r="C1" s="182"/>
      <c r="D1" s="182"/>
      <c r="E1" s="182"/>
      <c r="F1" s="182"/>
      <c r="G1" s="182"/>
      <c r="H1" s="182"/>
      <c r="I1" s="182"/>
    </row>
    <row r="2" spans="1:9" x14ac:dyDescent="0.2">
      <c r="A2" s="182" t="s">
        <v>13</v>
      </c>
      <c r="B2" s="29" t="s">
        <v>34</v>
      </c>
      <c r="C2" s="29"/>
      <c r="D2" s="29"/>
      <c r="E2" s="182"/>
      <c r="F2" s="182"/>
      <c r="G2" s="30" t="s">
        <v>14</v>
      </c>
      <c r="H2" s="29" t="s">
        <v>61</v>
      </c>
      <c r="I2" s="29"/>
    </row>
    <row r="3" spans="1:9" x14ac:dyDescent="0.2">
      <c r="A3" s="182" t="s">
        <v>22</v>
      </c>
      <c r="B3" s="29" t="s">
        <v>81</v>
      </c>
      <c r="C3" s="29"/>
      <c r="D3" s="29"/>
      <c r="E3" s="182"/>
      <c r="F3" s="182"/>
      <c r="G3" s="30" t="s">
        <v>15</v>
      </c>
      <c r="H3" s="31" t="s">
        <v>63</v>
      </c>
      <c r="I3" s="31"/>
    </row>
    <row r="4" spans="1:9" x14ac:dyDescent="0.2">
      <c r="A4" s="182" t="s">
        <v>16</v>
      </c>
      <c r="B4" s="29" t="s">
        <v>82</v>
      </c>
      <c r="C4" s="29"/>
      <c r="D4" s="29"/>
      <c r="E4" s="182"/>
      <c r="F4" s="182"/>
      <c r="G4" s="30" t="s">
        <v>18</v>
      </c>
      <c r="H4" s="29" t="s">
        <v>38</v>
      </c>
      <c r="I4" s="29"/>
    </row>
    <row r="5" spans="1:9" x14ac:dyDescent="0.2">
      <c r="A5" s="182" t="s">
        <v>17</v>
      </c>
      <c r="B5" s="184" t="s">
        <v>65</v>
      </c>
      <c r="C5" s="31"/>
      <c r="D5" s="31"/>
      <c r="E5" s="182"/>
      <c r="F5" s="182"/>
      <c r="G5" s="30" t="s">
        <v>19</v>
      </c>
      <c r="H5" s="31" t="s">
        <v>83</v>
      </c>
      <c r="I5" s="31"/>
    </row>
    <row r="6" spans="1:9" x14ac:dyDescent="0.2">
      <c r="A6" s="182"/>
      <c r="B6" s="182"/>
      <c r="C6" s="182"/>
      <c r="D6" s="182"/>
      <c r="E6" s="182"/>
      <c r="F6" s="182"/>
      <c r="G6" s="182"/>
      <c r="H6" s="182"/>
      <c r="I6" s="182"/>
    </row>
    <row r="7" spans="1:9" x14ac:dyDescent="0.2">
      <c r="A7" s="182"/>
      <c r="B7" s="182"/>
      <c r="C7" s="182"/>
      <c r="D7" s="182"/>
      <c r="E7" s="182"/>
      <c r="F7" s="182"/>
      <c r="G7" s="182"/>
      <c r="H7" s="182"/>
      <c r="I7" s="182"/>
    </row>
    <row r="8" spans="1:9" x14ac:dyDescent="0.2">
      <c r="A8" s="182" t="s">
        <v>84</v>
      </c>
      <c r="B8" s="182"/>
      <c r="C8" s="182"/>
      <c r="D8" s="182"/>
      <c r="E8" s="182"/>
      <c r="F8" s="182"/>
      <c r="G8" s="182"/>
      <c r="H8" s="182"/>
      <c r="I8" s="182"/>
    </row>
    <row r="9" spans="1:9" x14ac:dyDescent="0.2">
      <c r="A9" s="182" t="s">
        <v>85</v>
      </c>
      <c r="B9" s="182"/>
      <c r="C9" s="182"/>
      <c r="D9" s="182"/>
      <c r="E9" s="182"/>
      <c r="F9" s="182"/>
      <c r="G9" s="182"/>
      <c r="H9" s="182"/>
      <c r="I9" s="182"/>
    </row>
    <row r="10" spans="1:9" x14ac:dyDescent="0.2">
      <c r="A10" s="182" t="s">
        <v>86</v>
      </c>
      <c r="B10" s="182"/>
      <c r="C10" s="182"/>
      <c r="D10" s="182"/>
      <c r="E10" s="182"/>
      <c r="F10" s="182"/>
      <c r="G10" s="182"/>
      <c r="H10" s="182"/>
      <c r="I10" s="182"/>
    </row>
    <row r="11" spans="1:9" x14ac:dyDescent="0.2">
      <c r="A11" s="182"/>
      <c r="B11" s="182"/>
      <c r="C11" s="182"/>
      <c r="D11" s="182"/>
      <c r="E11" s="182"/>
      <c r="F11" s="182"/>
      <c r="G11" s="182"/>
      <c r="H11" s="182"/>
      <c r="I11" s="182"/>
    </row>
    <row r="12" spans="1:9" x14ac:dyDescent="0.2">
      <c r="A12" s="182" t="s">
        <v>87</v>
      </c>
      <c r="B12" s="182"/>
      <c r="C12" s="182"/>
      <c r="D12" s="182"/>
      <c r="E12" s="182"/>
      <c r="F12" s="182"/>
      <c r="G12" s="182"/>
      <c r="H12" s="182"/>
      <c r="I12" s="182"/>
    </row>
    <row r="13" spans="1:9" ht="40.15" customHeight="1" x14ac:dyDescent="0.2">
      <c r="A13" s="260" t="s">
        <v>516</v>
      </c>
      <c r="B13" s="262"/>
      <c r="C13" s="262"/>
      <c r="D13" s="262"/>
      <c r="E13" s="262"/>
      <c r="F13" s="262"/>
      <c r="G13" s="262"/>
      <c r="H13" s="262"/>
      <c r="I13" s="262"/>
    </row>
    <row r="14" spans="1:9" x14ac:dyDescent="0.2">
      <c r="A14" s="225" t="s">
        <v>517</v>
      </c>
      <c r="B14" s="263"/>
      <c r="C14" s="263"/>
      <c r="D14" s="263"/>
      <c r="E14" s="263"/>
      <c r="F14" s="263"/>
      <c r="G14" s="263"/>
      <c r="H14" s="263"/>
      <c r="I14" s="263"/>
    </row>
    <row r="15" spans="1:9" x14ac:dyDescent="0.2">
      <c r="A15" s="263"/>
      <c r="B15" s="263"/>
      <c r="C15" s="263"/>
      <c r="D15" s="263"/>
      <c r="E15" s="263"/>
      <c r="F15" s="263"/>
      <c r="G15" s="263"/>
      <c r="H15" s="263"/>
      <c r="I15" s="263"/>
    </row>
    <row r="16" spans="1:9" x14ac:dyDescent="0.2">
      <c r="A16" s="182"/>
      <c r="B16" s="182"/>
      <c r="C16" s="182"/>
      <c r="D16" s="182"/>
      <c r="E16" s="182"/>
      <c r="F16" s="182"/>
      <c r="G16" s="182"/>
      <c r="H16" s="182"/>
      <c r="I16" s="182"/>
    </row>
    <row r="17" spans="1:10" x14ac:dyDescent="0.2">
      <c r="A17" s="207" t="s">
        <v>12</v>
      </c>
      <c r="B17" s="208"/>
      <c r="C17" s="208"/>
      <c r="D17" s="208"/>
      <c r="E17" s="208"/>
      <c r="F17" s="208"/>
      <c r="G17" s="208"/>
      <c r="H17" s="208"/>
      <c r="I17" s="209"/>
    </row>
    <row r="18" spans="1:10" x14ac:dyDescent="0.2">
      <c r="A18" s="33"/>
      <c r="B18" s="34"/>
      <c r="C18" s="35" t="s">
        <v>30</v>
      </c>
      <c r="D18" s="35" t="s">
        <v>31</v>
      </c>
      <c r="E18" s="35" t="s">
        <v>32</v>
      </c>
      <c r="F18" s="35" t="s">
        <v>33</v>
      </c>
      <c r="G18" s="12" t="s">
        <v>466</v>
      </c>
      <c r="H18" s="12" t="s">
        <v>467</v>
      </c>
      <c r="I18" s="12" t="s">
        <v>468</v>
      </c>
    </row>
    <row r="19" spans="1:10" x14ac:dyDescent="0.2">
      <c r="A19" s="33"/>
      <c r="B19" s="34"/>
      <c r="C19" s="14" t="s">
        <v>10</v>
      </c>
      <c r="D19" s="14" t="s">
        <v>10</v>
      </c>
      <c r="E19" s="14" t="s">
        <v>10</v>
      </c>
      <c r="F19" s="14" t="s">
        <v>10</v>
      </c>
      <c r="G19" s="14" t="s">
        <v>11</v>
      </c>
      <c r="H19" s="14" t="s">
        <v>11</v>
      </c>
      <c r="I19" s="14" t="s">
        <v>11</v>
      </c>
    </row>
    <row r="20" spans="1:10" x14ac:dyDescent="0.2">
      <c r="A20" s="33" t="s">
        <v>0</v>
      </c>
      <c r="B20" s="34"/>
      <c r="C20" s="37"/>
      <c r="D20" s="37"/>
      <c r="E20" s="37">
        <v>307500</v>
      </c>
      <c r="F20" s="37"/>
      <c r="G20" s="37"/>
      <c r="H20" s="37"/>
      <c r="I20" s="37"/>
    </row>
    <row r="21" spans="1:10" x14ac:dyDescent="0.2">
      <c r="A21" s="33" t="s">
        <v>1</v>
      </c>
      <c r="B21" s="34"/>
      <c r="C21" s="37">
        <f t="shared" ref="C21:I21" si="0">B32</f>
        <v>0</v>
      </c>
      <c r="D21" s="37">
        <f t="shared" si="0"/>
        <v>0</v>
      </c>
      <c r="E21" s="37">
        <f t="shared" si="0"/>
        <v>142500</v>
      </c>
      <c r="F21" s="37">
        <f t="shared" si="0"/>
        <v>622926</v>
      </c>
      <c r="G21" s="37">
        <f t="shared" si="0"/>
        <v>973992.34</v>
      </c>
      <c r="H21" s="37">
        <f t="shared" si="0"/>
        <v>757323.33999999985</v>
      </c>
      <c r="I21" s="37">
        <f t="shared" si="0"/>
        <v>457323.33999999985</v>
      </c>
    </row>
    <row r="22" spans="1:10" x14ac:dyDescent="0.2">
      <c r="A22" s="33" t="s">
        <v>2</v>
      </c>
      <c r="B22" s="34"/>
      <c r="C22" s="37"/>
      <c r="D22" s="37">
        <v>142500</v>
      </c>
      <c r="E22" s="37">
        <v>480426</v>
      </c>
      <c r="F22" s="37">
        <v>499993</v>
      </c>
      <c r="G22" s="37">
        <f>55554+27777</f>
        <v>83331</v>
      </c>
      <c r="H22" s="37">
        <v>0</v>
      </c>
      <c r="I22" s="37">
        <v>0</v>
      </c>
    </row>
    <row r="23" spans="1:10" x14ac:dyDescent="0.2">
      <c r="A23" s="33" t="s">
        <v>3</v>
      </c>
      <c r="B23" s="34"/>
      <c r="C23" s="36"/>
      <c r="D23" s="37">
        <v>0</v>
      </c>
      <c r="E23" s="37">
        <v>0</v>
      </c>
      <c r="F23" s="37">
        <v>148926.66</v>
      </c>
      <c r="G23" s="37">
        <v>300000</v>
      </c>
      <c r="H23" s="37">
        <v>300000</v>
      </c>
      <c r="I23" s="37">
        <v>250000</v>
      </c>
      <c r="J23" s="55"/>
    </row>
    <row r="24" spans="1:10" x14ac:dyDescent="0.2">
      <c r="A24" s="33"/>
      <c r="B24" s="34"/>
      <c r="C24" s="37"/>
      <c r="D24" s="37"/>
      <c r="E24" s="37"/>
      <c r="F24" s="37"/>
      <c r="G24" s="37"/>
      <c r="H24" s="37"/>
      <c r="I24" s="37"/>
    </row>
    <row r="25" spans="1:10" x14ac:dyDescent="0.2">
      <c r="A25" s="10" t="s">
        <v>4</v>
      </c>
      <c r="B25" s="6"/>
      <c r="C25" s="17"/>
      <c r="D25" s="17"/>
      <c r="E25" s="17"/>
      <c r="F25" s="15"/>
      <c r="G25" s="15"/>
      <c r="H25" s="15"/>
      <c r="I25" s="15"/>
    </row>
    <row r="26" spans="1:10" x14ac:dyDescent="0.2">
      <c r="A26" s="10" t="s">
        <v>29</v>
      </c>
      <c r="B26" s="11"/>
      <c r="C26" s="17"/>
      <c r="D26" s="17"/>
      <c r="E26" s="17"/>
      <c r="F26" s="15"/>
      <c r="G26" s="15"/>
      <c r="H26" s="15"/>
      <c r="I26" s="15"/>
    </row>
    <row r="27" spans="1:10" x14ac:dyDescent="0.2">
      <c r="A27" s="18"/>
      <c r="B27" s="19"/>
      <c r="C27" s="16"/>
      <c r="D27" s="16"/>
      <c r="E27" s="16"/>
      <c r="F27" s="16"/>
      <c r="G27" s="16"/>
      <c r="H27" s="16"/>
      <c r="I27" s="16"/>
    </row>
    <row r="28" spans="1:10" x14ac:dyDescent="0.2">
      <c r="A28" s="18"/>
      <c r="B28" s="19"/>
      <c r="C28" s="16"/>
      <c r="D28" s="16"/>
      <c r="E28" s="16"/>
      <c r="F28" s="16"/>
      <c r="G28" s="16"/>
      <c r="H28" s="16"/>
      <c r="I28" s="16"/>
    </row>
    <row r="29" spans="1:10" x14ac:dyDescent="0.2">
      <c r="A29" s="18"/>
      <c r="B29" s="19"/>
      <c r="C29" s="16"/>
      <c r="D29" s="16"/>
      <c r="E29" s="16"/>
      <c r="F29" s="16"/>
      <c r="G29" s="16"/>
      <c r="H29" s="16"/>
      <c r="I29" s="16"/>
    </row>
    <row r="30" spans="1:10" x14ac:dyDescent="0.2">
      <c r="A30" s="10" t="s">
        <v>5</v>
      </c>
      <c r="B30" s="11"/>
      <c r="C30" s="15">
        <f t="shared" ref="C30:F30" si="1">SUM(C27:C29)</f>
        <v>0</v>
      </c>
      <c r="D30" s="15">
        <f t="shared" si="1"/>
        <v>0</v>
      </c>
      <c r="E30" s="15">
        <f t="shared" si="1"/>
        <v>0</v>
      </c>
      <c r="F30" s="15">
        <f t="shared" si="1"/>
        <v>0</v>
      </c>
      <c r="G30" s="15">
        <f t="shared" ref="G30:I30" si="2">SUM(G27:G29)</f>
        <v>0</v>
      </c>
      <c r="H30" s="15">
        <f t="shared" si="2"/>
        <v>0</v>
      </c>
      <c r="I30" s="15">
        <f t="shared" si="2"/>
        <v>0</v>
      </c>
    </row>
    <row r="31" spans="1:10" x14ac:dyDescent="0.2">
      <c r="A31" s="33"/>
      <c r="B31" s="34"/>
      <c r="C31" s="37"/>
      <c r="D31" s="37"/>
      <c r="E31" s="37"/>
      <c r="F31" s="37"/>
      <c r="G31" s="37"/>
      <c r="H31" s="37"/>
      <c r="I31" s="37"/>
    </row>
    <row r="32" spans="1:10" x14ac:dyDescent="0.2">
      <c r="A32" s="33" t="s">
        <v>7</v>
      </c>
      <c r="B32" s="34"/>
      <c r="C32" s="36">
        <f t="shared" ref="C32" si="3">+C21+C22-C23+C30</f>
        <v>0</v>
      </c>
      <c r="D32" s="36">
        <f>+D21+D22-D23+D30</f>
        <v>142500</v>
      </c>
      <c r="E32" s="36">
        <f>+E21+E22-E23+E30</f>
        <v>622926</v>
      </c>
      <c r="F32" s="36">
        <f t="shared" ref="F32:I32" si="4">+F21+F22-F23+F30</f>
        <v>973992.34</v>
      </c>
      <c r="G32" s="36">
        <f t="shared" si="4"/>
        <v>757323.33999999985</v>
      </c>
      <c r="H32" s="36">
        <f t="shared" si="4"/>
        <v>457323.33999999985</v>
      </c>
      <c r="I32" s="36">
        <f t="shared" si="4"/>
        <v>207323.33999999985</v>
      </c>
    </row>
    <row r="33" spans="1:9" x14ac:dyDescent="0.2">
      <c r="A33" s="38"/>
      <c r="B33" s="39"/>
      <c r="C33" s="37"/>
      <c r="D33" s="37"/>
      <c r="E33" s="37"/>
      <c r="F33" s="37"/>
      <c r="G33" s="37"/>
      <c r="H33" s="37"/>
      <c r="I33" s="37"/>
    </row>
    <row r="34" spans="1:9" x14ac:dyDescent="0.2">
      <c r="A34" s="33" t="s">
        <v>24</v>
      </c>
      <c r="B34" s="34"/>
      <c r="C34" s="37"/>
      <c r="D34" s="37">
        <v>0</v>
      </c>
      <c r="E34" s="37">
        <v>0</v>
      </c>
      <c r="F34" s="37">
        <v>196442</v>
      </c>
      <c r="G34" s="37">
        <v>0</v>
      </c>
      <c r="H34" s="37">
        <v>0</v>
      </c>
      <c r="I34" s="37">
        <v>0</v>
      </c>
    </row>
    <row r="35" spans="1:9" x14ac:dyDescent="0.2">
      <c r="A35" s="38"/>
      <c r="B35" s="39"/>
      <c r="C35" s="37"/>
      <c r="D35" s="37"/>
      <c r="E35" s="37"/>
      <c r="F35" s="37"/>
      <c r="G35" s="37"/>
      <c r="H35" s="37"/>
      <c r="I35" s="37"/>
    </row>
    <row r="36" spans="1:9" x14ac:dyDescent="0.2">
      <c r="A36" s="33" t="s">
        <v>25</v>
      </c>
      <c r="B36" s="42"/>
      <c r="C36" s="43">
        <f t="shared" ref="C36" si="5">C32-C34</f>
        <v>0</v>
      </c>
      <c r="D36" s="43" t="s">
        <v>106</v>
      </c>
      <c r="E36" s="43" t="s">
        <v>106</v>
      </c>
      <c r="F36" s="43" t="s">
        <v>106</v>
      </c>
      <c r="G36" s="43" t="s">
        <v>106</v>
      </c>
      <c r="H36" s="43" t="s">
        <v>106</v>
      </c>
      <c r="I36" s="43" t="s">
        <v>106</v>
      </c>
    </row>
    <row r="37" spans="1:9" x14ac:dyDescent="0.2">
      <c r="A37" s="44"/>
      <c r="B37" s="44"/>
      <c r="C37" s="45"/>
      <c r="D37" s="45"/>
      <c r="E37" s="45"/>
      <c r="F37" s="45"/>
      <c r="G37" s="45"/>
      <c r="H37" s="45"/>
      <c r="I37" s="45"/>
    </row>
    <row r="38" spans="1:9" x14ac:dyDescent="0.2">
      <c r="A38" s="46" t="s">
        <v>26</v>
      </c>
      <c r="B38" s="29"/>
      <c r="C38" s="47"/>
      <c r="D38" s="47"/>
      <c r="E38" s="48"/>
      <c r="F38" s="48"/>
      <c r="G38" s="48"/>
      <c r="H38" s="48"/>
      <c r="I38" s="48"/>
    </row>
    <row r="39" spans="1:9" x14ac:dyDescent="0.2">
      <c r="A39" s="49" t="s">
        <v>28</v>
      </c>
      <c r="B39" s="39"/>
      <c r="C39" s="20"/>
      <c r="D39" s="20"/>
      <c r="E39" s="41"/>
      <c r="F39" s="41"/>
      <c r="G39" s="41"/>
      <c r="H39" s="41"/>
      <c r="I39" s="41"/>
    </row>
    <row r="40" spans="1:9" x14ac:dyDescent="0.2">
      <c r="A40" s="33"/>
      <c r="B40" s="34"/>
      <c r="C40" s="37"/>
      <c r="D40" s="37"/>
      <c r="E40" s="37"/>
      <c r="F40" s="37"/>
      <c r="G40" s="37"/>
      <c r="H40" s="37"/>
      <c r="I40" s="37"/>
    </row>
    <row r="41" spans="1:9" x14ac:dyDescent="0.2">
      <c r="A41" s="33" t="s">
        <v>6</v>
      </c>
      <c r="B41" s="34"/>
      <c r="C41" s="16"/>
      <c r="D41" s="16"/>
      <c r="E41" s="37"/>
      <c r="F41" s="37"/>
      <c r="G41" s="37"/>
      <c r="H41" s="37"/>
      <c r="I41" s="37"/>
    </row>
    <row r="42" spans="1:9" x14ac:dyDescent="0.2">
      <c r="A42" s="33"/>
      <c r="B42" s="34"/>
      <c r="C42" s="16"/>
      <c r="D42" s="16"/>
      <c r="E42" s="37"/>
      <c r="F42" s="37"/>
      <c r="G42" s="37"/>
      <c r="H42" s="37"/>
      <c r="I42" s="37"/>
    </row>
    <row r="43" spans="1:9" x14ac:dyDescent="0.2">
      <c r="A43" s="49" t="s">
        <v>8</v>
      </c>
      <c r="B43" s="42"/>
      <c r="C43" s="16"/>
      <c r="D43" s="16"/>
      <c r="E43" s="37"/>
      <c r="F43" s="37"/>
      <c r="G43" s="37"/>
      <c r="H43" s="37"/>
      <c r="I43" s="37"/>
    </row>
    <row r="44" spans="1:9" x14ac:dyDescent="0.2">
      <c r="A44" s="50" t="s">
        <v>9</v>
      </c>
      <c r="B44" s="51"/>
      <c r="C44" s="16"/>
      <c r="D44" s="16"/>
      <c r="E44" s="37"/>
      <c r="F44" s="37"/>
      <c r="G44" s="37"/>
      <c r="H44" s="37"/>
      <c r="I44" s="37"/>
    </row>
  </sheetData>
  <mergeCells count="3">
    <mergeCell ref="A13:I13"/>
    <mergeCell ref="A14:I15"/>
    <mergeCell ref="A17:I17"/>
  </mergeCells>
  <pageMargins left="0.7" right="0.7" top="0.75" bottom="0.75" header="0.3" footer="0.3"/>
  <pageSetup scale="87" orientation="landscape" r:id="rId1"/>
  <headerFooter>
    <oddHeader xml:space="preserve">&amp;CReport on Non-General Fund Information
for Submittal to the 2024 Legislature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1680D-3A0E-4C4E-8F40-EFC5AE525B9E}">
  <sheetPr>
    <tabColor rgb="FFFF0000"/>
    <pageSetUpPr fitToPage="1"/>
  </sheetPr>
  <dimension ref="A2:I52"/>
  <sheetViews>
    <sheetView zoomScaleNormal="100" zoomScaleSheetLayoutView="90" workbookViewId="0">
      <selection activeCell="D22" sqref="D22"/>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402</v>
      </c>
      <c r="I2" s="4"/>
    </row>
    <row r="3" spans="1:9" x14ac:dyDescent="0.2">
      <c r="A3" s="1" t="s">
        <v>22</v>
      </c>
      <c r="B3" s="2" t="s">
        <v>403</v>
      </c>
      <c r="C3" s="2"/>
      <c r="D3" s="2"/>
      <c r="E3" s="2"/>
      <c r="G3" s="3" t="s">
        <v>15</v>
      </c>
      <c r="H3" s="5" t="s">
        <v>404</v>
      </c>
      <c r="I3" s="6"/>
    </row>
    <row r="4" spans="1:9" x14ac:dyDescent="0.2">
      <c r="A4" s="1" t="s">
        <v>16</v>
      </c>
      <c r="B4" s="2" t="s">
        <v>405</v>
      </c>
      <c r="C4" s="2"/>
      <c r="D4" s="2"/>
      <c r="E4" s="2"/>
      <c r="G4" s="3" t="s">
        <v>18</v>
      </c>
      <c r="H4" s="2" t="s">
        <v>38</v>
      </c>
      <c r="I4" s="4"/>
    </row>
    <row r="5" spans="1:9" x14ac:dyDescent="0.2">
      <c r="A5" s="1" t="s">
        <v>17</v>
      </c>
      <c r="B5" s="5" t="s">
        <v>406</v>
      </c>
      <c r="C5" s="133"/>
      <c r="D5" s="133"/>
      <c r="E5" s="133"/>
      <c r="G5" s="3" t="s">
        <v>19</v>
      </c>
      <c r="H5" s="5" t="s">
        <v>407</v>
      </c>
      <c r="I5" s="6"/>
    </row>
    <row r="8" spans="1:9" s="8" customFormat="1" x14ac:dyDescent="0.2">
      <c r="A8" s="226" t="s">
        <v>408</v>
      </c>
      <c r="B8" s="226"/>
      <c r="C8" s="226"/>
      <c r="D8" s="226"/>
      <c r="E8" s="226"/>
      <c r="F8" s="226"/>
      <c r="G8" s="226"/>
      <c r="H8" s="226"/>
      <c r="I8" s="226"/>
    </row>
    <row r="9" spans="1:9" s="8" customFormat="1" x14ac:dyDescent="0.2"/>
    <row r="10" spans="1:9" s="8" customFormat="1" x14ac:dyDescent="0.2">
      <c r="A10" s="226" t="s">
        <v>409</v>
      </c>
      <c r="B10" s="226"/>
      <c r="C10" s="226"/>
      <c r="D10" s="226"/>
      <c r="E10" s="226"/>
      <c r="F10" s="226"/>
      <c r="G10" s="226"/>
      <c r="H10" s="226"/>
      <c r="I10" s="226"/>
    </row>
    <row r="11" spans="1:9" s="8" customFormat="1" x14ac:dyDescent="0.2"/>
    <row r="12" spans="1:9" s="8" customFormat="1" ht="25.5" customHeight="1" x14ac:dyDescent="0.2">
      <c r="A12" s="226" t="s">
        <v>410</v>
      </c>
      <c r="B12" s="226"/>
      <c r="C12" s="226"/>
      <c r="D12" s="226"/>
      <c r="E12" s="226"/>
      <c r="F12" s="226"/>
      <c r="G12" s="226"/>
      <c r="H12" s="226"/>
      <c r="I12" s="226"/>
    </row>
    <row r="13" spans="1:9" s="8" customFormat="1" hidden="1" x14ac:dyDescent="0.2"/>
    <row r="14" spans="1:9" s="8" customFormat="1" x14ac:dyDescent="0.2">
      <c r="A14" s="226" t="s">
        <v>44</v>
      </c>
      <c r="B14" s="226"/>
      <c r="C14" s="226"/>
      <c r="D14" s="226"/>
      <c r="E14" s="226"/>
      <c r="F14" s="226"/>
      <c r="G14" s="226"/>
      <c r="H14" s="226"/>
      <c r="I14" s="226"/>
    </row>
    <row r="15" spans="1:9" s="8" customFormat="1" x14ac:dyDescent="0.2"/>
    <row r="16" spans="1:9" s="8" customFormat="1" x14ac:dyDescent="0.2">
      <c r="A16" s="227" t="s">
        <v>411</v>
      </c>
      <c r="B16" s="227"/>
      <c r="C16" s="227"/>
      <c r="D16" s="227"/>
      <c r="E16" s="227"/>
      <c r="F16" s="227"/>
      <c r="G16" s="227"/>
      <c r="H16" s="227"/>
      <c r="I16" s="227"/>
    </row>
    <row r="18" spans="1:9" x14ac:dyDescent="0.2">
      <c r="A18" s="228" t="s">
        <v>12</v>
      </c>
      <c r="B18" s="229"/>
      <c r="C18" s="229"/>
      <c r="D18" s="229"/>
      <c r="E18" s="229"/>
      <c r="F18" s="229"/>
      <c r="G18" s="229"/>
      <c r="H18" s="229"/>
      <c r="I18" s="230"/>
    </row>
    <row r="19" spans="1:9" x14ac:dyDescent="0.2">
      <c r="A19" s="10"/>
      <c r="B19" s="11"/>
      <c r="C19" s="12" t="s">
        <v>30</v>
      </c>
      <c r="D19" s="12" t="s">
        <v>31</v>
      </c>
      <c r="E19" s="12" t="s">
        <v>32</v>
      </c>
      <c r="F19" s="12" t="s">
        <v>33</v>
      </c>
      <c r="G19" s="12" t="s">
        <v>466</v>
      </c>
      <c r="H19" s="12" t="s">
        <v>467</v>
      </c>
      <c r="I19" s="12" t="s">
        <v>468</v>
      </c>
    </row>
    <row r="20" spans="1:9" x14ac:dyDescent="0.2">
      <c r="A20" s="10"/>
      <c r="B20" s="11"/>
      <c r="C20" s="13" t="s">
        <v>10</v>
      </c>
      <c r="D20" s="13" t="s">
        <v>10</v>
      </c>
      <c r="E20" s="13" t="s">
        <v>10</v>
      </c>
      <c r="F20" s="13" t="s">
        <v>10</v>
      </c>
      <c r="G20" s="14" t="s">
        <v>11</v>
      </c>
      <c r="H20" s="14" t="s">
        <v>11</v>
      </c>
      <c r="I20" s="14" t="s">
        <v>11</v>
      </c>
    </row>
    <row r="21" spans="1:9" x14ac:dyDescent="0.2">
      <c r="A21" s="10" t="s">
        <v>0</v>
      </c>
      <c r="B21" s="11"/>
      <c r="C21" s="16">
        <v>0</v>
      </c>
      <c r="D21" s="16">
        <f>0</f>
        <v>0</v>
      </c>
      <c r="E21" s="16">
        <f>0</f>
        <v>0</v>
      </c>
      <c r="F21" s="16">
        <f>0</f>
        <v>0</v>
      </c>
      <c r="G21" s="16">
        <f>0</f>
        <v>0</v>
      </c>
      <c r="H21" s="16">
        <f>0</f>
        <v>0</v>
      </c>
      <c r="I21" s="16">
        <f>0</f>
        <v>0</v>
      </c>
    </row>
    <row r="22" spans="1:9" x14ac:dyDescent="0.2">
      <c r="A22" s="10" t="s">
        <v>1</v>
      </c>
      <c r="B22" s="11"/>
      <c r="C22" s="16">
        <v>162.10999899999999</v>
      </c>
      <c r="D22" s="16">
        <f>C33</f>
        <v>0</v>
      </c>
      <c r="E22" s="16">
        <f t="shared" ref="E22:I22" si="0">D33</f>
        <v>0</v>
      </c>
      <c r="F22" s="16">
        <f t="shared" si="0"/>
        <v>0</v>
      </c>
      <c r="G22" s="16">
        <f t="shared" si="0"/>
        <v>0</v>
      </c>
      <c r="H22" s="16">
        <f t="shared" si="0"/>
        <v>0</v>
      </c>
      <c r="I22" s="16">
        <f t="shared" si="0"/>
        <v>0</v>
      </c>
    </row>
    <row r="23" spans="1:9" x14ac:dyDescent="0.2">
      <c r="A23" s="10" t="s">
        <v>2</v>
      </c>
      <c r="B23" s="11"/>
      <c r="C23" s="16">
        <v>175078.07</v>
      </c>
      <c r="D23" s="16">
        <f>0</f>
        <v>0</v>
      </c>
      <c r="E23" s="16">
        <f>0</f>
        <v>0</v>
      </c>
      <c r="F23" s="16">
        <f>0</f>
        <v>0</v>
      </c>
      <c r="G23" s="16">
        <f>0</f>
        <v>0</v>
      </c>
      <c r="H23" s="16">
        <f>0</f>
        <v>0</v>
      </c>
      <c r="I23" s="16">
        <f>0</f>
        <v>0</v>
      </c>
    </row>
    <row r="24" spans="1:9" x14ac:dyDescent="0.2">
      <c r="A24" s="10" t="s">
        <v>3</v>
      </c>
      <c r="B24" s="11"/>
      <c r="C24" s="15">
        <v>175240.18</v>
      </c>
      <c r="D24" s="16">
        <f>0</f>
        <v>0</v>
      </c>
      <c r="E24" s="16">
        <f>0</f>
        <v>0</v>
      </c>
      <c r="F24" s="16">
        <f>0</f>
        <v>0</v>
      </c>
      <c r="G24" s="16">
        <f>0</f>
        <v>0</v>
      </c>
      <c r="H24" s="16">
        <f>0</f>
        <v>0</v>
      </c>
      <c r="I24" s="16">
        <f>0</f>
        <v>0</v>
      </c>
    </row>
    <row r="25" spans="1:9" x14ac:dyDescent="0.2">
      <c r="A25" s="10"/>
      <c r="B25" s="11"/>
      <c r="C25" s="16"/>
      <c r="D25" s="16"/>
      <c r="E25" s="16"/>
      <c r="F25" s="16"/>
      <c r="G25" s="16"/>
      <c r="H25" s="16"/>
      <c r="I25" s="16"/>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v>0</v>
      </c>
      <c r="D31" s="15">
        <f t="shared" ref="D31:F31" si="1">SUM(D28:D30)</f>
        <v>0</v>
      </c>
      <c r="E31" s="15">
        <f t="shared" si="1"/>
        <v>0</v>
      </c>
      <c r="F31" s="15">
        <f t="shared" si="1"/>
        <v>0</v>
      </c>
      <c r="G31" s="15">
        <f t="shared" ref="G31:I31" si="2">SUM(G28:G30)</f>
        <v>0</v>
      </c>
      <c r="H31" s="15">
        <f t="shared" si="2"/>
        <v>0</v>
      </c>
      <c r="I31" s="15">
        <f t="shared" si="2"/>
        <v>0</v>
      </c>
    </row>
    <row r="32" spans="1:9" x14ac:dyDescent="0.2">
      <c r="A32" s="10"/>
      <c r="B32" s="11"/>
      <c r="C32" s="16"/>
      <c r="D32" s="16"/>
      <c r="E32" s="16"/>
      <c r="F32" s="16"/>
      <c r="G32" s="16"/>
      <c r="H32" s="16"/>
      <c r="I32" s="16"/>
    </row>
    <row r="33" spans="1:9" x14ac:dyDescent="0.2">
      <c r="A33" s="10" t="s">
        <v>7</v>
      </c>
      <c r="B33" s="11"/>
      <c r="C33" s="15">
        <v>0</v>
      </c>
      <c r="D33" s="15">
        <f>+D22+D23-D24+D31</f>
        <v>0</v>
      </c>
      <c r="E33" s="15">
        <f>+E22+E23-E24+E31</f>
        <v>0</v>
      </c>
      <c r="F33" s="15">
        <f t="shared" ref="F33:I33" si="3">+F22+F23-F24+F31</f>
        <v>0</v>
      </c>
      <c r="G33" s="15">
        <f t="shared" si="3"/>
        <v>0</v>
      </c>
      <c r="H33" s="15">
        <f t="shared" si="3"/>
        <v>0</v>
      </c>
      <c r="I33" s="15">
        <f t="shared" si="3"/>
        <v>0</v>
      </c>
    </row>
    <row r="34" spans="1:9" x14ac:dyDescent="0.2">
      <c r="A34" s="18"/>
      <c r="B34" s="19"/>
      <c r="C34" s="16"/>
      <c r="D34" s="16"/>
      <c r="E34" s="16"/>
      <c r="F34" s="16"/>
      <c r="G34" s="16"/>
      <c r="H34" s="16"/>
      <c r="I34" s="16"/>
    </row>
    <row r="35" spans="1:9" x14ac:dyDescent="0.2">
      <c r="A35" s="10" t="s">
        <v>24</v>
      </c>
      <c r="B35" s="11"/>
      <c r="C35" s="16">
        <v>0</v>
      </c>
      <c r="D35" s="16">
        <f>0</f>
        <v>0</v>
      </c>
      <c r="E35" s="16">
        <f>0</f>
        <v>0</v>
      </c>
      <c r="F35" s="16">
        <f>0</f>
        <v>0</v>
      </c>
      <c r="G35" s="16">
        <f>0</f>
        <v>0</v>
      </c>
      <c r="H35" s="16">
        <f>0</f>
        <v>0</v>
      </c>
      <c r="I35" s="16">
        <f>0</f>
        <v>0</v>
      </c>
    </row>
    <row r="36" spans="1:9" x14ac:dyDescent="0.2">
      <c r="A36" s="18"/>
      <c r="B36" s="19"/>
      <c r="C36" s="16"/>
      <c r="D36" s="16"/>
      <c r="E36" s="16"/>
      <c r="F36" s="16"/>
      <c r="G36" s="16"/>
      <c r="H36" s="16"/>
      <c r="I36" s="16"/>
    </row>
    <row r="37" spans="1:9" x14ac:dyDescent="0.2">
      <c r="A37" s="10" t="s">
        <v>25</v>
      </c>
      <c r="B37" s="21"/>
      <c r="C37" s="22" t="s">
        <v>45</v>
      </c>
      <c r="D37" s="22" t="s">
        <v>45</v>
      </c>
      <c r="E37" s="22" t="s">
        <v>45</v>
      </c>
      <c r="F37" s="22" t="s">
        <v>45</v>
      </c>
      <c r="G37" s="22" t="s">
        <v>45</v>
      </c>
      <c r="H37" s="22" t="s">
        <v>45</v>
      </c>
      <c r="I37" s="22" t="s">
        <v>45</v>
      </c>
    </row>
    <row r="38" spans="1:9" ht="25.5" customHeight="1" x14ac:dyDescent="0.2">
      <c r="A38" s="23"/>
      <c r="B38" s="23"/>
      <c r="C38" s="222" t="s">
        <v>46</v>
      </c>
      <c r="D38" s="223"/>
      <c r="E38" s="223"/>
      <c r="F38" s="223"/>
      <c r="G38" s="223"/>
      <c r="H38" s="223"/>
      <c r="I38" s="223"/>
    </row>
    <row r="39" spans="1:9" x14ac:dyDescent="0.2">
      <c r="A39" s="24" t="s">
        <v>26</v>
      </c>
      <c r="B39" s="4"/>
      <c r="C39" s="224"/>
      <c r="D39" s="224"/>
      <c r="E39" s="224"/>
      <c r="F39" s="224"/>
      <c r="G39" s="224"/>
      <c r="H39" s="224"/>
      <c r="I39" s="224"/>
    </row>
    <row r="40" spans="1:9" x14ac:dyDescent="0.2">
      <c r="A40" s="25" t="s">
        <v>28</v>
      </c>
      <c r="B40" s="19"/>
      <c r="C40" s="16"/>
      <c r="D40" s="16"/>
      <c r="E40" s="16"/>
      <c r="F40" s="16"/>
      <c r="G40" s="16"/>
      <c r="H40" s="16"/>
      <c r="I40" s="16"/>
    </row>
    <row r="41" spans="1:9" x14ac:dyDescent="0.2">
      <c r="A41" s="10"/>
      <c r="B41" s="11"/>
      <c r="C41" s="16"/>
      <c r="D41" s="16"/>
      <c r="E41" s="16"/>
      <c r="F41" s="16"/>
      <c r="G41" s="16"/>
      <c r="H41" s="16"/>
      <c r="I41" s="16"/>
    </row>
    <row r="42" spans="1:9" x14ac:dyDescent="0.2">
      <c r="A42" s="10" t="s">
        <v>6</v>
      </c>
      <c r="B42" s="11"/>
      <c r="C42" s="16"/>
      <c r="D42" s="16"/>
      <c r="E42" s="16"/>
      <c r="F42" s="16"/>
      <c r="G42" s="16"/>
      <c r="H42" s="16"/>
      <c r="I42" s="16"/>
    </row>
    <row r="43" spans="1:9" x14ac:dyDescent="0.2">
      <c r="A43" s="10"/>
      <c r="B43" s="11"/>
      <c r="C43" s="16"/>
      <c r="D43" s="16"/>
      <c r="E43" s="16"/>
      <c r="F43" s="16"/>
      <c r="G43" s="16"/>
      <c r="H43" s="16"/>
      <c r="I43" s="16"/>
    </row>
    <row r="44" spans="1:9" x14ac:dyDescent="0.2">
      <c r="A44" s="25" t="s">
        <v>8</v>
      </c>
      <c r="B44" s="21"/>
      <c r="C44" s="16"/>
      <c r="D44" s="16"/>
      <c r="E44" s="16"/>
      <c r="F44" s="16"/>
      <c r="G44" s="16"/>
      <c r="H44" s="16"/>
      <c r="I44" s="16"/>
    </row>
    <row r="45" spans="1:9" x14ac:dyDescent="0.2">
      <c r="A45" s="26" t="s">
        <v>9</v>
      </c>
      <c r="B45" s="27"/>
      <c r="C45" s="16"/>
      <c r="D45" s="16"/>
      <c r="E45" s="16"/>
      <c r="F45" s="16"/>
      <c r="G45" s="16"/>
      <c r="H45" s="16"/>
      <c r="I45" s="16"/>
    </row>
    <row r="47" spans="1:9" s="8" customFormat="1" ht="12.75" customHeight="1" x14ac:dyDescent="0.2">
      <c r="A47" s="224" t="s">
        <v>412</v>
      </c>
      <c r="B47" s="224"/>
      <c r="C47" s="224"/>
      <c r="D47" s="224"/>
      <c r="E47" s="224"/>
      <c r="F47" s="224"/>
      <c r="G47" s="224"/>
      <c r="H47" s="224"/>
      <c r="I47" s="224"/>
    </row>
    <row r="48" spans="1:9" s="8" customFormat="1" x14ac:dyDescent="0.2">
      <c r="A48" s="224"/>
      <c r="B48" s="224"/>
      <c r="C48" s="224"/>
      <c r="D48" s="224"/>
      <c r="E48" s="224"/>
      <c r="F48" s="224"/>
      <c r="G48" s="224"/>
      <c r="H48" s="224"/>
      <c r="I48" s="224"/>
    </row>
    <row r="49" spans="1:9" s="8" customFormat="1" x14ac:dyDescent="0.2">
      <c r="A49" s="224" t="s">
        <v>413</v>
      </c>
      <c r="B49" s="224"/>
      <c r="C49" s="224"/>
      <c r="D49" s="224"/>
      <c r="E49" s="224"/>
      <c r="F49" s="224"/>
      <c r="G49" s="224"/>
      <c r="H49" s="224"/>
      <c r="I49" s="224"/>
    </row>
    <row r="50" spans="1:9" s="8" customFormat="1" x14ac:dyDescent="0.2">
      <c r="A50" s="224"/>
      <c r="B50" s="224"/>
      <c r="C50" s="224"/>
      <c r="D50" s="224"/>
      <c r="E50" s="224"/>
      <c r="F50" s="224"/>
      <c r="G50" s="224"/>
      <c r="H50" s="224"/>
      <c r="I50" s="224"/>
    </row>
    <row r="51" spans="1:9" s="8" customFormat="1" ht="12.75" customHeight="1" x14ac:dyDescent="0.2">
      <c r="A51" s="224" t="s">
        <v>414</v>
      </c>
      <c r="B51" s="224"/>
      <c r="C51" s="224"/>
      <c r="D51" s="224"/>
      <c r="E51" s="224"/>
      <c r="F51" s="224"/>
      <c r="G51" s="224"/>
      <c r="H51" s="224"/>
      <c r="I51" s="224"/>
    </row>
    <row r="52" spans="1:9" x14ac:dyDescent="0.2">
      <c r="A52" s="225"/>
      <c r="B52" s="225"/>
      <c r="C52" s="225"/>
      <c r="D52" s="225"/>
      <c r="E52" s="225"/>
      <c r="F52" s="225"/>
      <c r="G52" s="225"/>
      <c r="H52" s="225"/>
      <c r="I52" s="225"/>
    </row>
  </sheetData>
  <sheetProtection selectLockedCells="1"/>
  <mergeCells count="10">
    <mergeCell ref="C38:I39"/>
    <mergeCell ref="A47:I48"/>
    <mergeCell ref="A49:I50"/>
    <mergeCell ref="A51:I52"/>
    <mergeCell ref="A8:I8"/>
    <mergeCell ref="A10:I10"/>
    <mergeCell ref="A12:I12"/>
    <mergeCell ref="A14:I14"/>
    <mergeCell ref="A16:I16"/>
    <mergeCell ref="A18:I18"/>
  </mergeCells>
  <printOptions horizontalCentered="1"/>
  <pageMargins left="0.75" right="0.75" top="0.6" bottom="0.55000000000000004" header="0.28000000000000003" footer="0.16"/>
  <pageSetup scale="80" orientation="landscape" r:id="rId1"/>
  <headerFooter alignWithMargins="0">
    <oddHeader>&amp;C&amp;"Arial,Bold"Report on Non-General Fund Information
&amp;"Arial,Regular"for Submittal to the 2022 Legislature</oddHeader>
    <oddFooter>&amp;LForm 37-47 (rev. 9/7/21)&amp;R&amp;D  &amp;T</oddFooter>
  </headerFooter>
  <ignoredErrors>
    <ignoredError sqref="D22:I22" 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1D3C-D7A2-4863-9ADF-755E9E0E83D5}">
  <sheetPr>
    <tabColor rgb="FFFF0000"/>
    <pageSetUpPr fitToPage="1"/>
  </sheetPr>
  <dimension ref="A1:I46"/>
  <sheetViews>
    <sheetView zoomScaleNormal="100" zoomScaleSheetLayoutView="90" workbookViewId="0">
      <selection activeCell="J1" sqref="J1"/>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559</v>
      </c>
      <c r="I2" s="29"/>
    </row>
    <row r="3" spans="1:9" x14ac:dyDescent="0.2">
      <c r="A3" s="28" t="s">
        <v>22</v>
      </c>
      <c r="B3" s="29" t="s">
        <v>181</v>
      </c>
      <c r="C3" s="29"/>
      <c r="D3" s="29"/>
      <c r="E3" s="28"/>
      <c r="F3" s="28"/>
      <c r="G3" s="30" t="s">
        <v>15</v>
      </c>
      <c r="H3" s="31" t="s">
        <v>560</v>
      </c>
      <c r="I3" s="31"/>
    </row>
    <row r="4" spans="1:9" x14ac:dyDescent="0.2">
      <c r="A4" s="28" t="s">
        <v>16</v>
      </c>
      <c r="B4" s="29" t="s">
        <v>248</v>
      </c>
      <c r="C4" s="29"/>
      <c r="D4" s="29"/>
      <c r="E4" s="28"/>
      <c r="F4" s="28"/>
      <c r="G4" s="30" t="s">
        <v>18</v>
      </c>
      <c r="H4" s="29" t="s">
        <v>38</v>
      </c>
      <c r="I4" s="29"/>
    </row>
    <row r="5" spans="1:9" x14ac:dyDescent="0.2">
      <c r="A5" s="28" t="s">
        <v>17</v>
      </c>
      <c r="B5" s="29" t="s">
        <v>249</v>
      </c>
      <c r="C5" s="31"/>
      <c r="D5" s="31"/>
      <c r="E5" s="28"/>
      <c r="F5" s="28"/>
      <c r="G5" s="30" t="s">
        <v>19</v>
      </c>
      <c r="H5" s="31" t="s">
        <v>250</v>
      </c>
      <c r="I5" s="31"/>
    </row>
    <row r="6" spans="1:9" x14ac:dyDescent="0.2">
      <c r="A6" s="28"/>
      <c r="B6" s="28"/>
      <c r="C6" s="28"/>
      <c r="D6" s="28"/>
      <c r="E6" s="28"/>
      <c r="F6" s="28"/>
      <c r="G6" s="28"/>
      <c r="H6" s="28"/>
      <c r="I6" s="28"/>
    </row>
    <row r="7" spans="1:9" x14ac:dyDescent="0.2">
      <c r="A7" s="28" t="s">
        <v>251</v>
      </c>
      <c r="B7" s="28"/>
      <c r="C7" s="28"/>
      <c r="D7" s="28"/>
      <c r="E7" s="28"/>
      <c r="F7" s="28"/>
      <c r="G7" s="28"/>
      <c r="H7" s="28"/>
      <c r="I7" s="28"/>
    </row>
    <row r="8" spans="1:9" x14ac:dyDescent="0.2">
      <c r="A8" s="28"/>
      <c r="B8" s="28"/>
      <c r="C8" s="28"/>
      <c r="D8" s="28"/>
      <c r="E8" s="28"/>
      <c r="F8" s="28"/>
      <c r="G8" s="28"/>
      <c r="H8" s="28"/>
      <c r="I8" s="28"/>
    </row>
    <row r="9" spans="1:9" x14ac:dyDescent="0.2">
      <c r="A9" s="28" t="s">
        <v>252</v>
      </c>
      <c r="B9" s="28"/>
      <c r="C9" s="28"/>
      <c r="D9" s="28"/>
      <c r="E9" s="28"/>
      <c r="F9" s="28"/>
      <c r="G9" s="28"/>
      <c r="H9" s="28"/>
      <c r="I9" s="28"/>
    </row>
    <row r="10" spans="1:9" x14ac:dyDescent="0.2">
      <c r="A10" s="28"/>
      <c r="B10" s="28"/>
      <c r="C10" s="28"/>
      <c r="D10" s="28"/>
      <c r="E10" s="28"/>
      <c r="F10" s="28"/>
      <c r="G10" s="28"/>
      <c r="H10" s="28"/>
      <c r="I10" s="28"/>
    </row>
    <row r="11" spans="1:9" x14ac:dyDescent="0.2">
      <c r="A11" s="243" t="s">
        <v>253</v>
      </c>
      <c r="B11" s="243"/>
      <c r="C11" s="243"/>
      <c r="D11" s="243"/>
      <c r="E11" s="243"/>
      <c r="F11" s="243"/>
      <c r="G11" s="243"/>
      <c r="H11" s="243"/>
      <c r="I11" s="243"/>
    </row>
    <row r="12" spans="1:9" x14ac:dyDescent="0.2">
      <c r="A12" s="243"/>
      <c r="B12" s="243"/>
      <c r="C12" s="243"/>
      <c r="D12" s="243"/>
      <c r="E12" s="243"/>
      <c r="F12" s="243"/>
      <c r="G12" s="243"/>
      <c r="H12" s="243"/>
      <c r="I12" s="243"/>
    </row>
    <row r="13" spans="1:9" x14ac:dyDescent="0.2">
      <c r="B13" s="28"/>
      <c r="C13" s="28"/>
      <c r="D13" s="28"/>
      <c r="E13" s="28"/>
      <c r="F13" s="28"/>
      <c r="G13" s="28"/>
      <c r="H13" s="28"/>
      <c r="I13" s="28"/>
    </row>
    <row r="14" spans="1:9" x14ac:dyDescent="0.2">
      <c r="A14" s="1" t="s">
        <v>254</v>
      </c>
      <c r="B14" s="28"/>
      <c r="C14" s="28"/>
      <c r="D14" s="28"/>
      <c r="E14" s="28"/>
      <c r="F14" s="28"/>
      <c r="G14" s="28"/>
      <c r="H14" s="28"/>
      <c r="I14" s="28"/>
    </row>
    <row r="15" spans="1:9" s="102" customFormat="1" ht="15" x14ac:dyDescent="0.25">
      <c r="A15" s="197" t="s">
        <v>553</v>
      </c>
      <c r="B15" s="98"/>
      <c r="C15" s="98"/>
      <c r="D15" s="98"/>
      <c r="E15" s="98"/>
      <c r="F15" s="98"/>
      <c r="G15" s="98"/>
      <c r="H15" s="98"/>
      <c r="I15" s="98"/>
    </row>
    <row r="16" spans="1:9" s="102" customFormat="1" ht="15" x14ac:dyDescent="0.25">
      <c r="A16" s="198" t="s">
        <v>550</v>
      </c>
      <c r="B16" s="98"/>
      <c r="C16" s="98"/>
      <c r="D16" s="98"/>
      <c r="E16" s="98"/>
      <c r="F16" s="98"/>
      <c r="G16" s="98"/>
      <c r="H16" s="98"/>
      <c r="I16" s="98"/>
    </row>
    <row r="17" spans="1:9" x14ac:dyDescent="0.2">
      <c r="B17" s="28"/>
      <c r="C17" s="28"/>
      <c r="D17" s="28"/>
      <c r="E17" s="28"/>
      <c r="F17" s="28"/>
      <c r="G17" s="28"/>
      <c r="H17" s="28"/>
      <c r="I17" s="28"/>
    </row>
    <row r="18" spans="1:9" x14ac:dyDescent="0.2">
      <c r="A18" s="28"/>
      <c r="B18" s="28"/>
      <c r="C18" s="28"/>
      <c r="D18" s="28"/>
      <c r="E18" s="28"/>
      <c r="F18" s="28"/>
      <c r="G18" s="28"/>
      <c r="H18" s="28"/>
      <c r="I18" s="28"/>
    </row>
    <row r="19" spans="1:9" x14ac:dyDescent="0.2">
      <c r="A19" s="207" t="s">
        <v>12</v>
      </c>
      <c r="B19" s="208"/>
      <c r="C19" s="208"/>
      <c r="D19" s="208"/>
      <c r="E19" s="208"/>
      <c r="F19" s="208"/>
      <c r="G19" s="208"/>
      <c r="H19" s="208"/>
      <c r="I19" s="209"/>
    </row>
    <row r="20" spans="1:9" x14ac:dyDescent="0.2">
      <c r="A20" s="33"/>
      <c r="B20" s="34"/>
      <c r="C20" s="35" t="s">
        <v>30</v>
      </c>
      <c r="D20" s="35" t="s">
        <v>31</v>
      </c>
      <c r="E20" s="35" t="s">
        <v>32</v>
      </c>
      <c r="F20" s="35" t="s">
        <v>33</v>
      </c>
      <c r="G20" s="153" t="s">
        <v>466</v>
      </c>
      <c r="H20" s="153" t="s">
        <v>467</v>
      </c>
      <c r="I20" s="153" t="s">
        <v>468</v>
      </c>
    </row>
    <row r="21" spans="1:9" x14ac:dyDescent="0.2">
      <c r="A21" s="33"/>
      <c r="B21" s="34"/>
      <c r="C21" s="14" t="s">
        <v>10</v>
      </c>
      <c r="D21" s="14" t="s">
        <v>10</v>
      </c>
      <c r="E21" s="14" t="s">
        <v>10</v>
      </c>
      <c r="F21" s="14" t="s">
        <v>10</v>
      </c>
      <c r="G21" s="155" t="s">
        <v>11</v>
      </c>
      <c r="H21" s="155" t="s">
        <v>11</v>
      </c>
      <c r="I21" s="155" t="s">
        <v>11</v>
      </c>
    </row>
    <row r="22" spans="1:9" x14ac:dyDescent="0.2">
      <c r="A22" s="33" t="s">
        <v>0</v>
      </c>
      <c r="B22" s="34"/>
      <c r="C22" s="37">
        <v>0</v>
      </c>
      <c r="D22" s="37">
        <v>334763</v>
      </c>
      <c r="E22" s="37">
        <v>0</v>
      </c>
      <c r="F22" s="37">
        <v>0</v>
      </c>
      <c r="G22" s="37">
        <v>0</v>
      </c>
      <c r="H22" s="37">
        <v>0</v>
      </c>
      <c r="I22" s="37">
        <v>0</v>
      </c>
    </row>
    <row r="23" spans="1:9" x14ac:dyDescent="0.2">
      <c r="A23" s="33" t="s">
        <v>1</v>
      </c>
      <c r="B23" s="34"/>
      <c r="C23" s="37">
        <f t="shared" ref="C23" si="0">B34</f>
        <v>0</v>
      </c>
      <c r="D23" s="37">
        <f t="shared" ref="D23" si="1">C34</f>
        <v>0</v>
      </c>
      <c r="E23" s="37">
        <f t="shared" ref="E23" si="2">D34</f>
        <v>0</v>
      </c>
      <c r="F23" s="37">
        <f t="shared" ref="F23" si="3">E34</f>
        <v>0</v>
      </c>
      <c r="G23" s="37">
        <f t="shared" ref="G23" si="4">F34</f>
        <v>0</v>
      </c>
      <c r="H23" s="37">
        <f t="shared" ref="H23" si="5">G34</f>
        <v>0</v>
      </c>
      <c r="I23" s="37">
        <f t="shared" ref="I23" si="6">H34</f>
        <v>0</v>
      </c>
    </row>
    <row r="24" spans="1:9" x14ac:dyDescent="0.2">
      <c r="A24" s="33" t="s">
        <v>2</v>
      </c>
      <c r="B24" s="34"/>
      <c r="C24" s="37">
        <v>0</v>
      </c>
      <c r="D24" s="37">
        <v>0</v>
      </c>
      <c r="E24" s="37">
        <v>0</v>
      </c>
      <c r="F24" s="37">
        <v>200891</v>
      </c>
      <c r="G24" s="37">
        <v>133872</v>
      </c>
      <c r="H24" s="37">
        <v>0</v>
      </c>
      <c r="I24" s="37">
        <v>0</v>
      </c>
    </row>
    <row r="25" spans="1:9" x14ac:dyDescent="0.2">
      <c r="A25" s="33" t="s">
        <v>3</v>
      </c>
      <c r="B25" s="34"/>
      <c r="C25" s="36">
        <v>0</v>
      </c>
      <c r="D25" s="37">
        <v>0</v>
      </c>
      <c r="E25" s="37">
        <v>0</v>
      </c>
      <c r="F25" s="37">
        <v>200891</v>
      </c>
      <c r="G25" s="37">
        <v>133872</v>
      </c>
      <c r="H25" s="37">
        <v>0</v>
      </c>
      <c r="I25" s="37">
        <v>0</v>
      </c>
    </row>
    <row r="26" spans="1:9" x14ac:dyDescent="0.2">
      <c r="A26" s="33"/>
      <c r="B26" s="34"/>
      <c r="C26" s="37"/>
      <c r="D26" s="37"/>
      <c r="E26" s="37"/>
      <c r="F26" s="37"/>
      <c r="G26" s="37"/>
      <c r="H26" s="37"/>
      <c r="I26" s="37"/>
    </row>
    <row r="27" spans="1:9" x14ac:dyDescent="0.2">
      <c r="A27" s="10" t="s">
        <v>4</v>
      </c>
      <c r="B27" s="6"/>
      <c r="C27" s="17"/>
      <c r="D27" s="17"/>
      <c r="E27" s="17"/>
      <c r="F27" s="15"/>
      <c r="G27" s="15"/>
      <c r="H27" s="15"/>
      <c r="I27" s="15"/>
    </row>
    <row r="28" spans="1:9" x14ac:dyDescent="0.2">
      <c r="A28" s="10" t="s">
        <v>29</v>
      </c>
      <c r="B28" s="11"/>
      <c r="C28" s="17"/>
      <c r="D28" s="17"/>
      <c r="E28" s="17"/>
      <c r="F28" s="15"/>
      <c r="G28" s="15"/>
      <c r="H28" s="15"/>
      <c r="I28" s="15"/>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8"/>
      <c r="B31" s="19"/>
      <c r="C31" s="16"/>
      <c r="D31" s="16"/>
      <c r="E31" s="16"/>
      <c r="F31" s="16"/>
      <c r="G31" s="16"/>
      <c r="H31" s="16"/>
      <c r="I31" s="16"/>
    </row>
    <row r="32" spans="1:9" x14ac:dyDescent="0.2">
      <c r="A32" s="10" t="s">
        <v>5</v>
      </c>
      <c r="B32" s="11"/>
      <c r="C32" s="15">
        <f t="shared" ref="C32:F32" si="7">SUM(C29:C31)</f>
        <v>0</v>
      </c>
      <c r="D32" s="15">
        <f t="shared" si="7"/>
        <v>0</v>
      </c>
      <c r="E32" s="15">
        <f t="shared" si="7"/>
        <v>0</v>
      </c>
      <c r="F32" s="15">
        <f t="shared" si="7"/>
        <v>0</v>
      </c>
      <c r="G32" s="15">
        <f t="shared" ref="G32:I32" si="8">SUM(G29:G31)</f>
        <v>0</v>
      </c>
      <c r="H32" s="15">
        <f t="shared" si="8"/>
        <v>0</v>
      </c>
      <c r="I32" s="15">
        <f t="shared" si="8"/>
        <v>0</v>
      </c>
    </row>
    <row r="33" spans="1:9" x14ac:dyDescent="0.2">
      <c r="A33" s="33"/>
      <c r="B33" s="34"/>
      <c r="C33" s="37"/>
      <c r="D33" s="37"/>
      <c r="E33" s="37"/>
      <c r="F33" s="37"/>
      <c r="G33" s="37"/>
      <c r="H33" s="37"/>
      <c r="I33" s="37"/>
    </row>
    <row r="34" spans="1:9" x14ac:dyDescent="0.2">
      <c r="A34" s="33" t="s">
        <v>7</v>
      </c>
      <c r="B34" s="34"/>
      <c r="C34" s="36">
        <f t="shared" ref="C34" si="9">+C23+C24-C25+C32</f>
        <v>0</v>
      </c>
      <c r="D34" s="36">
        <f>+D23+D24-D25+D32</f>
        <v>0</v>
      </c>
      <c r="E34" s="36">
        <f>+E23+E24-E25+E32</f>
        <v>0</v>
      </c>
      <c r="F34" s="36">
        <f t="shared" ref="F34:I34" si="10">+F23+F24-F25+F32</f>
        <v>0</v>
      </c>
      <c r="G34" s="36">
        <f t="shared" si="10"/>
        <v>0</v>
      </c>
      <c r="H34" s="36">
        <f t="shared" si="10"/>
        <v>0</v>
      </c>
      <c r="I34" s="36">
        <f t="shared" si="10"/>
        <v>0</v>
      </c>
    </row>
    <row r="35" spans="1:9" x14ac:dyDescent="0.2">
      <c r="A35" s="38"/>
      <c r="B35" s="39"/>
      <c r="C35" s="37"/>
      <c r="D35" s="37"/>
      <c r="E35" s="37"/>
      <c r="F35" s="37"/>
      <c r="G35" s="37"/>
      <c r="H35" s="37"/>
      <c r="I35" s="37"/>
    </row>
    <row r="36" spans="1:9" x14ac:dyDescent="0.2">
      <c r="A36" s="33" t="s">
        <v>24</v>
      </c>
      <c r="B36" s="34"/>
      <c r="C36" s="37"/>
      <c r="D36" s="37"/>
      <c r="E36" s="37"/>
      <c r="F36" s="37"/>
      <c r="G36" s="37"/>
      <c r="H36" s="37"/>
      <c r="I36" s="37"/>
    </row>
    <row r="37" spans="1:9" x14ac:dyDescent="0.2">
      <c r="A37" s="38"/>
      <c r="B37" s="39"/>
      <c r="C37" s="37"/>
      <c r="D37" s="37"/>
      <c r="E37" s="37"/>
      <c r="F37" s="37"/>
      <c r="G37" s="37"/>
      <c r="H37" s="37"/>
      <c r="I37" s="37"/>
    </row>
    <row r="38" spans="1:9" x14ac:dyDescent="0.2">
      <c r="A38" s="33" t="s">
        <v>25</v>
      </c>
      <c r="B38" s="42"/>
      <c r="C38" s="43">
        <f t="shared" ref="C38:F38" si="11">C34-C36</f>
        <v>0</v>
      </c>
      <c r="D38" s="43">
        <f t="shared" si="11"/>
        <v>0</v>
      </c>
      <c r="E38" s="43">
        <f t="shared" si="11"/>
        <v>0</v>
      </c>
      <c r="F38" s="43">
        <f t="shared" si="11"/>
        <v>0</v>
      </c>
      <c r="G38" s="43">
        <f t="shared" ref="G38:I38" si="12">G34-G36</f>
        <v>0</v>
      </c>
      <c r="H38" s="43">
        <f t="shared" si="12"/>
        <v>0</v>
      </c>
      <c r="I38" s="43">
        <f t="shared" si="12"/>
        <v>0</v>
      </c>
    </row>
    <row r="39" spans="1:9" x14ac:dyDescent="0.2">
      <c r="A39" s="44"/>
      <c r="B39" s="44"/>
      <c r="C39" s="45"/>
      <c r="D39" s="45"/>
      <c r="E39" s="45"/>
      <c r="F39" s="45"/>
      <c r="G39" s="45"/>
      <c r="H39" s="45"/>
      <c r="I39" s="45"/>
    </row>
    <row r="40" spans="1:9" x14ac:dyDescent="0.2">
      <c r="A40" s="46" t="s">
        <v>26</v>
      </c>
      <c r="B40" s="29"/>
      <c r="C40" s="47"/>
      <c r="D40" s="47"/>
      <c r="E40" s="48"/>
      <c r="F40" s="48"/>
      <c r="G40" s="48"/>
      <c r="H40" s="48"/>
      <c r="I40" s="48"/>
    </row>
    <row r="41" spans="1:9" x14ac:dyDescent="0.2">
      <c r="A41" s="49" t="s">
        <v>28</v>
      </c>
      <c r="B41" s="39"/>
      <c r="C41" s="20"/>
      <c r="D41" s="20"/>
      <c r="E41" s="41"/>
      <c r="F41" s="41"/>
      <c r="G41" s="41"/>
      <c r="H41" s="41"/>
      <c r="I41" s="41"/>
    </row>
    <row r="42" spans="1:9" x14ac:dyDescent="0.2">
      <c r="A42" s="33"/>
      <c r="B42" s="34"/>
      <c r="C42" s="37"/>
      <c r="D42" s="37"/>
      <c r="E42" s="37"/>
      <c r="F42" s="37"/>
      <c r="G42" s="37"/>
      <c r="H42" s="37"/>
      <c r="I42" s="37"/>
    </row>
    <row r="43" spans="1:9" x14ac:dyDescent="0.2">
      <c r="A43" s="33" t="s">
        <v>6</v>
      </c>
      <c r="B43" s="34"/>
      <c r="C43" s="16"/>
      <c r="D43" s="16"/>
      <c r="E43" s="37"/>
      <c r="F43" s="37"/>
      <c r="G43" s="37"/>
      <c r="H43" s="37"/>
      <c r="I43" s="37"/>
    </row>
    <row r="44" spans="1:9" x14ac:dyDescent="0.2">
      <c r="A44" s="33"/>
      <c r="B44" s="34"/>
      <c r="C44" s="16"/>
      <c r="D44" s="16"/>
      <c r="E44" s="37"/>
      <c r="F44" s="37"/>
      <c r="G44" s="37"/>
      <c r="H44" s="37"/>
      <c r="I44" s="37"/>
    </row>
    <row r="45" spans="1:9" x14ac:dyDescent="0.2">
      <c r="A45" s="49" t="s">
        <v>8</v>
      </c>
      <c r="B45" s="42"/>
      <c r="C45" s="16"/>
      <c r="D45" s="16"/>
      <c r="E45" s="37"/>
      <c r="F45" s="37"/>
      <c r="G45" s="37"/>
      <c r="H45" s="37"/>
      <c r="I45" s="37"/>
    </row>
    <row r="46" spans="1:9" x14ac:dyDescent="0.2">
      <c r="A46" s="50" t="s">
        <v>9</v>
      </c>
      <c r="B46" s="51"/>
      <c r="C46" s="16"/>
      <c r="D46" s="16"/>
      <c r="E46" s="37"/>
      <c r="F46" s="37"/>
      <c r="G46" s="37"/>
      <c r="H46" s="37"/>
      <c r="I46" s="37"/>
    </row>
  </sheetData>
  <sheetProtection selectLockedCells="1"/>
  <mergeCells count="2">
    <mergeCell ref="A11:I12"/>
    <mergeCell ref="A19:I19"/>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22BE-71F1-4151-A28F-8DC3FB4A6642}">
  <sheetPr>
    <tabColor rgb="FF00B0F0"/>
    <pageSetUpPr fitToPage="1"/>
  </sheetPr>
  <dimension ref="A1:I47"/>
  <sheetViews>
    <sheetView zoomScaleNormal="100" zoomScaleSheetLayoutView="90" workbookViewId="0">
      <selection activeCell="B11" sqref="B11"/>
    </sheetView>
  </sheetViews>
  <sheetFormatPr defaultColWidth="8.85546875" defaultRowHeight="12.75" x14ac:dyDescent="0.2"/>
  <cols>
    <col min="1" max="2" width="17.28515625" style="191" customWidth="1"/>
    <col min="3" max="8" width="14" style="191" customWidth="1"/>
    <col min="9" max="9" width="13.140625" style="191" customWidth="1"/>
    <col min="10" max="16384" width="8.85546875" style="191"/>
  </cols>
  <sheetData>
    <row r="1" spans="1:9" x14ac:dyDescent="0.2">
      <c r="A1" s="190"/>
      <c r="B1" s="190"/>
      <c r="C1" s="190"/>
      <c r="D1" s="190"/>
      <c r="E1" s="190"/>
      <c r="F1" s="190"/>
      <c r="G1" s="190"/>
      <c r="H1" s="190"/>
      <c r="I1" s="190"/>
    </row>
    <row r="2" spans="1:9" x14ac:dyDescent="0.2">
      <c r="A2" s="190" t="s">
        <v>13</v>
      </c>
      <c r="B2" s="29" t="s">
        <v>34</v>
      </c>
      <c r="C2" s="29"/>
      <c r="D2" s="29"/>
      <c r="E2" s="190"/>
      <c r="F2" s="190"/>
      <c r="G2" s="30" t="s">
        <v>14</v>
      </c>
      <c r="H2" s="29" t="s">
        <v>369</v>
      </c>
      <c r="I2" s="29"/>
    </row>
    <row r="3" spans="1:9" x14ac:dyDescent="0.2">
      <c r="A3" s="190" t="s">
        <v>22</v>
      </c>
      <c r="B3" s="29" t="s">
        <v>452</v>
      </c>
      <c r="C3" s="29"/>
      <c r="D3" s="29"/>
      <c r="E3" s="190"/>
      <c r="F3" s="190"/>
      <c r="G3" s="30" t="s">
        <v>15</v>
      </c>
      <c r="H3" s="31" t="s">
        <v>371</v>
      </c>
      <c r="I3" s="31"/>
    </row>
    <row r="4" spans="1:9" x14ac:dyDescent="0.2">
      <c r="A4" s="190" t="s">
        <v>16</v>
      </c>
      <c r="B4" s="29" t="s">
        <v>532</v>
      </c>
      <c r="C4" s="29"/>
      <c r="D4" s="29"/>
      <c r="E4" s="190"/>
      <c r="F4" s="190"/>
      <c r="G4" s="30" t="s">
        <v>18</v>
      </c>
      <c r="H4" s="29" t="s">
        <v>38</v>
      </c>
      <c r="I4" s="29"/>
    </row>
    <row r="5" spans="1:9" x14ac:dyDescent="0.2">
      <c r="A5" s="190" t="s">
        <v>17</v>
      </c>
      <c r="B5" s="29" t="s">
        <v>533</v>
      </c>
      <c r="C5" s="31"/>
      <c r="D5" s="31"/>
      <c r="E5" s="190"/>
      <c r="F5" s="190"/>
      <c r="G5" s="30" t="s">
        <v>19</v>
      </c>
      <c r="H5" s="31" t="s">
        <v>534</v>
      </c>
      <c r="I5" s="31"/>
    </row>
    <row r="6" spans="1:9" x14ac:dyDescent="0.2">
      <c r="A6" s="190"/>
      <c r="B6" s="190"/>
      <c r="C6" s="190"/>
      <c r="D6" s="190"/>
      <c r="E6" s="190"/>
      <c r="F6" s="190"/>
      <c r="G6" s="190"/>
      <c r="H6" s="190"/>
      <c r="I6" s="190"/>
    </row>
    <row r="7" spans="1:9" x14ac:dyDescent="0.2">
      <c r="A7" s="190"/>
      <c r="B7" s="190"/>
      <c r="C7" s="190"/>
      <c r="D7" s="190"/>
      <c r="E7" s="190"/>
      <c r="F7" s="190"/>
      <c r="G7" s="190"/>
      <c r="H7" s="190"/>
      <c r="I7" s="190"/>
    </row>
    <row r="8" spans="1:9" x14ac:dyDescent="0.2">
      <c r="A8" s="190" t="s">
        <v>535</v>
      </c>
      <c r="B8" s="190"/>
      <c r="C8" s="190"/>
      <c r="D8" s="190"/>
      <c r="E8" s="190"/>
      <c r="F8" s="190"/>
      <c r="G8" s="190"/>
      <c r="H8" s="190"/>
      <c r="I8" s="190"/>
    </row>
    <row r="9" spans="1:9" x14ac:dyDescent="0.2">
      <c r="A9" s="190" t="s">
        <v>536</v>
      </c>
      <c r="B9" s="190"/>
      <c r="C9" s="190"/>
      <c r="D9" s="190"/>
      <c r="E9" s="190"/>
      <c r="F9" s="190"/>
      <c r="G9" s="190"/>
      <c r="H9" s="190"/>
      <c r="I9" s="190"/>
    </row>
    <row r="10" spans="1:9" x14ac:dyDescent="0.2">
      <c r="A10" s="190"/>
      <c r="B10" s="190"/>
      <c r="C10" s="190"/>
      <c r="D10" s="190"/>
      <c r="E10" s="190"/>
      <c r="F10" s="190"/>
      <c r="G10" s="190"/>
      <c r="H10" s="190"/>
      <c r="I10" s="190"/>
    </row>
    <row r="11" spans="1:9" x14ac:dyDescent="0.2">
      <c r="A11" s="190" t="s">
        <v>21</v>
      </c>
      <c r="B11" s="190" t="s">
        <v>537</v>
      </c>
      <c r="C11" s="190"/>
      <c r="D11" s="190"/>
      <c r="E11" s="190"/>
      <c r="F11" s="190"/>
      <c r="G11" s="190"/>
      <c r="H11" s="190"/>
      <c r="I11" s="190"/>
    </row>
    <row r="12" spans="1:9" x14ac:dyDescent="0.2">
      <c r="A12" s="190"/>
      <c r="B12" s="190"/>
      <c r="C12" s="190"/>
      <c r="D12" s="190"/>
      <c r="E12" s="190"/>
      <c r="F12" s="190"/>
      <c r="G12" s="190"/>
      <c r="H12" s="190"/>
      <c r="I12" s="190"/>
    </row>
    <row r="13" spans="1:9" x14ac:dyDescent="0.2">
      <c r="A13" s="190" t="s">
        <v>538</v>
      </c>
      <c r="B13" s="190"/>
      <c r="C13" s="190"/>
      <c r="D13" s="190"/>
      <c r="E13" s="190"/>
      <c r="F13" s="190"/>
      <c r="G13" s="190"/>
      <c r="H13" s="190"/>
      <c r="I13" s="190"/>
    </row>
    <row r="14" spans="1:9" x14ac:dyDescent="0.2">
      <c r="A14" s="190" t="s">
        <v>539</v>
      </c>
      <c r="B14" s="190"/>
      <c r="C14" s="190"/>
      <c r="D14" s="190"/>
      <c r="E14" s="190"/>
      <c r="F14" s="190"/>
      <c r="G14" s="190"/>
      <c r="H14" s="190"/>
      <c r="I14" s="190"/>
    </row>
    <row r="15" spans="1:9" x14ac:dyDescent="0.2">
      <c r="A15" s="190"/>
      <c r="B15" s="190"/>
      <c r="C15" s="190"/>
      <c r="D15" s="190"/>
      <c r="E15" s="190"/>
      <c r="F15" s="190"/>
      <c r="G15" s="190"/>
      <c r="H15" s="190"/>
      <c r="I15" s="190"/>
    </row>
    <row r="16" spans="1:9" x14ac:dyDescent="0.2">
      <c r="A16" s="191" t="s">
        <v>540</v>
      </c>
      <c r="B16" s="190"/>
      <c r="C16" s="190"/>
      <c r="D16" s="190"/>
      <c r="E16" s="190"/>
      <c r="F16" s="190"/>
      <c r="G16" s="190"/>
      <c r="H16" s="190"/>
      <c r="I16" s="190"/>
    </row>
    <row r="17" spans="1:9" x14ac:dyDescent="0.2">
      <c r="A17" s="190" t="s">
        <v>541</v>
      </c>
      <c r="B17" s="190"/>
      <c r="C17" s="190"/>
      <c r="D17" s="190"/>
      <c r="E17" s="190"/>
      <c r="F17" s="190"/>
      <c r="G17" s="190"/>
      <c r="H17" s="190"/>
      <c r="I17" s="190"/>
    </row>
    <row r="18" spans="1:9" x14ac:dyDescent="0.2">
      <c r="B18" s="190"/>
      <c r="C18" s="190"/>
      <c r="D18" s="190"/>
      <c r="E18" s="190"/>
      <c r="F18" s="190"/>
      <c r="G18" s="190"/>
      <c r="H18" s="190"/>
      <c r="I18" s="190"/>
    </row>
    <row r="19" spans="1:9" x14ac:dyDescent="0.2">
      <c r="A19" s="190"/>
      <c r="B19" s="190"/>
      <c r="C19" s="190"/>
      <c r="D19" s="190"/>
      <c r="E19" s="190"/>
      <c r="F19" s="190"/>
      <c r="G19" s="190"/>
      <c r="H19" s="190"/>
      <c r="I19" s="190"/>
    </row>
    <row r="20" spans="1:9" x14ac:dyDescent="0.2">
      <c r="A20" s="207" t="s">
        <v>12</v>
      </c>
      <c r="B20" s="208"/>
      <c r="C20" s="208"/>
      <c r="D20" s="208"/>
      <c r="E20" s="208"/>
      <c r="F20" s="208"/>
      <c r="G20" s="208"/>
      <c r="H20" s="208"/>
      <c r="I20" s="209"/>
    </row>
    <row r="21" spans="1:9" x14ac:dyDescent="0.2">
      <c r="A21" s="33"/>
      <c r="B21" s="34"/>
      <c r="C21" s="35" t="s">
        <v>30</v>
      </c>
      <c r="D21" s="35" t="s">
        <v>31</v>
      </c>
      <c r="E21" s="35" t="s">
        <v>32</v>
      </c>
      <c r="F21" s="35" t="s">
        <v>33</v>
      </c>
      <c r="G21" s="12" t="s">
        <v>466</v>
      </c>
      <c r="H21" s="12" t="s">
        <v>467</v>
      </c>
      <c r="I21" s="12" t="s">
        <v>468</v>
      </c>
    </row>
    <row r="22" spans="1:9" x14ac:dyDescent="0.2">
      <c r="A22" s="33"/>
      <c r="B22" s="34"/>
      <c r="C22" s="14" t="s">
        <v>10</v>
      </c>
      <c r="D22" s="14" t="s">
        <v>10</v>
      </c>
      <c r="E22" s="14" t="s">
        <v>10</v>
      </c>
      <c r="F22" s="14" t="s">
        <v>10</v>
      </c>
      <c r="G22" s="14" t="s">
        <v>11</v>
      </c>
      <c r="H22" s="14" t="s">
        <v>11</v>
      </c>
      <c r="I22" s="14" t="s">
        <v>11</v>
      </c>
    </row>
    <row r="23" spans="1:9" x14ac:dyDescent="0.2">
      <c r="A23" s="33" t="s">
        <v>0</v>
      </c>
      <c r="B23" s="34"/>
      <c r="C23" s="37"/>
      <c r="D23" s="37"/>
      <c r="E23" s="37">
        <v>0</v>
      </c>
      <c r="F23" s="37"/>
      <c r="G23" s="37"/>
      <c r="H23" s="37"/>
      <c r="I23" s="37"/>
    </row>
    <row r="24" spans="1:9" x14ac:dyDescent="0.2">
      <c r="A24" s="33" t="s">
        <v>1</v>
      </c>
      <c r="B24" s="34"/>
      <c r="C24" s="37">
        <f t="shared" ref="C24:I24" si="0">B35</f>
        <v>0</v>
      </c>
      <c r="D24" s="37">
        <f t="shared" si="0"/>
        <v>0</v>
      </c>
      <c r="E24" s="37">
        <f t="shared" si="0"/>
        <v>0</v>
      </c>
      <c r="F24" s="37">
        <f t="shared" si="0"/>
        <v>5343.18</v>
      </c>
      <c r="G24" s="37">
        <f t="shared" si="0"/>
        <v>-1.4551915228366852E-11</v>
      </c>
      <c r="H24" s="37">
        <f t="shared" si="0"/>
        <v>-1.4551915228366852E-11</v>
      </c>
      <c r="I24" s="37">
        <f t="shared" si="0"/>
        <v>-1.4551915228366852E-11</v>
      </c>
    </row>
    <row r="25" spans="1:9" x14ac:dyDescent="0.2">
      <c r="A25" s="33" t="s">
        <v>2</v>
      </c>
      <c r="B25" s="34"/>
      <c r="C25" s="37"/>
      <c r="D25" s="37"/>
      <c r="E25" s="37">
        <v>22606.69</v>
      </c>
      <c r="F25" s="37">
        <v>110393.31</v>
      </c>
      <c r="G25" s="37">
        <v>0</v>
      </c>
      <c r="H25" s="37">
        <v>0</v>
      </c>
      <c r="I25" s="37">
        <v>0</v>
      </c>
    </row>
    <row r="26" spans="1:9" x14ac:dyDescent="0.2">
      <c r="A26" s="33" t="s">
        <v>3</v>
      </c>
      <c r="B26" s="34"/>
      <c r="C26" s="36"/>
      <c r="D26" s="37"/>
      <c r="E26" s="37">
        <v>17263.509999999998</v>
      </c>
      <c r="F26" s="37">
        <v>115736.49</v>
      </c>
      <c r="G26" s="37">
        <v>0</v>
      </c>
      <c r="H26" s="37">
        <v>0</v>
      </c>
      <c r="I26" s="37">
        <v>0</v>
      </c>
    </row>
    <row r="27" spans="1:9" x14ac:dyDescent="0.2">
      <c r="A27" s="33"/>
      <c r="B27" s="34"/>
      <c r="C27" s="37"/>
      <c r="D27" s="37"/>
      <c r="E27" s="37"/>
      <c r="F27" s="37"/>
      <c r="G27" s="37"/>
      <c r="H27" s="37"/>
      <c r="I27" s="37"/>
    </row>
    <row r="28" spans="1:9" x14ac:dyDescent="0.2">
      <c r="A28" s="10" t="s">
        <v>4</v>
      </c>
      <c r="B28" s="6"/>
      <c r="C28" s="17"/>
      <c r="D28" s="17"/>
      <c r="E28" s="17"/>
      <c r="F28" s="15"/>
      <c r="G28" s="15"/>
      <c r="H28" s="15"/>
      <c r="I28" s="15"/>
    </row>
    <row r="29" spans="1:9" x14ac:dyDescent="0.2">
      <c r="A29" s="10" t="s">
        <v>29</v>
      </c>
      <c r="B29" s="11"/>
      <c r="C29" s="17"/>
      <c r="D29" s="17"/>
      <c r="E29" s="17"/>
      <c r="F29" s="15"/>
      <c r="G29" s="15"/>
      <c r="H29" s="15"/>
      <c r="I29" s="15"/>
    </row>
    <row r="30" spans="1:9" x14ac:dyDescent="0.2">
      <c r="A30" s="18"/>
      <c r="B30" s="19"/>
      <c r="C30" s="16"/>
      <c r="D30" s="16"/>
      <c r="E30" s="16"/>
      <c r="F30" s="16"/>
      <c r="G30" s="16"/>
      <c r="H30" s="16"/>
      <c r="I30" s="16"/>
    </row>
    <row r="31" spans="1:9" x14ac:dyDescent="0.2">
      <c r="A31" s="18"/>
      <c r="B31" s="19"/>
      <c r="C31" s="16"/>
      <c r="D31" s="16"/>
      <c r="E31" s="16"/>
      <c r="F31" s="16"/>
      <c r="G31" s="16"/>
      <c r="H31" s="16"/>
      <c r="I31" s="16"/>
    </row>
    <row r="32" spans="1:9" x14ac:dyDescent="0.2">
      <c r="A32" s="18"/>
      <c r="B32" s="19"/>
      <c r="C32" s="16"/>
      <c r="D32" s="16"/>
      <c r="E32" s="16"/>
      <c r="F32" s="16"/>
      <c r="G32" s="16"/>
      <c r="H32" s="16"/>
      <c r="I32" s="16"/>
    </row>
    <row r="33" spans="1:9" x14ac:dyDescent="0.2">
      <c r="A33" s="10" t="s">
        <v>5</v>
      </c>
      <c r="B33" s="11"/>
      <c r="C33" s="15">
        <f t="shared" ref="C33:I33" si="1">SUM(C30:C32)</f>
        <v>0</v>
      </c>
      <c r="D33" s="15">
        <f t="shared" si="1"/>
        <v>0</v>
      </c>
      <c r="E33" s="15">
        <f t="shared" si="1"/>
        <v>0</v>
      </c>
      <c r="F33" s="15">
        <f t="shared" si="1"/>
        <v>0</v>
      </c>
      <c r="G33" s="15">
        <f t="shared" si="1"/>
        <v>0</v>
      </c>
      <c r="H33" s="15">
        <f t="shared" si="1"/>
        <v>0</v>
      </c>
      <c r="I33" s="15">
        <f t="shared" si="1"/>
        <v>0</v>
      </c>
    </row>
    <row r="34" spans="1:9" x14ac:dyDescent="0.2">
      <c r="A34" s="33"/>
      <c r="B34" s="34"/>
      <c r="C34" s="37"/>
      <c r="D34" s="37"/>
      <c r="E34" s="37"/>
      <c r="F34" s="37"/>
      <c r="G34" s="37"/>
      <c r="H34" s="37"/>
      <c r="I34" s="37"/>
    </row>
    <row r="35" spans="1:9" x14ac:dyDescent="0.2">
      <c r="A35" s="33" t="s">
        <v>7</v>
      </c>
      <c r="B35" s="34"/>
      <c r="C35" s="36">
        <f t="shared" ref="C35:I35" si="2">+C24+C25-C26+C33</f>
        <v>0</v>
      </c>
      <c r="D35" s="36">
        <f t="shared" si="2"/>
        <v>0</v>
      </c>
      <c r="E35" s="36">
        <f t="shared" si="2"/>
        <v>5343.18</v>
      </c>
      <c r="F35" s="36">
        <f t="shared" si="2"/>
        <v>-1.4551915228366852E-11</v>
      </c>
      <c r="G35" s="36">
        <f t="shared" si="2"/>
        <v>-1.4551915228366852E-11</v>
      </c>
      <c r="H35" s="36">
        <f t="shared" si="2"/>
        <v>-1.4551915228366852E-11</v>
      </c>
      <c r="I35" s="36">
        <f t="shared" si="2"/>
        <v>-1.4551915228366852E-11</v>
      </c>
    </row>
    <row r="36" spans="1:9" x14ac:dyDescent="0.2">
      <c r="A36" s="38"/>
      <c r="B36" s="39"/>
      <c r="C36" s="37"/>
      <c r="D36" s="37"/>
      <c r="E36" s="37"/>
      <c r="F36" s="37"/>
      <c r="G36" s="37"/>
      <c r="H36" s="37"/>
      <c r="I36" s="37"/>
    </row>
    <row r="37" spans="1:9" x14ac:dyDescent="0.2">
      <c r="A37" s="33" t="s">
        <v>24</v>
      </c>
      <c r="B37" s="34"/>
      <c r="C37" s="37"/>
      <c r="D37" s="37"/>
      <c r="E37" s="37">
        <v>0</v>
      </c>
      <c r="F37" s="37"/>
      <c r="G37" s="37"/>
      <c r="H37" s="37"/>
      <c r="I37" s="37"/>
    </row>
    <row r="38" spans="1:9" x14ac:dyDescent="0.2">
      <c r="A38" s="38"/>
      <c r="B38" s="39"/>
      <c r="C38" s="37"/>
      <c r="D38" s="37"/>
      <c r="E38" s="37"/>
      <c r="F38" s="37"/>
      <c r="G38" s="37"/>
      <c r="H38" s="37"/>
      <c r="I38" s="37"/>
    </row>
    <row r="39" spans="1:9" x14ac:dyDescent="0.2">
      <c r="A39" s="33" t="s">
        <v>25</v>
      </c>
      <c r="B39" s="42"/>
      <c r="C39" s="43">
        <f>C35-C37</f>
        <v>0</v>
      </c>
      <c r="D39" s="43">
        <f>D35-D37</f>
        <v>0</v>
      </c>
      <c r="E39" s="43" t="s">
        <v>106</v>
      </c>
      <c r="F39" s="43" t="s">
        <v>106</v>
      </c>
      <c r="G39" s="43" t="s">
        <v>106</v>
      </c>
      <c r="H39" s="43" t="s">
        <v>106</v>
      </c>
      <c r="I39" s="43" t="s">
        <v>106</v>
      </c>
    </row>
    <row r="40" spans="1:9" x14ac:dyDescent="0.2">
      <c r="A40" s="44"/>
      <c r="B40" s="44"/>
      <c r="C40" s="45"/>
      <c r="D40" s="45"/>
      <c r="E40" s="45"/>
      <c r="F40" s="45"/>
      <c r="G40" s="45"/>
      <c r="H40" s="45"/>
      <c r="I40" s="45"/>
    </row>
    <row r="41" spans="1:9" x14ac:dyDescent="0.2">
      <c r="A41" s="46" t="s">
        <v>26</v>
      </c>
      <c r="B41" s="29"/>
      <c r="C41" s="47"/>
      <c r="D41" s="47"/>
      <c r="E41" s="48"/>
      <c r="F41" s="48"/>
      <c r="G41" s="48"/>
      <c r="H41" s="48"/>
      <c r="I41" s="48"/>
    </row>
    <row r="42" spans="1:9" x14ac:dyDescent="0.2">
      <c r="A42" s="49" t="s">
        <v>28</v>
      </c>
      <c r="B42" s="39"/>
      <c r="C42" s="20"/>
      <c r="D42" s="20"/>
      <c r="E42" s="41"/>
      <c r="F42" s="41"/>
      <c r="G42" s="41"/>
      <c r="H42" s="41"/>
      <c r="I42" s="41"/>
    </row>
    <row r="43" spans="1:9" x14ac:dyDescent="0.2">
      <c r="A43" s="33"/>
      <c r="B43" s="34"/>
      <c r="C43" s="37"/>
      <c r="D43" s="37"/>
      <c r="E43" s="37"/>
      <c r="F43" s="37"/>
      <c r="G43" s="37"/>
      <c r="H43" s="37"/>
      <c r="I43" s="37"/>
    </row>
    <row r="44" spans="1:9" x14ac:dyDescent="0.2">
      <c r="A44" s="33" t="s">
        <v>6</v>
      </c>
      <c r="B44" s="34"/>
      <c r="C44" s="16"/>
      <c r="D44" s="16"/>
      <c r="E44" s="37"/>
      <c r="F44" s="37"/>
      <c r="G44" s="37"/>
      <c r="H44" s="37"/>
      <c r="I44" s="37"/>
    </row>
    <row r="45" spans="1:9" x14ac:dyDescent="0.2">
      <c r="A45" s="33"/>
      <c r="B45" s="34"/>
      <c r="C45" s="16"/>
      <c r="D45" s="16"/>
      <c r="E45" s="37"/>
      <c r="F45" s="37"/>
      <c r="G45" s="37"/>
      <c r="H45" s="37"/>
      <c r="I45" s="37"/>
    </row>
    <row r="46" spans="1:9" x14ac:dyDescent="0.2">
      <c r="A46" s="49" t="s">
        <v>8</v>
      </c>
      <c r="B46" s="42"/>
      <c r="C46" s="16"/>
      <c r="D46" s="16"/>
      <c r="E46" s="37"/>
      <c r="F46" s="37"/>
      <c r="G46" s="37"/>
      <c r="H46" s="37"/>
      <c r="I46" s="37"/>
    </row>
    <row r="47" spans="1:9" x14ac:dyDescent="0.2">
      <c r="A47" s="50" t="s">
        <v>9</v>
      </c>
      <c r="B47" s="51"/>
      <c r="C47" s="16"/>
      <c r="D47" s="16"/>
      <c r="E47" s="37"/>
      <c r="F47" s="37"/>
      <c r="G47" s="37"/>
      <c r="H47" s="37"/>
      <c r="I47" s="37"/>
    </row>
  </sheetData>
  <sheetProtection selectLockedCells="1"/>
  <mergeCells count="1">
    <mergeCell ref="A20:I20"/>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7D72-8098-4635-B812-AC9341013CB4}">
  <sheetPr>
    <tabColor rgb="FF00B0F0"/>
    <pageSetUpPr fitToPage="1"/>
  </sheetPr>
  <dimension ref="A1:I45"/>
  <sheetViews>
    <sheetView zoomScaleNormal="100" zoomScaleSheetLayoutView="90" workbookViewId="0">
      <selection activeCell="P22" sqref="P22"/>
    </sheetView>
  </sheetViews>
  <sheetFormatPr defaultColWidth="8.85546875" defaultRowHeight="12.75" x14ac:dyDescent="0.2"/>
  <cols>
    <col min="1" max="2" width="17.28515625" style="139" customWidth="1"/>
    <col min="3" max="8" width="14" style="139" customWidth="1"/>
    <col min="9" max="9" width="13.140625" style="139" customWidth="1"/>
    <col min="10" max="16384" width="8.85546875" style="139"/>
  </cols>
  <sheetData>
    <row r="1" spans="1:9" x14ac:dyDescent="0.2">
      <c r="A1" s="138"/>
      <c r="B1" s="138"/>
      <c r="C1" s="138"/>
      <c r="D1" s="138"/>
      <c r="E1" s="138"/>
      <c r="F1" s="138"/>
      <c r="G1" s="138"/>
      <c r="H1" s="138"/>
      <c r="I1" s="138"/>
    </row>
    <row r="2" spans="1:9" x14ac:dyDescent="0.2">
      <c r="A2" s="138" t="s">
        <v>13</v>
      </c>
      <c r="B2" s="29" t="s">
        <v>34</v>
      </c>
      <c r="C2" s="29"/>
      <c r="D2" s="29"/>
      <c r="E2" s="138"/>
      <c r="F2" s="138"/>
      <c r="G2" s="30" t="s">
        <v>14</v>
      </c>
      <c r="H2" s="29"/>
      <c r="I2" s="29"/>
    </row>
    <row r="3" spans="1:9" x14ac:dyDescent="0.2">
      <c r="A3" s="138" t="s">
        <v>22</v>
      </c>
      <c r="B3" s="29" t="s">
        <v>452</v>
      </c>
      <c r="C3" s="29"/>
      <c r="D3" s="29"/>
      <c r="E3" s="138"/>
      <c r="F3" s="138"/>
      <c r="G3" s="30" t="s">
        <v>15</v>
      </c>
      <c r="H3" s="31"/>
      <c r="I3" s="31"/>
    </row>
    <row r="4" spans="1:9" x14ac:dyDescent="0.2">
      <c r="A4" s="138" t="s">
        <v>16</v>
      </c>
      <c r="B4" s="29"/>
      <c r="C4" s="29"/>
      <c r="D4" s="29"/>
      <c r="E4" s="138"/>
      <c r="F4" s="138"/>
      <c r="G4" s="30" t="s">
        <v>18</v>
      </c>
      <c r="H4" s="29"/>
      <c r="I4" s="29"/>
    </row>
    <row r="5" spans="1:9" x14ac:dyDescent="0.2">
      <c r="A5" s="138" t="s">
        <v>17</v>
      </c>
      <c r="B5" s="29"/>
      <c r="C5" s="31"/>
      <c r="D5" s="31"/>
      <c r="E5" s="138"/>
      <c r="F5" s="138"/>
      <c r="G5" s="30" t="s">
        <v>19</v>
      </c>
      <c r="H5" s="31" t="s">
        <v>451</v>
      </c>
      <c r="I5" s="31"/>
    </row>
    <row r="6" spans="1:9" x14ac:dyDescent="0.2">
      <c r="A6" s="138"/>
      <c r="B6" s="138"/>
      <c r="C6" s="138"/>
      <c r="D6" s="138"/>
      <c r="E6" s="138"/>
      <c r="F6" s="138"/>
      <c r="G6" s="138"/>
      <c r="H6" s="138"/>
      <c r="I6" s="138"/>
    </row>
    <row r="7" spans="1:9" x14ac:dyDescent="0.2">
      <c r="A7" s="138"/>
      <c r="B7" s="138"/>
      <c r="C7" s="138"/>
      <c r="D7" s="138"/>
      <c r="E7" s="138"/>
      <c r="F7" s="138"/>
      <c r="G7" s="138"/>
      <c r="H7" s="138"/>
      <c r="I7" s="138"/>
    </row>
    <row r="8" spans="1:9" x14ac:dyDescent="0.2">
      <c r="A8" s="138" t="s">
        <v>20</v>
      </c>
      <c r="B8" s="138"/>
      <c r="C8" s="138"/>
      <c r="D8" s="138"/>
      <c r="E8" s="138"/>
      <c r="F8" s="138"/>
      <c r="G8" s="138"/>
      <c r="H8" s="138"/>
      <c r="I8" s="138"/>
    </row>
    <row r="9" spans="1:9" x14ac:dyDescent="0.2">
      <c r="A9" s="138"/>
      <c r="B9" s="138"/>
      <c r="C9" s="138"/>
      <c r="D9" s="138"/>
      <c r="E9" s="138"/>
      <c r="F9" s="138"/>
      <c r="G9" s="138"/>
      <c r="H9" s="138"/>
      <c r="I9" s="138"/>
    </row>
    <row r="10" spans="1:9" x14ac:dyDescent="0.2">
      <c r="A10" s="138" t="s">
        <v>21</v>
      </c>
      <c r="B10" s="138"/>
      <c r="C10" s="138"/>
      <c r="D10" s="138"/>
      <c r="E10" s="138"/>
      <c r="F10" s="138"/>
      <c r="G10" s="138"/>
      <c r="H10" s="138"/>
      <c r="I10" s="138"/>
    </row>
    <row r="11" spans="1:9" x14ac:dyDescent="0.2">
      <c r="A11" s="138"/>
      <c r="B11" s="138"/>
      <c r="C11" s="138"/>
      <c r="D11" s="138"/>
      <c r="E11" s="138"/>
      <c r="F11" s="138"/>
      <c r="G11" s="138"/>
      <c r="H11" s="138"/>
      <c r="I11" s="138"/>
    </row>
    <row r="12" spans="1:9" x14ac:dyDescent="0.2">
      <c r="A12" s="138" t="s">
        <v>23</v>
      </c>
      <c r="B12" s="138"/>
      <c r="C12" s="138"/>
      <c r="D12" s="138"/>
      <c r="E12" s="138"/>
      <c r="F12" s="138"/>
      <c r="G12" s="138"/>
      <c r="H12" s="138"/>
      <c r="I12" s="138"/>
    </row>
    <row r="13" spans="1:9" x14ac:dyDescent="0.2">
      <c r="A13" s="138"/>
      <c r="B13" s="138"/>
      <c r="C13" s="138"/>
      <c r="D13" s="138"/>
      <c r="E13" s="138"/>
      <c r="F13" s="138"/>
      <c r="G13" s="138"/>
      <c r="H13" s="138"/>
      <c r="I13" s="138"/>
    </row>
    <row r="14" spans="1:9" x14ac:dyDescent="0.2">
      <c r="A14" s="139" t="s">
        <v>27</v>
      </c>
      <c r="B14" s="138"/>
      <c r="C14" s="138"/>
      <c r="D14" s="138"/>
      <c r="E14" s="138"/>
      <c r="F14" s="138"/>
      <c r="G14" s="138"/>
      <c r="H14" s="138"/>
      <c r="I14" s="138"/>
    </row>
    <row r="15" spans="1:9" x14ac:dyDescent="0.2">
      <c r="A15" s="138" t="s">
        <v>45</v>
      </c>
      <c r="B15" s="138"/>
      <c r="C15" s="138"/>
      <c r="D15" s="138"/>
      <c r="E15" s="138"/>
      <c r="F15" s="138"/>
      <c r="G15" s="138"/>
      <c r="H15" s="138"/>
      <c r="I15" s="138"/>
    </row>
    <row r="16" spans="1:9" x14ac:dyDescent="0.2">
      <c r="B16" s="138"/>
      <c r="C16" s="138"/>
      <c r="D16" s="138"/>
      <c r="E16" s="138"/>
      <c r="F16" s="138"/>
      <c r="G16" s="138"/>
      <c r="H16" s="138"/>
      <c r="I16" s="138"/>
    </row>
    <row r="17" spans="1:9" x14ac:dyDescent="0.2">
      <c r="A17" s="138"/>
      <c r="B17" s="138"/>
      <c r="C17" s="138"/>
      <c r="D17" s="138"/>
      <c r="E17" s="138"/>
      <c r="F17" s="138"/>
      <c r="G17" s="138"/>
      <c r="H17" s="138"/>
      <c r="I17" s="138"/>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c r="E21" s="37">
        <v>0</v>
      </c>
      <c r="F21" s="37"/>
      <c r="G21" s="37"/>
      <c r="H21" s="37"/>
      <c r="I21" s="37"/>
    </row>
    <row r="22" spans="1:9" x14ac:dyDescent="0.2">
      <c r="A22" s="33" t="s">
        <v>1</v>
      </c>
      <c r="B22" s="34"/>
      <c r="C22" s="37">
        <f t="shared" ref="C22" si="0">B33</f>
        <v>0</v>
      </c>
      <c r="D22" s="37">
        <f t="shared" ref="D22" si="1">C33</f>
        <v>0</v>
      </c>
      <c r="E22" s="37">
        <f t="shared" ref="E22" si="2">D33</f>
        <v>0</v>
      </c>
      <c r="F22" s="37">
        <f t="shared" ref="F22" si="3">E33</f>
        <v>5343.18</v>
      </c>
      <c r="G22" s="37">
        <f t="shared" ref="G22" si="4">F33</f>
        <v>-1.4551915228366852E-11</v>
      </c>
      <c r="H22" s="37">
        <f t="shared" ref="H22" si="5">G33</f>
        <v>-1.4551915228366852E-11</v>
      </c>
      <c r="I22" s="37">
        <f t="shared" ref="I22" si="6">H33</f>
        <v>-1.4551915228366852E-11</v>
      </c>
    </row>
    <row r="23" spans="1:9" x14ac:dyDescent="0.2">
      <c r="A23" s="33" t="s">
        <v>2</v>
      </c>
      <c r="B23" s="34"/>
      <c r="C23" s="37"/>
      <c r="D23" s="37"/>
      <c r="E23" s="37">
        <v>22606.69</v>
      </c>
      <c r="F23" s="37">
        <v>110393.31</v>
      </c>
      <c r="G23" s="37">
        <v>110393.31</v>
      </c>
      <c r="H23" s="37">
        <v>110393.31</v>
      </c>
      <c r="I23" s="37">
        <v>110393.31</v>
      </c>
    </row>
    <row r="24" spans="1:9" x14ac:dyDescent="0.2">
      <c r="A24" s="33" t="s">
        <v>3</v>
      </c>
      <c r="B24" s="34"/>
      <c r="C24" s="36"/>
      <c r="D24" s="37"/>
      <c r="E24" s="37">
        <v>17263.509999999998</v>
      </c>
      <c r="F24" s="37">
        <v>115736.49</v>
      </c>
      <c r="G24" s="37">
        <v>110393.31</v>
      </c>
      <c r="H24" s="37">
        <v>110393.31</v>
      </c>
      <c r="I24" s="37">
        <v>110393.31</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0</v>
      </c>
      <c r="E33" s="36">
        <f>+E22+E23-E24+E31</f>
        <v>5343.18</v>
      </c>
      <c r="F33" s="36">
        <f t="shared" ref="F33:I33" si="10">+F22+F23-F24+F31</f>
        <v>-1.4551915228366852E-11</v>
      </c>
      <c r="G33" s="36">
        <f t="shared" si="10"/>
        <v>-1.4551915228366852E-11</v>
      </c>
      <c r="H33" s="36">
        <f t="shared" si="10"/>
        <v>-1.4551915228366852E-11</v>
      </c>
      <c r="I33" s="36">
        <f t="shared" si="10"/>
        <v>-1.4551915228366852E-11</v>
      </c>
    </row>
    <row r="34" spans="1:9" x14ac:dyDescent="0.2">
      <c r="A34" s="38"/>
      <c r="B34" s="39"/>
      <c r="C34" s="37"/>
      <c r="D34" s="37"/>
      <c r="E34" s="37"/>
      <c r="F34" s="37"/>
      <c r="G34" s="37"/>
      <c r="H34" s="37"/>
      <c r="I34" s="37"/>
    </row>
    <row r="35" spans="1:9" x14ac:dyDescent="0.2">
      <c r="A35" s="33" t="s">
        <v>24</v>
      </c>
      <c r="B35" s="34"/>
      <c r="C35" s="37"/>
      <c r="D35" s="37"/>
      <c r="E35" s="37">
        <v>0</v>
      </c>
      <c r="F35" s="37"/>
      <c r="G35" s="37"/>
      <c r="H35" s="37"/>
      <c r="I35" s="37"/>
    </row>
    <row r="36" spans="1:9" x14ac:dyDescent="0.2">
      <c r="A36" s="38"/>
      <c r="B36" s="39"/>
      <c r="C36" s="37"/>
      <c r="D36" s="37"/>
      <c r="E36" s="37"/>
      <c r="F36" s="37"/>
      <c r="G36" s="37"/>
      <c r="H36" s="37"/>
      <c r="I36" s="37"/>
    </row>
    <row r="37" spans="1:9" x14ac:dyDescent="0.2">
      <c r="A37" s="33" t="s">
        <v>25</v>
      </c>
      <c r="B37" s="42"/>
      <c r="C37" s="43">
        <f t="shared" ref="C37:D37" si="11">C33-C35</f>
        <v>0</v>
      </c>
      <c r="D37" s="43">
        <f t="shared" si="11"/>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36C6-221F-4C26-9E3E-F99E6D086964}">
  <sheetPr>
    <pageSetUpPr fitToPage="1"/>
  </sheetPr>
  <dimension ref="A1:O50"/>
  <sheetViews>
    <sheetView zoomScaleNormal="100" zoomScaleSheetLayoutView="90" workbookViewId="0">
      <selection activeCell="M31" sqref="M31"/>
    </sheetView>
  </sheetViews>
  <sheetFormatPr defaultColWidth="8.85546875" defaultRowHeight="12.75" x14ac:dyDescent="0.2"/>
  <cols>
    <col min="1" max="2" width="17.28515625" style="176" customWidth="1"/>
    <col min="3" max="8" width="14" style="176" customWidth="1"/>
    <col min="9" max="9" width="13.140625" style="176" customWidth="1"/>
    <col min="10" max="10" width="12.28515625" style="176" bestFit="1" customWidth="1"/>
    <col min="11" max="11" width="10.7109375" style="176" bestFit="1" customWidth="1"/>
    <col min="12" max="12" width="9.7109375" style="176" bestFit="1" customWidth="1"/>
    <col min="13" max="13" width="14" style="176" bestFit="1" customWidth="1"/>
    <col min="14" max="14" width="12.85546875" style="176" bestFit="1" customWidth="1"/>
    <col min="15" max="15" width="14" style="176" bestFit="1" customWidth="1"/>
    <col min="16" max="16384" width="8.85546875" style="176"/>
  </cols>
  <sheetData>
    <row r="1" spans="1:9" x14ac:dyDescent="0.2">
      <c r="A1" s="175"/>
      <c r="B1" s="175"/>
      <c r="C1" s="175"/>
      <c r="D1" s="175"/>
      <c r="E1" s="175"/>
      <c r="F1" s="175"/>
      <c r="G1" s="175"/>
      <c r="H1" s="175"/>
      <c r="I1" s="175"/>
    </row>
    <row r="2" spans="1:9" x14ac:dyDescent="0.2">
      <c r="A2" s="175" t="s">
        <v>13</v>
      </c>
      <c r="B2" s="29" t="s">
        <v>34</v>
      </c>
      <c r="C2" s="29"/>
      <c r="D2" s="29"/>
      <c r="E2" s="175"/>
      <c r="F2" s="175"/>
      <c r="G2" s="30" t="s">
        <v>14</v>
      </c>
      <c r="H2" s="29" t="s">
        <v>315</v>
      </c>
      <c r="I2" s="29"/>
    </row>
    <row r="3" spans="1:9" x14ac:dyDescent="0.2">
      <c r="A3" s="175" t="s">
        <v>22</v>
      </c>
      <c r="B3" s="29" t="s">
        <v>316</v>
      </c>
      <c r="C3" s="29"/>
      <c r="D3" s="29"/>
      <c r="E3" s="175"/>
      <c r="F3" s="175"/>
      <c r="G3" s="30" t="s">
        <v>15</v>
      </c>
      <c r="H3" s="31" t="s">
        <v>304</v>
      </c>
      <c r="I3" s="31"/>
    </row>
    <row r="4" spans="1:9" x14ac:dyDescent="0.2">
      <c r="A4" s="175" t="s">
        <v>16</v>
      </c>
      <c r="B4" s="29" t="s">
        <v>317</v>
      </c>
      <c r="C4" s="29"/>
      <c r="D4" s="29"/>
      <c r="E4" s="175"/>
      <c r="F4" s="175"/>
      <c r="G4" s="30" t="s">
        <v>18</v>
      </c>
      <c r="H4" s="29" t="s">
        <v>38</v>
      </c>
      <c r="I4" s="29"/>
    </row>
    <row r="5" spans="1:9" x14ac:dyDescent="0.2">
      <c r="A5" s="175" t="s">
        <v>17</v>
      </c>
      <c r="B5" s="29" t="s">
        <v>318</v>
      </c>
      <c r="C5" s="31"/>
      <c r="D5" s="31"/>
      <c r="E5" s="175"/>
      <c r="F5" s="175"/>
      <c r="G5" s="30" t="s">
        <v>19</v>
      </c>
      <c r="H5" s="31" t="s">
        <v>319</v>
      </c>
      <c r="I5" s="31"/>
    </row>
    <row r="6" spans="1:9" x14ac:dyDescent="0.2">
      <c r="A6" s="175"/>
      <c r="B6" s="175"/>
      <c r="C6" s="175"/>
      <c r="D6" s="175"/>
      <c r="E6" s="175"/>
      <c r="F6" s="175"/>
      <c r="G6" s="175"/>
      <c r="H6" s="175"/>
      <c r="I6" s="175"/>
    </row>
    <row r="7" spans="1:9" x14ac:dyDescent="0.2">
      <c r="A7" s="175"/>
      <c r="B7" s="175"/>
      <c r="C7" s="175"/>
      <c r="D7" s="175"/>
      <c r="E7" s="175"/>
      <c r="F7" s="175"/>
      <c r="G7" s="175"/>
      <c r="H7" s="175"/>
      <c r="I7" s="175"/>
    </row>
    <row r="8" spans="1:9" x14ac:dyDescent="0.2">
      <c r="A8" s="175" t="s">
        <v>20</v>
      </c>
      <c r="B8" s="175" t="s">
        <v>320</v>
      </c>
      <c r="C8" s="175"/>
      <c r="D8" s="175"/>
      <c r="E8" s="175"/>
      <c r="F8" s="175"/>
      <c r="G8" s="175"/>
      <c r="H8" s="175"/>
      <c r="I8" s="175"/>
    </row>
    <row r="9" spans="1:9" x14ac:dyDescent="0.2">
      <c r="A9" s="175"/>
      <c r="B9" s="175" t="s">
        <v>321</v>
      </c>
      <c r="C9" s="175"/>
      <c r="D9" s="175"/>
      <c r="E9" s="175"/>
      <c r="F9" s="175"/>
      <c r="G9" s="175"/>
      <c r="H9" s="175"/>
      <c r="I9" s="175"/>
    </row>
    <row r="10" spans="1:9" x14ac:dyDescent="0.2">
      <c r="A10" s="264" t="s">
        <v>322</v>
      </c>
      <c r="B10" s="264"/>
      <c r="C10" s="264"/>
      <c r="D10" s="264"/>
      <c r="E10" s="264"/>
      <c r="F10" s="264"/>
      <c r="G10" s="264"/>
      <c r="H10" s="264"/>
      <c r="I10" s="264"/>
    </row>
    <row r="11" spans="1:9" x14ac:dyDescent="0.2">
      <c r="A11" s="175"/>
      <c r="B11" s="175"/>
      <c r="C11" s="175"/>
      <c r="D11" s="175"/>
      <c r="E11" s="175"/>
      <c r="F11" s="175"/>
      <c r="G11" s="175"/>
      <c r="H11" s="175"/>
      <c r="I11" s="175"/>
    </row>
    <row r="12" spans="1:9" x14ac:dyDescent="0.2">
      <c r="A12" s="175" t="s">
        <v>323</v>
      </c>
      <c r="B12" s="175"/>
      <c r="C12" s="175"/>
      <c r="D12" s="175"/>
      <c r="E12" s="175"/>
      <c r="F12" s="175"/>
      <c r="G12" s="175"/>
      <c r="H12" s="175"/>
      <c r="I12" s="175"/>
    </row>
    <row r="13" spans="1:9" x14ac:dyDescent="0.2">
      <c r="A13" s="175"/>
      <c r="B13" s="175" t="s">
        <v>324</v>
      </c>
      <c r="C13" s="175"/>
      <c r="D13" s="175"/>
      <c r="E13" s="175"/>
      <c r="F13" s="175"/>
      <c r="G13" s="175"/>
      <c r="H13" s="175"/>
      <c r="I13" s="175"/>
    </row>
    <row r="14" spans="1:9" x14ac:dyDescent="0.2">
      <c r="A14" s="175"/>
      <c r="B14" s="175" t="s">
        <v>325</v>
      </c>
      <c r="C14" s="175"/>
      <c r="D14" s="175"/>
      <c r="E14" s="175"/>
      <c r="F14" s="175"/>
      <c r="G14" s="175"/>
      <c r="H14" s="175"/>
      <c r="I14" s="175"/>
    </row>
    <row r="15" spans="1:9" x14ac:dyDescent="0.2">
      <c r="A15" s="176" t="s">
        <v>326</v>
      </c>
    </row>
    <row r="16" spans="1:9" x14ac:dyDescent="0.2">
      <c r="A16" s="175"/>
      <c r="B16" s="175"/>
      <c r="C16" s="175"/>
      <c r="D16" s="175"/>
      <c r="E16" s="175"/>
      <c r="F16" s="175"/>
      <c r="G16" s="175"/>
      <c r="H16" s="175"/>
      <c r="I16" s="175"/>
    </row>
    <row r="17" spans="1:15" x14ac:dyDescent="0.2">
      <c r="A17" s="176" t="s">
        <v>327</v>
      </c>
      <c r="B17" s="175"/>
      <c r="C17" s="175"/>
      <c r="D17" s="175"/>
      <c r="E17" s="175"/>
      <c r="F17" s="175"/>
      <c r="G17" s="175"/>
      <c r="H17" s="175"/>
      <c r="I17" s="175"/>
    </row>
    <row r="18" spans="1:15" x14ac:dyDescent="0.2">
      <c r="A18" s="175"/>
      <c r="B18" s="175"/>
      <c r="C18" s="175"/>
      <c r="D18" s="175"/>
      <c r="E18" s="175"/>
      <c r="F18" s="175"/>
      <c r="G18" s="175"/>
      <c r="H18" s="175"/>
      <c r="I18" s="175"/>
    </row>
    <row r="19" spans="1:15" x14ac:dyDescent="0.2">
      <c r="A19" s="207" t="s">
        <v>12</v>
      </c>
      <c r="B19" s="208"/>
      <c r="C19" s="208"/>
      <c r="D19" s="208"/>
      <c r="E19" s="208"/>
      <c r="F19" s="208"/>
      <c r="G19" s="208"/>
      <c r="H19" s="208"/>
      <c r="I19" s="209"/>
    </row>
    <row r="20" spans="1:15" x14ac:dyDescent="0.2">
      <c r="A20" s="33"/>
      <c r="B20" s="34"/>
      <c r="C20" s="35" t="s">
        <v>30</v>
      </c>
      <c r="D20" s="35" t="s">
        <v>31</v>
      </c>
      <c r="E20" s="35" t="s">
        <v>32</v>
      </c>
      <c r="F20" s="35" t="s">
        <v>33</v>
      </c>
      <c r="G20" s="12" t="s">
        <v>466</v>
      </c>
      <c r="H20" s="12" t="s">
        <v>467</v>
      </c>
      <c r="I20" s="12" t="s">
        <v>468</v>
      </c>
    </row>
    <row r="21" spans="1:15" x14ac:dyDescent="0.2">
      <c r="A21" s="33"/>
      <c r="B21" s="34"/>
      <c r="C21" s="14" t="s">
        <v>10</v>
      </c>
      <c r="D21" s="14" t="s">
        <v>10</v>
      </c>
      <c r="E21" s="14" t="s">
        <v>10</v>
      </c>
      <c r="F21" s="14" t="s">
        <v>10</v>
      </c>
      <c r="G21" s="14" t="s">
        <v>11</v>
      </c>
      <c r="H21" s="14" t="s">
        <v>11</v>
      </c>
      <c r="I21" s="14" t="s">
        <v>11</v>
      </c>
    </row>
    <row r="22" spans="1:15" x14ac:dyDescent="0.2">
      <c r="A22" s="33" t="s">
        <v>0</v>
      </c>
      <c r="B22" s="34"/>
      <c r="C22" s="37"/>
      <c r="D22" s="37"/>
      <c r="E22" s="37"/>
      <c r="F22" s="37"/>
      <c r="G22" s="37">
        <v>24512230</v>
      </c>
      <c r="H22" s="37"/>
      <c r="I22" s="37"/>
      <c r="M22" s="178"/>
      <c r="N22" s="178"/>
      <c r="O22" s="129"/>
    </row>
    <row r="23" spans="1:15" x14ac:dyDescent="0.2">
      <c r="A23" s="33" t="s">
        <v>1</v>
      </c>
      <c r="B23" s="34"/>
      <c r="C23" s="37">
        <f t="shared" ref="C23:D23" si="0">B34</f>
        <v>0</v>
      </c>
      <c r="D23" s="37">
        <f t="shared" si="0"/>
        <v>0</v>
      </c>
      <c r="E23" s="37">
        <v>0</v>
      </c>
      <c r="F23" s="37">
        <f t="shared" ref="F23:H23" si="1">E34</f>
        <v>0</v>
      </c>
      <c r="G23" s="37">
        <f t="shared" si="1"/>
        <v>4530.0100000002421</v>
      </c>
      <c r="H23" s="37">
        <f t="shared" si="1"/>
        <v>4530.0099999997765</v>
      </c>
      <c r="I23" s="37">
        <v>0</v>
      </c>
      <c r="M23" s="178"/>
      <c r="N23" s="178"/>
      <c r="O23" s="129"/>
    </row>
    <row r="24" spans="1:15" x14ac:dyDescent="0.2">
      <c r="A24" s="33" t="s">
        <v>2</v>
      </c>
      <c r="B24" s="34"/>
      <c r="C24" s="37"/>
      <c r="D24" s="37">
        <v>0</v>
      </c>
      <c r="E24" s="37">
        <v>701420.19</v>
      </c>
      <c r="F24" s="37">
        <v>3317375.81</v>
      </c>
      <c r="G24" s="37">
        <v>7897469</v>
      </c>
      <c r="H24" s="37">
        <f>7897469</f>
        <v>7897469</v>
      </c>
      <c r="I24" s="37">
        <v>4698496</v>
      </c>
      <c r="K24" s="55"/>
      <c r="M24" s="178"/>
      <c r="N24" s="178"/>
      <c r="O24" s="129"/>
    </row>
    <row r="25" spans="1:15" x14ac:dyDescent="0.2">
      <c r="A25" s="33" t="s">
        <v>3</v>
      </c>
      <c r="B25" s="34"/>
      <c r="C25" s="36"/>
      <c r="D25" s="37">
        <v>0</v>
      </c>
      <c r="E25" s="37">
        <v>701420.19</v>
      </c>
      <c r="F25" s="37">
        <v>3312845.8</v>
      </c>
      <c r="G25" s="37">
        <v>7897469</v>
      </c>
      <c r="H25" s="37">
        <f>7897469</f>
        <v>7897469</v>
      </c>
      <c r="I25" s="37">
        <v>4698496</v>
      </c>
      <c r="J25" s="55"/>
      <c r="L25" s="55"/>
      <c r="M25" s="178"/>
      <c r="N25" s="178"/>
      <c r="O25" s="129"/>
    </row>
    <row r="26" spans="1:15" x14ac:dyDescent="0.2">
      <c r="A26" s="33"/>
      <c r="B26" s="34"/>
      <c r="C26" s="37"/>
      <c r="D26" s="37"/>
      <c r="E26" s="37"/>
      <c r="F26" s="37"/>
      <c r="G26" s="37"/>
      <c r="H26" s="37"/>
      <c r="I26" s="37"/>
      <c r="J26" s="179"/>
      <c r="M26" s="178"/>
      <c r="N26" s="178"/>
      <c r="O26" s="129"/>
    </row>
    <row r="27" spans="1:15" x14ac:dyDescent="0.2">
      <c r="A27" s="10" t="s">
        <v>4</v>
      </c>
      <c r="B27" s="6"/>
      <c r="C27" s="17"/>
      <c r="D27" s="17"/>
      <c r="E27" s="17"/>
      <c r="F27" s="15"/>
      <c r="G27" s="15"/>
      <c r="H27" s="15"/>
      <c r="I27" s="15"/>
      <c r="M27" s="178"/>
      <c r="N27" s="178"/>
      <c r="O27" s="129"/>
    </row>
    <row r="28" spans="1:15" x14ac:dyDescent="0.2">
      <c r="A28" s="10" t="s">
        <v>29</v>
      </c>
      <c r="B28" s="11"/>
      <c r="C28" s="17"/>
      <c r="D28" s="17"/>
      <c r="E28" s="17"/>
      <c r="F28" s="15"/>
      <c r="G28" s="15"/>
      <c r="H28" s="15"/>
      <c r="I28" s="15"/>
      <c r="M28" s="178"/>
      <c r="N28" s="178"/>
      <c r="O28" s="129"/>
    </row>
    <row r="29" spans="1:15" x14ac:dyDescent="0.2">
      <c r="A29" s="18"/>
      <c r="B29" s="19"/>
      <c r="C29" s="16"/>
      <c r="D29" s="16"/>
      <c r="E29" s="16"/>
      <c r="F29" s="16"/>
      <c r="G29" s="16"/>
      <c r="H29" s="16"/>
      <c r="I29" s="16"/>
      <c r="M29" s="178"/>
      <c r="N29" s="178"/>
      <c r="O29" s="129"/>
    </row>
    <row r="30" spans="1:15" x14ac:dyDescent="0.2">
      <c r="A30" s="18"/>
      <c r="B30" s="19"/>
      <c r="C30" s="16"/>
      <c r="D30" s="16"/>
      <c r="E30" s="16"/>
      <c r="F30" s="16"/>
      <c r="G30" s="16"/>
      <c r="H30" s="16"/>
      <c r="I30" s="16"/>
      <c r="M30" s="178"/>
      <c r="N30" s="178"/>
      <c r="O30" s="129"/>
    </row>
    <row r="31" spans="1:15" x14ac:dyDescent="0.2">
      <c r="A31" s="18"/>
      <c r="B31" s="19"/>
      <c r="C31" s="16"/>
      <c r="D31" s="16"/>
      <c r="E31" s="16"/>
      <c r="F31" s="16"/>
      <c r="G31" s="16"/>
      <c r="H31" s="16"/>
      <c r="I31" s="16"/>
      <c r="M31" s="178"/>
      <c r="N31" s="178"/>
      <c r="O31" s="129"/>
    </row>
    <row r="32" spans="1:15" x14ac:dyDescent="0.2">
      <c r="A32" s="10" t="s">
        <v>5</v>
      </c>
      <c r="B32" s="11"/>
      <c r="C32" s="15">
        <f t="shared" ref="C32:F32" si="2">SUM(C29:C31)</f>
        <v>0</v>
      </c>
      <c r="D32" s="15">
        <f t="shared" si="2"/>
        <v>0</v>
      </c>
      <c r="E32" s="15">
        <f t="shared" si="2"/>
        <v>0</v>
      </c>
      <c r="F32" s="15">
        <f t="shared" si="2"/>
        <v>0</v>
      </c>
      <c r="G32" s="15">
        <f t="shared" ref="G32:I32" si="3">SUM(G29:G31)</f>
        <v>0</v>
      </c>
      <c r="H32" s="15">
        <f t="shared" si="3"/>
        <v>0</v>
      </c>
      <c r="I32" s="15">
        <f t="shared" si="3"/>
        <v>0</v>
      </c>
      <c r="M32" s="178"/>
      <c r="N32" s="178"/>
      <c r="O32" s="129"/>
    </row>
    <row r="33" spans="1:15" x14ac:dyDescent="0.2">
      <c r="A33" s="33"/>
      <c r="B33" s="34"/>
      <c r="C33" s="37"/>
      <c r="D33" s="37"/>
      <c r="E33" s="37"/>
      <c r="F33" s="37"/>
      <c r="G33" s="37"/>
      <c r="H33" s="37"/>
      <c r="I33" s="37"/>
      <c r="M33" s="178"/>
      <c r="N33" s="178"/>
      <c r="O33" s="129"/>
    </row>
    <row r="34" spans="1:15" x14ac:dyDescent="0.2">
      <c r="A34" s="33" t="s">
        <v>7</v>
      </c>
      <c r="B34" s="34"/>
      <c r="C34" s="36">
        <f t="shared" ref="C34" si="4">+C23+C24-C25+C32</f>
        <v>0</v>
      </c>
      <c r="D34" s="36">
        <f>+D23+D24-D25+D32</f>
        <v>0</v>
      </c>
      <c r="E34" s="36">
        <f>+E23+E24-E25+E32</f>
        <v>0</v>
      </c>
      <c r="F34" s="36">
        <f t="shared" ref="F34:I34" si="5">+F23+F24-F25+F32</f>
        <v>4530.0100000002421</v>
      </c>
      <c r="G34" s="36">
        <f t="shared" si="5"/>
        <v>4530.0099999997765</v>
      </c>
      <c r="H34" s="36">
        <f t="shared" si="5"/>
        <v>4530.0099999997765</v>
      </c>
      <c r="I34" s="36">
        <f t="shared" si="5"/>
        <v>0</v>
      </c>
    </row>
    <row r="35" spans="1:15" x14ac:dyDescent="0.2">
      <c r="A35" s="38"/>
      <c r="B35" s="39"/>
      <c r="C35" s="37"/>
      <c r="D35" s="37"/>
      <c r="E35" s="37"/>
      <c r="F35" s="37"/>
      <c r="G35" s="37"/>
      <c r="H35" s="37"/>
      <c r="I35" s="37"/>
    </row>
    <row r="36" spans="1:15" x14ac:dyDescent="0.2">
      <c r="A36" s="33" t="s">
        <v>24</v>
      </c>
      <c r="B36" s="34"/>
      <c r="C36" s="37"/>
      <c r="D36" s="37">
        <v>0</v>
      </c>
      <c r="E36" s="37">
        <v>6165122.8600000003</v>
      </c>
      <c r="F36" s="37">
        <v>7437469</v>
      </c>
      <c r="G36" s="37">
        <f>8359994-460786</f>
        <v>7899208</v>
      </c>
      <c r="H36" s="37">
        <f>4698496-550000</f>
        <v>4148496</v>
      </c>
      <c r="I36" s="37">
        <v>0</v>
      </c>
      <c r="K36" s="55"/>
      <c r="L36" s="55"/>
    </row>
    <row r="37" spans="1:15" x14ac:dyDescent="0.2">
      <c r="A37" s="38"/>
      <c r="B37" s="39"/>
      <c r="C37" s="37"/>
      <c r="D37" s="37"/>
      <c r="E37" s="37"/>
      <c r="F37" s="37"/>
      <c r="G37" s="37"/>
      <c r="H37" s="37"/>
      <c r="I37" s="37"/>
    </row>
    <row r="38" spans="1:15" x14ac:dyDescent="0.2">
      <c r="A38" s="33" t="s">
        <v>25</v>
      </c>
      <c r="B38" s="42"/>
      <c r="C38" s="43">
        <f t="shared" ref="C38:D38" si="6">C34-C36</f>
        <v>0</v>
      </c>
      <c r="D38" s="43">
        <f t="shared" si="6"/>
        <v>0</v>
      </c>
      <c r="E38" s="43" t="s">
        <v>106</v>
      </c>
      <c r="F38" s="43" t="s">
        <v>106</v>
      </c>
      <c r="G38" s="43" t="s">
        <v>106</v>
      </c>
      <c r="H38" s="43" t="s">
        <v>106</v>
      </c>
      <c r="I38" s="43" t="s">
        <v>106</v>
      </c>
    </row>
    <row r="39" spans="1:15" x14ac:dyDescent="0.2">
      <c r="A39" s="44"/>
      <c r="B39" s="44"/>
      <c r="C39" s="45"/>
      <c r="D39" s="45"/>
      <c r="E39" s="45"/>
      <c r="F39" s="45"/>
      <c r="G39" s="45"/>
      <c r="H39" s="45"/>
      <c r="I39" s="45"/>
    </row>
    <row r="40" spans="1:15" x14ac:dyDescent="0.2">
      <c r="A40" s="46" t="s">
        <v>26</v>
      </c>
      <c r="B40" s="29"/>
      <c r="C40" s="47"/>
      <c r="D40" s="47"/>
      <c r="E40" s="48"/>
      <c r="F40" s="48"/>
      <c r="G40" s="48"/>
      <c r="H40" s="48"/>
      <c r="I40" s="48"/>
    </row>
    <row r="41" spans="1:15" x14ac:dyDescent="0.2">
      <c r="A41" s="49" t="s">
        <v>28</v>
      </c>
      <c r="B41" s="39"/>
      <c r="C41" s="20"/>
      <c r="D41" s="20"/>
      <c r="E41" s="41"/>
      <c r="F41" s="41"/>
      <c r="G41" s="41"/>
      <c r="H41" s="41"/>
      <c r="I41" s="41"/>
    </row>
    <row r="42" spans="1:15" x14ac:dyDescent="0.2">
      <c r="A42" s="33"/>
      <c r="B42" s="34"/>
      <c r="C42" s="37"/>
      <c r="D42" s="37"/>
      <c r="E42" s="37"/>
      <c r="F42" s="37"/>
      <c r="G42" s="37"/>
      <c r="H42" s="37"/>
      <c r="I42" s="37"/>
    </row>
    <row r="43" spans="1:15" x14ac:dyDescent="0.2">
      <c r="A43" s="33" t="s">
        <v>6</v>
      </c>
      <c r="B43" s="34"/>
      <c r="C43" s="16"/>
      <c r="D43" s="16"/>
      <c r="E43" s="37"/>
      <c r="F43" s="37"/>
      <c r="G43" s="37"/>
      <c r="H43" s="37"/>
      <c r="I43" s="37"/>
    </row>
    <row r="44" spans="1:15" x14ac:dyDescent="0.2">
      <c r="A44" s="33"/>
      <c r="B44" s="34"/>
      <c r="C44" s="16"/>
      <c r="D44" s="16"/>
      <c r="E44" s="37"/>
      <c r="F44" s="37"/>
      <c r="G44" s="37"/>
      <c r="H44" s="37"/>
      <c r="I44" s="37"/>
    </row>
    <row r="45" spans="1:15" x14ac:dyDescent="0.2">
      <c r="A45" s="49" t="s">
        <v>8</v>
      </c>
      <c r="B45" s="42"/>
      <c r="C45" s="16"/>
      <c r="D45" s="16"/>
      <c r="E45" s="37"/>
      <c r="F45" s="37"/>
      <c r="G45" s="37"/>
      <c r="H45" s="37"/>
      <c r="I45" s="37"/>
    </row>
    <row r="46" spans="1:15" x14ac:dyDescent="0.2">
      <c r="A46" s="50" t="s">
        <v>9</v>
      </c>
      <c r="B46" s="51"/>
      <c r="C46" s="16"/>
      <c r="D46" s="16"/>
      <c r="E46" s="37"/>
      <c r="F46" s="37"/>
      <c r="G46" s="37"/>
      <c r="H46" s="37"/>
      <c r="I46" s="37"/>
    </row>
    <row r="49" spans="1:6" x14ac:dyDescent="0.2">
      <c r="A49" s="176" t="s">
        <v>504</v>
      </c>
    </row>
    <row r="50" spans="1:6" x14ac:dyDescent="0.2">
      <c r="F50" s="55"/>
    </row>
  </sheetData>
  <sheetProtection selectLockedCells="1"/>
  <mergeCells count="2">
    <mergeCell ref="A10:I10"/>
    <mergeCell ref="A19:I19"/>
  </mergeCells>
  <printOptions horizontalCentered="1"/>
  <pageMargins left="0.75" right="0.75" top="0.6" bottom="0.55000000000000004" header="0.28000000000000003" footer="0.16"/>
  <pageSetup scale="92"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6244-A08D-4350-95B1-FD5B80ABDB3F}">
  <sheetPr>
    <pageSetUpPr fitToPage="1"/>
  </sheetPr>
  <dimension ref="A1:I53"/>
  <sheetViews>
    <sheetView zoomScaleNormal="100" zoomScaleSheetLayoutView="90" workbookViewId="0">
      <selection activeCell="Q34" sqref="Q34"/>
    </sheetView>
  </sheetViews>
  <sheetFormatPr defaultColWidth="8.85546875" defaultRowHeight="12.75" x14ac:dyDescent="0.2"/>
  <cols>
    <col min="1" max="2" width="17.28515625" style="189" customWidth="1"/>
    <col min="3" max="8" width="14" style="189" customWidth="1"/>
    <col min="9" max="9" width="13.140625" style="189" customWidth="1"/>
    <col min="10" max="16384" width="8.85546875" style="189"/>
  </cols>
  <sheetData>
    <row r="1" spans="1:9" x14ac:dyDescent="0.2">
      <c r="A1" s="187"/>
      <c r="B1" s="187"/>
      <c r="C1" s="187"/>
      <c r="D1" s="187"/>
      <c r="E1" s="187"/>
      <c r="F1" s="187"/>
      <c r="G1" s="187"/>
      <c r="H1" s="187"/>
      <c r="I1" s="187"/>
    </row>
    <row r="2" spans="1:9" x14ac:dyDescent="0.2">
      <c r="A2" s="187" t="s">
        <v>13</v>
      </c>
      <c r="B2" s="29" t="s">
        <v>34</v>
      </c>
      <c r="C2" s="29"/>
      <c r="D2" s="29"/>
      <c r="E2" s="187"/>
      <c r="F2" s="187"/>
      <c r="G2" s="30" t="s">
        <v>14</v>
      </c>
      <c r="H2" s="29" t="s">
        <v>148</v>
      </c>
      <c r="I2" s="29"/>
    </row>
    <row r="3" spans="1:9" x14ac:dyDescent="0.2">
      <c r="A3" s="187" t="s">
        <v>22</v>
      </c>
      <c r="B3" s="29" t="s">
        <v>149</v>
      </c>
      <c r="C3" s="29"/>
      <c r="D3" s="29"/>
      <c r="E3" s="187"/>
      <c r="F3" s="187"/>
      <c r="G3" s="30" t="s">
        <v>15</v>
      </c>
      <c r="H3" s="31" t="s">
        <v>150</v>
      </c>
      <c r="I3" s="31"/>
    </row>
    <row r="4" spans="1:9" x14ac:dyDescent="0.2">
      <c r="A4" s="187" t="s">
        <v>16</v>
      </c>
      <c r="B4" s="29" t="s">
        <v>171</v>
      </c>
      <c r="C4" s="29"/>
      <c r="D4" s="29"/>
      <c r="E4" s="187"/>
      <c r="F4" s="187"/>
      <c r="G4" s="30" t="s">
        <v>18</v>
      </c>
      <c r="H4" s="29" t="s">
        <v>89</v>
      </c>
      <c r="I4" s="29"/>
    </row>
    <row r="5" spans="1:9" x14ac:dyDescent="0.2">
      <c r="A5" s="187" t="s">
        <v>17</v>
      </c>
      <c r="B5" s="29" t="s">
        <v>172</v>
      </c>
      <c r="C5" s="31"/>
      <c r="D5" s="31"/>
      <c r="E5" s="187"/>
      <c r="F5" s="187"/>
      <c r="G5" s="30" t="s">
        <v>19</v>
      </c>
      <c r="H5" s="31" t="s">
        <v>173</v>
      </c>
      <c r="I5" s="31"/>
    </row>
    <row r="6" spans="1:9" x14ac:dyDescent="0.2">
      <c r="A6" s="187"/>
      <c r="B6" s="187"/>
      <c r="C6" s="187"/>
      <c r="D6" s="187"/>
      <c r="E6" s="187"/>
      <c r="F6" s="187"/>
      <c r="G6" s="187"/>
      <c r="H6" s="187"/>
      <c r="I6" s="187"/>
    </row>
    <row r="7" spans="1:9" x14ac:dyDescent="0.2">
      <c r="A7" s="187"/>
      <c r="B7" s="187"/>
      <c r="C7" s="187"/>
      <c r="D7" s="187"/>
      <c r="E7" s="187"/>
      <c r="F7" s="187"/>
      <c r="G7" s="187"/>
      <c r="H7" s="187"/>
      <c r="I7" s="187"/>
    </row>
    <row r="8" spans="1:9" x14ac:dyDescent="0.2">
      <c r="A8" s="265" t="s">
        <v>174</v>
      </c>
      <c r="B8" s="265"/>
      <c r="C8" s="265"/>
      <c r="D8" s="265"/>
      <c r="E8" s="265"/>
      <c r="F8" s="265"/>
      <c r="G8" s="265"/>
      <c r="H8" s="265"/>
      <c r="I8" s="265"/>
    </row>
    <row r="9" spans="1:9" x14ac:dyDescent="0.2">
      <c r="A9" s="265"/>
      <c r="B9" s="265"/>
      <c r="C9" s="265"/>
      <c r="D9" s="265"/>
      <c r="E9" s="265"/>
      <c r="F9" s="265"/>
      <c r="G9" s="265"/>
      <c r="H9" s="265"/>
      <c r="I9" s="265"/>
    </row>
    <row r="10" spans="1:9" x14ac:dyDescent="0.2">
      <c r="A10" s="68" t="s">
        <v>175</v>
      </c>
      <c r="B10" s="187"/>
      <c r="C10" s="187"/>
      <c r="D10" s="187"/>
      <c r="E10" s="187"/>
      <c r="F10" s="187"/>
      <c r="G10" s="187"/>
      <c r="H10" s="187"/>
      <c r="I10" s="187"/>
    </row>
    <row r="11" spans="1:9" x14ac:dyDescent="0.2">
      <c r="A11" s="187"/>
      <c r="B11" s="187"/>
      <c r="C11" s="187"/>
      <c r="D11" s="187"/>
      <c r="E11" s="187"/>
      <c r="F11" s="187"/>
      <c r="G11" s="187"/>
      <c r="H11" s="187"/>
      <c r="I11" s="187"/>
    </row>
    <row r="12" spans="1:9" ht="13.15" customHeight="1" x14ac:dyDescent="0.2">
      <c r="A12" s="266" t="s">
        <v>176</v>
      </c>
      <c r="B12" s="266"/>
      <c r="C12" s="266"/>
      <c r="D12" s="266"/>
      <c r="E12" s="266"/>
      <c r="F12" s="266"/>
      <c r="G12" s="266"/>
      <c r="H12" s="266"/>
      <c r="I12" s="266"/>
    </row>
    <row r="13" spans="1:9" x14ac:dyDescent="0.2">
      <c r="A13" s="266"/>
      <c r="B13" s="266"/>
      <c r="C13" s="266"/>
      <c r="D13" s="266"/>
      <c r="E13" s="266"/>
      <c r="F13" s="266"/>
      <c r="G13" s="266"/>
      <c r="H13" s="266"/>
      <c r="I13" s="266"/>
    </row>
    <row r="14" spans="1:9" x14ac:dyDescent="0.2">
      <c r="A14" s="266"/>
      <c r="B14" s="266"/>
      <c r="C14" s="266"/>
      <c r="D14" s="266"/>
      <c r="E14" s="266"/>
      <c r="F14" s="266"/>
      <c r="G14" s="266"/>
      <c r="H14" s="266"/>
      <c r="I14" s="266"/>
    </row>
    <row r="15" spans="1:9" x14ac:dyDescent="0.2">
      <c r="A15" s="266"/>
      <c r="B15" s="266"/>
      <c r="C15" s="266"/>
      <c r="D15" s="266"/>
      <c r="E15" s="266"/>
      <c r="F15" s="266"/>
      <c r="G15" s="266"/>
      <c r="H15" s="266"/>
      <c r="I15" s="266"/>
    </row>
    <row r="16" spans="1:9" x14ac:dyDescent="0.2">
      <c r="A16" s="188"/>
      <c r="B16" s="188"/>
      <c r="C16" s="188"/>
      <c r="D16" s="188"/>
      <c r="E16" s="188"/>
      <c r="F16" s="188"/>
      <c r="G16" s="188"/>
      <c r="H16" s="188"/>
      <c r="I16" s="188"/>
    </row>
    <row r="17" spans="1:9" ht="13.15" customHeight="1" x14ac:dyDescent="0.2">
      <c r="A17" s="68" t="s">
        <v>177</v>
      </c>
      <c r="B17" s="185"/>
      <c r="C17" s="185"/>
      <c r="D17" s="185"/>
      <c r="E17" s="185"/>
      <c r="F17" s="185"/>
      <c r="G17" s="185"/>
      <c r="H17" s="185"/>
      <c r="I17" s="185"/>
    </row>
    <row r="18" spans="1:9" x14ac:dyDescent="0.2">
      <c r="A18" s="185"/>
      <c r="B18" s="185"/>
      <c r="C18" s="185"/>
      <c r="D18" s="185"/>
      <c r="E18" s="185"/>
      <c r="F18" s="185"/>
      <c r="G18" s="185"/>
      <c r="H18" s="185"/>
      <c r="I18" s="185"/>
    </row>
    <row r="19" spans="1:9" x14ac:dyDescent="0.2">
      <c r="A19" s="189" t="s">
        <v>27</v>
      </c>
      <c r="B19" s="187"/>
      <c r="C19" s="187"/>
      <c r="D19" s="187"/>
      <c r="E19" s="187"/>
      <c r="F19" s="187"/>
      <c r="G19" s="187"/>
      <c r="H19" s="187"/>
      <c r="I19" s="187"/>
    </row>
    <row r="20" spans="1:9" x14ac:dyDescent="0.2">
      <c r="A20" s="63" t="s">
        <v>178</v>
      </c>
      <c r="B20" s="187"/>
      <c r="C20" s="187"/>
      <c r="D20" s="187"/>
      <c r="E20" s="187"/>
      <c r="F20" s="187"/>
      <c r="G20" s="187"/>
      <c r="H20" s="187"/>
      <c r="I20" s="187"/>
    </row>
    <row r="21" spans="1:9" x14ac:dyDescent="0.2">
      <c r="A21" s="63" t="s">
        <v>179</v>
      </c>
      <c r="B21" s="187"/>
      <c r="C21" s="187"/>
      <c r="D21" s="187"/>
      <c r="E21" s="187"/>
      <c r="F21" s="187"/>
      <c r="G21" s="187"/>
      <c r="H21" s="187"/>
      <c r="I21" s="187"/>
    </row>
    <row r="22" spans="1:9" x14ac:dyDescent="0.2">
      <c r="A22" s="63" t="s">
        <v>521</v>
      </c>
      <c r="B22" s="187"/>
      <c r="C22" s="187"/>
      <c r="D22" s="187"/>
      <c r="E22" s="187"/>
      <c r="F22" s="187"/>
      <c r="G22" s="187"/>
      <c r="H22" s="187"/>
      <c r="I22" s="187"/>
    </row>
    <row r="23" spans="1:9" x14ac:dyDescent="0.2">
      <c r="A23" s="63" t="s">
        <v>522</v>
      </c>
      <c r="B23" s="187"/>
      <c r="C23" s="187"/>
      <c r="D23" s="187"/>
      <c r="E23" s="187"/>
      <c r="F23" s="187"/>
      <c r="G23" s="187"/>
      <c r="H23" s="187"/>
      <c r="I23" s="187"/>
    </row>
    <row r="24" spans="1:9" x14ac:dyDescent="0.2">
      <c r="A24" s="63" t="s">
        <v>523</v>
      </c>
      <c r="B24" s="187"/>
      <c r="C24" s="187"/>
      <c r="D24" s="187"/>
      <c r="E24" s="187"/>
      <c r="F24" s="187"/>
      <c r="G24" s="187"/>
      <c r="H24" s="187"/>
      <c r="I24" s="187"/>
    </row>
    <row r="25" spans="1:9" x14ac:dyDescent="0.2">
      <c r="A25" s="187"/>
      <c r="B25" s="187"/>
      <c r="C25" s="187"/>
      <c r="D25" s="187"/>
      <c r="E25" s="187"/>
      <c r="F25" s="187"/>
      <c r="G25" s="187"/>
      <c r="H25" s="187"/>
      <c r="I25" s="187"/>
    </row>
    <row r="26" spans="1:9" x14ac:dyDescent="0.2">
      <c r="A26" s="207" t="s">
        <v>12</v>
      </c>
      <c r="B26" s="208"/>
      <c r="C26" s="208"/>
      <c r="D26" s="208"/>
      <c r="E26" s="208"/>
      <c r="F26" s="208"/>
      <c r="G26" s="208"/>
      <c r="H26" s="208"/>
      <c r="I26" s="209"/>
    </row>
    <row r="27" spans="1:9" x14ac:dyDescent="0.2">
      <c r="A27" s="33"/>
      <c r="B27" s="34"/>
      <c r="C27" s="35" t="s">
        <v>30</v>
      </c>
      <c r="D27" s="35" t="s">
        <v>31</v>
      </c>
      <c r="E27" s="35" t="s">
        <v>32</v>
      </c>
      <c r="F27" s="35" t="s">
        <v>33</v>
      </c>
      <c r="G27" s="12" t="s">
        <v>466</v>
      </c>
      <c r="H27" s="12" t="s">
        <v>467</v>
      </c>
      <c r="I27" s="12" t="s">
        <v>468</v>
      </c>
    </row>
    <row r="28" spans="1:9" x14ac:dyDescent="0.2">
      <c r="A28" s="33"/>
      <c r="B28" s="34"/>
      <c r="C28" s="14" t="s">
        <v>10</v>
      </c>
      <c r="D28" s="14" t="s">
        <v>10</v>
      </c>
      <c r="E28" s="14" t="s">
        <v>10</v>
      </c>
      <c r="F28" s="14" t="s">
        <v>10</v>
      </c>
      <c r="G28" s="14" t="s">
        <v>11</v>
      </c>
      <c r="H28" s="14" t="s">
        <v>11</v>
      </c>
      <c r="I28" s="14" t="s">
        <v>11</v>
      </c>
    </row>
    <row r="29" spans="1:9" x14ac:dyDescent="0.2">
      <c r="A29" s="33" t="s">
        <v>0</v>
      </c>
      <c r="B29" s="34"/>
      <c r="C29" s="37"/>
      <c r="D29" s="37"/>
      <c r="E29" s="37">
        <v>1334268</v>
      </c>
      <c r="F29" s="37">
        <v>0</v>
      </c>
      <c r="G29" s="37">
        <v>0</v>
      </c>
      <c r="H29" s="37">
        <v>0</v>
      </c>
      <c r="I29" s="37">
        <v>0</v>
      </c>
    </row>
    <row r="30" spans="1:9" x14ac:dyDescent="0.2">
      <c r="A30" s="33" t="s">
        <v>1</v>
      </c>
      <c r="B30" s="34"/>
      <c r="C30" s="37">
        <f t="shared" ref="C30:I30" si="0">B41</f>
        <v>0</v>
      </c>
      <c r="D30" s="37">
        <f t="shared" si="0"/>
        <v>0</v>
      </c>
      <c r="E30" s="37">
        <f t="shared" si="0"/>
        <v>0</v>
      </c>
      <c r="F30" s="37">
        <f t="shared" si="0"/>
        <v>0</v>
      </c>
      <c r="G30" s="37">
        <f t="shared" si="0"/>
        <v>36.080000000016298</v>
      </c>
      <c r="H30" s="37">
        <f t="shared" si="0"/>
        <v>36.080000000074506</v>
      </c>
      <c r="I30" s="37">
        <f t="shared" si="0"/>
        <v>36.080000000074506</v>
      </c>
    </row>
    <row r="31" spans="1:9" x14ac:dyDescent="0.2">
      <c r="A31" s="33" t="s">
        <v>2</v>
      </c>
      <c r="B31" s="34"/>
      <c r="C31" s="37"/>
      <c r="D31" s="37"/>
      <c r="E31" s="37">
        <v>428450</v>
      </c>
      <c r="F31" s="37">
        <v>431443.33</v>
      </c>
      <c r="G31" s="37">
        <v>1020393</v>
      </c>
      <c r="H31" s="37">
        <v>698601</v>
      </c>
      <c r="I31" s="37">
        <v>0</v>
      </c>
    </row>
    <row r="32" spans="1:9" x14ac:dyDescent="0.2">
      <c r="A32" s="33" t="s">
        <v>3</v>
      </c>
      <c r="B32" s="34"/>
      <c r="C32" s="37"/>
      <c r="D32" s="37"/>
      <c r="E32" s="37">
        <v>428450</v>
      </c>
      <c r="F32" s="37">
        <v>431407.25</v>
      </c>
      <c r="G32" s="37">
        <v>1020393</v>
      </c>
      <c r="H32" s="37">
        <v>698601</v>
      </c>
      <c r="I32" s="37">
        <v>0</v>
      </c>
    </row>
    <row r="33" spans="1:9" x14ac:dyDescent="0.2">
      <c r="A33" s="33"/>
      <c r="B33" s="34"/>
      <c r="C33" s="37"/>
      <c r="D33" s="37"/>
      <c r="E33" s="37"/>
      <c r="F33" s="37"/>
      <c r="G33" s="37"/>
      <c r="H33" s="37"/>
      <c r="I33" s="37"/>
    </row>
    <row r="34" spans="1:9" x14ac:dyDescent="0.2">
      <c r="A34" s="10" t="s">
        <v>4</v>
      </c>
      <c r="B34" s="6"/>
      <c r="C34" s="17"/>
      <c r="D34" s="17"/>
      <c r="E34" s="17"/>
      <c r="F34" s="15"/>
      <c r="G34" s="15"/>
      <c r="H34" s="15"/>
      <c r="I34" s="15"/>
    </row>
    <row r="35" spans="1:9" x14ac:dyDescent="0.2">
      <c r="A35" s="10" t="s">
        <v>29</v>
      </c>
      <c r="B35" s="11"/>
      <c r="C35" s="17"/>
      <c r="D35" s="17"/>
      <c r="E35" s="17"/>
      <c r="F35" s="15"/>
      <c r="G35" s="15"/>
      <c r="H35" s="15"/>
      <c r="I35" s="15"/>
    </row>
    <row r="36" spans="1:9" x14ac:dyDescent="0.2">
      <c r="A36" s="18"/>
      <c r="B36" s="19"/>
      <c r="C36" s="16"/>
      <c r="D36" s="16"/>
      <c r="E36" s="16"/>
      <c r="F36" s="16"/>
      <c r="G36" s="16"/>
      <c r="H36" s="16"/>
      <c r="I36" s="16"/>
    </row>
    <row r="37" spans="1:9" x14ac:dyDescent="0.2">
      <c r="A37" s="18"/>
      <c r="B37" s="19"/>
      <c r="C37" s="16"/>
      <c r="D37" s="16"/>
      <c r="E37" s="16"/>
      <c r="F37" s="16"/>
      <c r="G37" s="16"/>
      <c r="H37" s="16"/>
      <c r="I37" s="16"/>
    </row>
    <row r="38" spans="1:9" x14ac:dyDescent="0.2">
      <c r="A38" s="18"/>
      <c r="B38" s="19"/>
      <c r="C38" s="16"/>
      <c r="D38" s="16"/>
      <c r="E38" s="16"/>
      <c r="F38" s="16"/>
      <c r="G38" s="16"/>
      <c r="H38" s="16"/>
      <c r="I38" s="16"/>
    </row>
    <row r="39" spans="1:9" x14ac:dyDescent="0.2">
      <c r="A39" s="10" t="s">
        <v>5</v>
      </c>
      <c r="B39" s="11"/>
      <c r="C39" s="15">
        <f t="shared" ref="C39:F39" si="1">SUM(C36:C38)</f>
        <v>0</v>
      </c>
      <c r="D39" s="15">
        <f t="shared" si="1"/>
        <v>0</v>
      </c>
      <c r="E39" s="15">
        <f t="shared" si="1"/>
        <v>0</v>
      </c>
      <c r="F39" s="15">
        <f t="shared" si="1"/>
        <v>0</v>
      </c>
      <c r="G39" s="15">
        <f t="shared" ref="G39:I39" si="2">SUM(G36:G38)</f>
        <v>0</v>
      </c>
      <c r="H39" s="15">
        <f t="shared" si="2"/>
        <v>0</v>
      </c>
      <c r="I39" s="15">
        <f t="shared" si="2"/>
        <v>0</v>
      </c>
    </row>
    <row r="40" spans="1:9" x14ac:dyDescent="0.2">
      <c r="A40" s="33"/>
      <c r="B40" s="34"/>
      <c r="C40" s="37"/>
      <c r="D40" s="37"/>
      <c r="E40" s="37"/>
      <c r="F40" s="37"/>
      <c r="G40" s="37"/>
      <c r="H40" s="37"/>
      <c r="I40" s="37"/>
    </row>
    <row r="41" spans="1:9" x14ac:dyDescent="0.2">
      <c r="A41" s="33" t="s">
        <v>7</v>
      </c>
      <c r="B41" s="34"/>
      <c r="C41" s="36">
        <f t="shared" ref="C41:I41" si="3">+C30+C31-C32+C39</f>
        <v>0</v>
      </c>
      <c r="D41" s="36">
        <f t="shared" si="3"/>
        <v>0</v>
      </c>
      <c r="E41" s="36">
        <f t="shared" si="3"/>
        <v>0</v>
      </c>
      <c r="F41" s="36">
        <f t="shared" si="3"/>
        <v>36.080000000016298</v>
      </c>
      <c r="G41" s="36">
        <f t="shared" si="3"/>
        <v>36.080000000074506</v>
      </c>
      <c r="H41" s="36">
        <f t="shared" si="3"/>
        <v>36.080000000074506</v>
      </c>
      <c r="I41" s="36">
        <f t="shared" si="3"/>
        <v>36.080000000074506</v>
      </c>
    </row>
    <row r="42" spans="1:9" x14ac:dyDescent="0.2">
      <c r="A42" s="38"/>
      <c r="B42" s="39"/>
      <c r="C42" s="37"/>
      <c r="D42" s="37"/>
      <c r="E42" s="37"/>
      <c r="F42" s="37"/>
      <c r="G42" s="37"/>
      <c r="H42" s="37"/>
      <c r="I42" s="37"/>
    </row>
    <row r="43" spans="1:9" x14ac:dyDescent="0.2">
      <c r="A43" s="33" t="s">
        <v>24</v>
      </c>
      <c r="B43" s="34"/>
      <c r="C43" s="37">
        <v>0</v>
      </c>
      <c r="D43" s="37">
        <v>0</v>
      </c>
      <c r="E43" s="37">
        <v>520543</v>
      </c>
      <c r="F43" s="37">
        <v>137906.17000000001</v>
      </c>
      <c r="G43" s="37">
        <v>137906.17000000001</v>
      </c>
      <c r="H43" s="37">
        <v>137906.17000000001</v>
      </c>
      <c r="I43" s="37">
        <v>137906.17000000001</v>
      </c>
    </row>
    <row r="44" spans="1:9" x14ac:dyDescent="0.2">
      <c r="A44" s="38"/>
      <c r="B44" s="39"/>
      <c r="C44" s="37"/>
      <c r="D44" s="37"/>
      <c r="E44" s="37"/>
      <c r="F44" s="37"/>
      <c r="G44" s="37"/>
      <c r="H44" s="37"/>
      <c r="I44" s="37"/>
    </row>
    <row r="45" spans="1:9" x14ac:dyDescent="0.2">
      <c r="A45" s="33" t="s">
        <v>25</v>
      </c>
      <c r="B45" s="42"/>
      <c r="C45" s="56" t="s">
        <v>106</v>
      </c>
      <c r="D45" s="56" t="s">
        <v>106</v>
      </c>
      <c r="E45" s="56" t="s">
        <v>106</v>
      </c>
      <c r="F45" s="56" t="s">
        <v>106</v>
      </c>
      <c r="G45" s="56" t="s">
        <v>106</v>
      </c>
      <c r="H45" s="56" t="s">
        <v>106</v>
      </c>
      <c r="I45" s="56" t="s">
        <v>106</v>
      </c>
    </row>
    <row r="46" spans="1:9" x14ac:dyDescent="0.2">
      <c r="A46" s="44"/>
      <c r="B46" s="44"/>
      <c r="C46" s="45"/>
      <c r="D46" s="45"/>
      <c r="E46" s="45"/>
      <c r="F46" s="45"/>
      <c r="G46" s="45"/>
      <c r="H46" s="45"/>
      <c r="I46" s="45"/>
    </row>
    <row r="47" spans="1:9" x14ac:dyDescent="0.2">
      <c r="A47" s="46" t="s">
        <v>26</v>
      </c>
      <c r="B47" s="29"/>
      <c r="C47" s="47"/>
      <c r="D47" s="47"/>
      <c r="E47" s="48"/>
      <c r="F47" s="48"/>
      <c r="G47" s="48"/>
      <c r="H47" s="48"/>
      <c r="I47" s="48"/>
    </row>
    <row r="48" spans="1:9" x14ac:dyDescent="0.2">
      <c r="A48" s="49" t="s">
        <v>28</v>
      </c>
      <c r="B48" s="39"/>
      <c r="C48" s="20"/>
      <c r="D48" s="20"/>
      <c r="E48" s="41"/>
      <c r="F48" s="41"/>
      <c r="G48" s="41"/>
      <c r="H48" s="41"/>
      <c r="I48" s="41"/>
    </row>
    <row r="49" spans="1:9" x14ac:dyDescent="0.2">
      <c r="A49" s="33"/>
      <c r="B49" s="34"/>
      <c r="C49" s="37"/>
      <c r="D49" s="37"/>
      <c r="E49" s="37"/>
      <c r="F49" s="37"/>
      <c r="G49" s="37"/>
      <c r="H49" s="37"/>
      <c r="I49" s="37"/>
    </row>
    <row r="50" spans="1:9" x14ac:dyDescent="0.2">
      <c r="A50" s="33" t="s">
        <v>6</v>
      </c>
      <c r="B50" s="34"/>
      <c r="C50" s="16"/>
      <c r="D50" s="16"/>
      <c r="E50" s="37"/>
      <c r="F50" s="37"/>
      <c r="G50" s="37"/>
      <c r="H50" s="37"/>
      <c r="I50" s="37"/>
    </row>
    <row r="51" spans="1:9" x14ac:dyDescent="0.2">
      <c r="A51" s="33"/>
      <c r="B51" s="34"/>
      <c r="C51" s="16"/>
      <c r="D51" s="16"/>
      <c r="E51" s="37"/>
      <c r="F51" s="37"/>
      <c r="G51" s="37"/>
      <c r="H51" s="37"/>
      <c r="I51" s="37"/>
    </row>
    <row r="52" spans="1:9" x14ac:dyDescent="0.2">
      <c r="A52" s="49" t="s">
        <v>8</v>
      </c>
      <c r="B52" s="42"/>
      <c r="C52" s="16"/>
      <c r="D52" s="16"/>
      <c r="E52" s="37"/>
      <c r="F52" s="37"/>
      <c r="G52" s="37"/>
      <c r="H52" s="37"/>
      <c r="I52" s="37"/>
    </row>
    <row r="53" spans="1:9" x14ac:dyDescent="0.2">
      <c r="A53" s="50" t="s">
        <v>9</v>
      </c>
      <c r="B53" s="51"/>
      <c r="C53" s="16"/>
      <c r="D53" s="16"/>
      <c r="E53" s="37"/>
      <c r="F53" s="37"/>
      <c r="G53" s="37"/>
      <c r="H53" s="37"/>
      <c r="I53" s="37"/>
    </row>
  </sheetData>
  <sheetProtection selectLockedCells="1"/>
  <mergeCells count="3">
    <mergeCell ref="A8:I9"/>
    <mergeCell ref="A12:I15"/>
    <mergeCell ref="A26:I26"/>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518E-AD9F-4D95-9BC5-9110C3367BFD}">
  <sheetPr>
    <pageSetUpPr fitToPage="1"/>
  </sheetPr>
  <dimension ref="A1:I45"/>
  <sheetViews>
    <sheetView workbookViewId="0">
      <selection activeCell="L21" sqref="L21"/>
    </sheetView>
  </sheetViews>
  <sheetFormatPr defaultColWidth="8.85546875" defaultRowHeight="12.75" x14ac:dyDescent="0.2"/>
  <cols>
    <col min="1" max="2" width="17.28515625" style="183" customWidth="1"/>
    <col min="3" max="8" width="14" style="183" customWidth="1"/>
    <col min="9" max="9" width="13.140625" style="183" customWidth="1"/>
    <col min="10" max="16384" width="8.85546875" style="183"/>
  </cols>
  <sheetData>
    <row r="1" spans="1:9" x14ac:dyDescent="0.2">
      <c r="A1" s="182"/>
      <c r="B1" s="182"/>
      <c r="C1" s="182"/>
      <c r="D1" s="182"/>
      <c r="E1" s="182"/>
      <c r="F1" s="182"/>
      <c r="G1" s="182"/>
      <c r="H1" s="182"/>
      <c r="I1" s="182"/>
    </row>
    <row r="2" spans="1:9" x14ac:dyDescent="0.2">
      <c r="A2" s="182" t="s">
        <v>13</v>
      </c>
      <c r="B2" s="29" t="s">
        <v>34</v>
      </c>
      <c r="C2" s="29"/>
      <c r="D2" s="29"/>
      <c r="E2" s="182"/>
      <c r="F2" s="182"/>
      <c r="G2" s="30" t="s">
        <v>14</v>
      </c>
      <c r="H2" s="29" t="s">
        <v>61</v>
      </c>
      <c r="I2" s="29"/>
    </row>
    <row r="3" spans="1:9" x14ac:dyDescent="0.2">
      <c r="A3" s="182" t="s">
        <v>22</v>
      </c>
      <c r="B3" s="29" t="s">
        <v>62</v>
      </c>
      <c r="C3" s="29"/>
      <c r="D3" s="29"/>
      <c r="E3" s="182"/>
      <c r="F3" s="182"/>
      <c r="G3" s="30" t="s">
        <v>15</v>
      </c>
      <c r="H3" s="31" t="s">
        <v>63</v>
      </c>
      <c r="I3" s="31"/>
    </row>
    <row r="4" spans="1:9" x14ac:dyDescent="0.2">
      <c r="A4" s="182" t="s">
        <v>16</v>
      </c>
      <c r="B4" s="29" t="s">
        <v>88</v>
      </c>
      <c r="C4" s="29"/>
      <c r="D4" s="29"/>
      <c r="E4" s="182"/>
      <c r="F4" s="182"/>
      <c r="G4" s="30" t="s">
        <v>18</v>
      </c>
      <c r="H4" s="29" t="s">
        <v>89</v>
      </c>
      <c r="I4" s="29"/>
    </row>
    <row r="5" spans="1:9" x14ac:dyDescent="0.2">
      <c r="A5" s="182" t="s">
        <v>17</v>
      </c>
      <c r="B5" s="184" t="s">
        <v>65</v>
      </c>
      <c r="C5" s="31"/>
      <c r="D5" s="31"/>
      <c r="E5" s="182"/>
      <c r="F5" s="182"/>
      <c r="G5" s="30" t="s">
        <v>19</v>
      </c>
      <c r="H5" s="31" t="s">
        <v>90</v>
      </c>
      <c r="I5" s="31"/>
    </row>
    <row r="6" spans="1:9" x14ac:dyDescent="0.2">
      <c r="A6" s="182"/>
      <c r="B6" s="182"/>
      <c r="C6" s="182"/>
      <c r="D6" s="182"/>
      <c r="E6" s="182"/>
      <c r="F6" s="182"/>
      <c r="G6" s="182"/>
      <c r="H6" s="182"/>
      <c r="I6" s="182"/>
    </row>
    <row r="7" spans="1:9" x14ac:dyDescent="0.2">
      <c r="A7" s="182"/>
      <c r="B7" s="182"/>
      <c r="C7" s="182"/>
      <c r="D7" s="182"/>
      <c r="E7" s="182"/>
      <c r="F7" s="182"/>
      <c r="G7" s="182"/>
      <c r="H7" s="182"/>
      <c r="I7" s="182"/>
    </row>
    <row r="8" spans="1:9" x14ac:dyDescent="0.2">
      <c r="A8" s="182" t="s">
        <v>91</v>
      </c>
      <c r="B8" s="182"/>
      <c r="C8" s="182"/>
      <c r="D8" s="182"/>
      <c r="E8" s="182"/>
      <c r="F8" s="182"/>
      <c r="G8" s="182"/>
      <c r="H8" s="182"/>
      <c r="I8" s="182"/>
    </row>
    <row r="9" spans="1:9" x14ac:dyDescent="0.2">
      <c r="A9" s="182" t="s">
        <v>92</v>
      </c>
      <c r="B9" s="182"/>
      <c r="C9" s="182"/>
      <c r="D9" s="182"/>
      <c r="E9" s="182"/>
      <c r="F9" s="182"/>
      <c r="G9" s="182"/>
      <c r="H9" s="182"/>
      <c r="I9" s="182"/>
    </row>
    <row r="10" spans="1:9" x14ac:dyDescent="0.2">
      <c r="A10" s="182" t="s">
        <v>93</v>
      </c>
      <c r="B10" s="182"/>
      <c r="C10" s="182"/>
      <c r="D10" s="182"/>
      <c r="E10" s="182"/>
      <c r="F10" s="182"/>
      <c r="G10" s="182"/>
      <c r="H10" s="182"/>
      <c r="I10" s="182"/>
    </row>
    <row r="11" spans="1:9" x14ac:dyDescent="0.2">
      <c r="A11" s="182"/>
      <c r="B11" s="182"/>
      <c r="C11" s="182"/>
      <c r="D11" s="182"/>
      <c r="E11" s="182"/>
      <c r="F11" s="182"/>
      <c r="G11" s="182"/>
      <c r="H11" s="182"/>
      <c r="I11" s="182"/>
    </row>
    <row r="12" spans="1:9" x14ac:dyDescent="0.2">
      <c r="A12" s="182" t="s">
        <v>94</v>
      </c>
      <c r="B12" s="182"/>
      <c r="C12" s="182"/>
      <c r="D12" s="182"/>
      <c r="E12" s="182"/>
      <c r="F12" s="182"/>
      <c r="G12" s="182"/>
      <c r="H12" s="182"/>
      <c r="I12" s="182"/>
    </row>
    <row r="13" spans="1:9" x14ac:dyDescent="0.2">
      <c r="A13" s="182" t="s">
        <v>95</v>
      </c>
      <c r="B13" s="182"/>
      <c r="C13" s="182"/>
      <c r="D13" s="182"/>
      <c r="E13" s="182"/>
      <c r="F13" s="182"/>
      <c r="G13" s="182"/>
      <c r="H13" s="182"/>
      <c r="I13" s="182"/>
    </row>
    <row r="14" spans="1:9" x14ac:dyDescent="0.2">
      <c r="A14" s="182"/>
      <c r="B14" s="182"/>
      <c r="C14" s="182"/>
      <c r="D14" s="182"/>
      <c r="E14" s="182"/>
      <c r="F14" s="182"/>
      <c r="G14" s="182"/>
      <c r="H14" s="182"/>
      <c r="I14" s="182"/>
    </row>
    <row r="15" spans="1:9" x14ac:dyDescent="0.2">
      <c r="A15" s="183" t="s">
        <v>518</v>
      </c>
      <c r="B15" s="182"/>
      <c r="C15" s="182"/>
      <c r="D15" s="182"/>
      <c r="E15" s="182"/>
      <c r="F15" s="182"/>
      <c r="G15" s="182"/>
      <c r="H15" s="182"/>
      <c r="I15" s="182"/>
    </row>
    <row r="16" spans="1:9" x14ac:dyDescent="0.2">
      <c r="B16" s="182"/>
      <c r="C16" s="182"/>
      <c r="D16" s="182"/>
      <c r="E16" s="182"/>
      <c r="F16" s="182"/>
      <c r="G16" s="182"/>
      <c r="H16" s="182"/>
      <c r="I16" s="182"/>
    </row>
    <row r="17" spans="1:9" x14ac:dyDescent="0.2">
      <c r="A17" s="182"/>
      <c r="B17" s="182"/>
      <c r="C17" s="182"/>
      <c r="D17" s="182"/>
      <c r="E17" s="182"/>
      <c r="F17" s="182"/>
      <c r="G17" s="182"/>
      <c r="H17" s="182"/>
      <c r="I17" s="18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v>2827268</v>
      </c>
      <c r="F21" s="37">
        <v>2827268</v>
      </c>
      <c r="G21" s="37">
        <v>2827268</v>
      </c>
      <c r="H21" s="37">
        <v>2827268</v>
      </c>
      <c r="I21" s="37">
        <v>2827268</v>
      </c>
    </row>
    <row r="22" spans="1:9" x14ac:dyDescent="0.2">
      <c r="A22" s="33" t="s">
        <v>1</v>
      </c>
      <c r="B22" s="34"/>
      <c r="C22" s="37">
        <f t="shared" ref="C22:I22" si="0">B33</f>
        <v>0</v>
      </c>
      <c r="D22" s="37">
        <f t="shared" si="0"/>
        <v>0</v>
      </c>
      <c r="E22" s="37">
        <f t="shared" si="0"/>
        <v>0</v>
      </c>
      <c r="F22" s="37">
        <f t="shared" si="0"/>
        <v>0</v>
      </c>
      <c r="G22" s="37">
        <f t="shared" si="0"/>
        <v>0</v>
      </c>
      <c r="H22" s="37">
        <f t="shared" si="0"/>
        <v>0</v>
      </c>
      <c r="I22" s="37">
        <f t="shared" si="0"/>
        <v>0</v>
      </c>
    </row>
    <row r="23" spans="1:9" x14ac:dyDescent="0.2">
      <c r="A23" s="33" t="s">
        <v>2</v>
      </c>
      <c r="B23" s="34"/>
      <c r="C23" s="37"/>
      <c r="D23" s="37"/>
      <c r="E23" s="37">
        <v>0</v>
      </c>
      <c r="F23" s="37">
        <v>519253.75</v>
      </c>
      <c r="G23" s="37">
        <f>2827268-519253</f>
        <v>2308015</v>
      </c>
      <c r="H23" s="37">
        <v>0</v>
      </c>
      <c r="I23" s="37">
        <v>0</v>
      </c>
    </row>
    <row r="24" spans="1:9" x14ac:dyDescent="0.2">
      <c r="A24" s="33" t="s">
        <v>3</v>
      </c>
      <c r="B24" s="34"/>
      <c r="C24" s="36"/>
      <c r="D24" s="37"/>
      <c r="E24" s="37">
        <v>0</v>
      </c>
      <c r="F24" s="37">
        <v>519253.75</v>
      </c>
      <c r="G24" s="37">
        <f>2827268-519253</f>
        <v>2308015</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I33" si="3">+C22+C23-C24+C31</f>
        <v>0</v>
      </c>
      <c r="D33" s="36">
        <f t="shared" si="3"/>
        <v>0</v>
      </c>
      <c r="E33" s="36">
        <f t="shared" si="3"/>
        <v>0</v>
      </c>
      <c r="F33" s="36">
        <f t="shared" si="3"/>
        <v>0</v>
      </c>
      <c r="G33" s="36">
        <f t="shared" si="3"/>
        <v>0</v>
      </c>
      <c r="H33" s="36">
        <f t="shared" si="3"/>
        <v>0</v>
      </c>
      <c r="I33" s="36">
        <f t="shared" si="3"/>
        <v>0</v>
      </c>
    </row>
    <row r="34" spans="1:9" x14ac:dyDescent="0.2">
      <c r="A34" s="38"/>
      <c r="B34" s="39"/>
      <c r="C34" s="37"/>
      <c r="D34" s="37"/>
      <c r="E34" s="37"/>
      <c r="F34" s="37"/>
      <c r="G34" s="37"/>
      <c r="H34" s="37"/>
      <c r="I34" s="37"/>
    </row>
    <row r="35" spans="1:9" x14ac:dyDescent="0.2">
      <c r="A35" s="33" t="s">
        <v>24</v>
      </c>
      <c r="B35" s="34"/>
      <c r="C35" s="37"/>
      <c r="D35" s="37"/>
      <c r="E35" s="37"/>
      <c r="F35" s="37">
        <v>1480746.25</v>
      </c>
      <c r="G35" s="37">
        <v>1480746.25</v>
      </c>
      <c r="H35" s="37">
        <v>1480746.25</v>
      </c>
      <c r="I35" s="37">
        <v>1480746.25</v>
      </c>
    </row>
    <row r="36" spans="1:9" x14ac:dyDescent="0.2">
      <c r="A36" s="38"/>
      <c r="B36" s="39"/>
      <c r="C36" s="37"/>
      <c r="D36" s="37"/>
      <c r="E36" s="37"/>
      <c r="F36" s="37"/>
      <c r="G36" s="37"/>
      <c r="H36" s="37"/>
      <c r="I36" s="37"/>
    </row>
    <row r="37" spans="1:9" x14ac:dyDescent="0.2">
      <c r="A37" s="33" t="s">
        <v>25</v>
      </c>
      <c r="B37" s="42"/>
      <c r="C37" s="43">
        <f t="shared" ref="C37:E37" si="4">C33-C35</f>
        <v>0</v>
      </c>
      <c r="D37" s="43">
        <f t="shared" si="4"/>
        <v>0</v>
      </c>
      <c r="E37" s="43">
        <f t="shared" si="4"/>
        <v>0</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mergeCells count="1">
    <mergeCell ref="A18:I18"/>
  </mergeCells>
  <pageMargins left="0.7" right="0.7" top="0.75" bottom="0.75" header="0.3" footer="0.3"/>
  <pageSetup scale="90" orientation="landscape" r:id="rId1"/>
  <headerFooter>
    <oddHeader xml:space="preserve">&amp;CReport on Non-General Fund Information
for Submittal to the 2024 Legislature
</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11F5-8687-4C57-ABCD-A8A2045412B8}">
  <sheetPr>
    <tabColor rgb="FF00B0F0"/>
    <pageSetUpPr fitToPage="1"/>
  </sheetPr>
  <dimension ref="A1:I45"/>
  <sheetViews>
    <sheetView zoomScaleNormal="100" zoomScaleSheetLayoutView="90" workbookViewId="0">
      <selection activeCell="K29" sqref="K29"/>
    </sheetView>
  </sheetViews>
  <sheetFormatPr defaultColWidth="8.85546875" defaultRowHeight="12.75" x14ac:dyDescent="0.2"/>
  <cols>
    <col min="1" max="2" width="17.28515625" style="143" customWidth="1"/>
    <col min="3" max="8" width="14" style="143" customWidth="1"/>
    <col min="9" max="9" width="13.140625" style="143" customWidth="1"/>
    <col min="10" max="16384" width="8.85546875" style="143"/>
  </cols>
  <sheetData>
    <row r="1" spans="1:9" x14ac:dyDescent="0.2">
      <c r="A1" s="114" t="s">
        <v>476</v>
      </c>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454</v>
      </c>
      <c r="C3" s="29"/>
      <c r="D3" s="29"/>
      <c r="E3" s="142"/>
      <c r="F3" s="142"/>
      <c r="G3" s="30" t="s">
        <v>15</v>
      </c>
      <c r="H3" s="167">
        <v>1980863</v>
      </c>
      <c r="I3" s="31"/>
    </row>
    <row r="4" spans="1:9" x14ac:dyDescent="0.2">
      <c r="A4" s="142" t="s">
        <v>16</v>
      </c>
      <c r="B4" s="29" t="s">
        <v>477</v>
      </c>
      <c r="C4" s="29"/>
      <c r="D4" s="29"/>
      <c r="E4" s="142"/>
      <c r="F4" s="142"/>
      <c r="G4" s="30" t="s">
        <v>18</v>
      </c>
      <c r="H4" s="29" t="s">
        <v>38</v>
      </c>
      <c r="I4" s="29"/>
    </row>
    <row r="5" spans="1:9" x14ac:dyDescent="0.2">
      <c r="A5" s="142" t="s">
        <v>17</v>
      </c>
      <c r="B5" s="29" t="s">
        <v>478</v>
      </c>
      <c r="C5" s="31"/>
      <c r="D5" s="31"/>
      <c r="E5" s="142"/>
      <c r="F5" s="142"/>
      <c r="G5" s="30" t="s">
        <v>19</v>
      </c>
      <c r="H5" s="31" t="s">
        <v>453</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479</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480</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481</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3" t="s">
        <v>482</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v>0</v>
      </c>
      <c r="F21" s="37"/>
      <c r="G21" s="37"/>
      <c r="H21" s="37"/>
      <c r="I21" s="37"/>
    </row>
    <row r="22" spans="1:9" x14ac:dyDescent="0.2">
      <c r="A22" s="33" t="s">
        <v>1</v>
      </c>
      <c r="B22" s="34"/>
      <c r="C22" s="37">
        <f t="shared" ref="C22:I22" si="0">B33</f>
        <v>0</v>
      </c>
      <c r="D22" s="37">
        <f t="shared" si="0"/>
        <v>0</v>
      </c>
      <c r="E22" s="37">
        <f t="shared" si="0"/>
        <v>0</v>
      </c>
      <c r="F22" s="37">
        <f t="shared" si="0"/>
        <v>0</v>
      </c>
      <c r="G22" s="37">
        <f t="shared" si="0"/>
        <v>0</v>
      </c>
      <c r="H22" s="37">
        <f t="shared" si="0"/>
        <v>0</v>
      </c>
      <c r="I22" s="37">
        <f t="shared" si="0"/>
        <v>0</v>
      </c>
    </row>
    <row r="23" spans="1:9" x14ac:dyDescent="0.2">
      <c r="A23" s="33" t="s">
        <v>2</v>
      </c>
      <c r="B23" s="34"/>
      <c r="C23" s="37"/>
      <c r="D23" s="37"/>
      <c r="E23" s="37">
        <v>121069.25</v>
      </c>
      <c r="F23" s="37">
        <v>0</v>
      </c>
      <c r="G23" s="37">
        <v>0</v>
      </c>
      <c r="H23" s="37">
        <v>0</v>
      </c>
      <c r="I23" s="37">
        <v>0</v>
      </c>
    </row>
    <row r="24" spans="1:9" x14ac:dyDescent="0.2">
      <c r="A24" s="33" t="s">
        <v>3</v>
      </c>
      <c r="B24" s="34"/>
      <c r="C24" s="36"/>
      <c r="D24" s="37"/>
      <c r="E24" s="37">
        <v>121069.25</v>
      </c>
      <c r="F24" s="37">
        <v>0</v>
      </c>
      <c r="G24" s="37">
        <v>0</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0</v>
      </c>
      <c r="E33" s="36">
        <f>+E22+E23-E24+E31</f>
        <v>0</v>
      </c>
      <c r="F33" s="36">
        <f t="shared" ref="F33:I33" si="4">+F22+F23-F24+F31</f>
        <v>0</v>
      </c>
      <c r="G33" s="36">
        <f t="shared" si="4"/>
        <v>0</v>
      </c>
      <c r="H33" s="36">
        <f t="shared" si="4"/>
        <v>0</v>
      </c>
      <c r="I33" s="36">
        <f t="shared" si="4"/>
        <v>0</v>
      </c>
    </row>
    <row r="34" spans="1:9" x14ac:dyDescent="0.2">
      <c r="A34" s="38"/>
      <c r="B34" s="39"/>
      <c r="C34" s="37"/>
      <c r="D34" s="37"/>
      <c r="E34" s="37"/>
      <c r="F34" s="37"/>
      <c r="G34" s="37"/>
      <c r="H34" s="37"/>
      <c r="I34" s="37"/>
    </row>
    <row r="35" spans="1:9" x14ac:dyDescent="0.2">
      <c r="A35" s="33" t="s">
        <v>24</v>
      </c>
      <c r="B35" s="34"/>
      <c r="C35" s="37"/>
      <c r="D35" s="37"/>
      <c r="E35" s="37">
        <v>0</v>
      </c>
      <c r="F35" s="37"/>
      <c r="G35" s="37"/>
      <c r="H35" s="37"/>
      <c r="I35" s="37"/>
    </row>
    <row r="36" spans="1:9" x14ac:dyDescent="0.2">
      <c r="A36" s="38"/>
      <c r="B36" s="39"/>
      <c r="C36" s="37"/>
      <c r="D36" s="37"/>
      <c r="E36" s="37"/>
      <c r="F36" s="37"/>
      <c r="G36" s="37"/>
      <c r="H36" s="37"/>
      <c r="I36" s="37"/>
    </row>
    <row r="37" spans="1:9" x14ac:dyDescent="0.2">
      <c r="A37" s="33" t="s">
        <v>25</v>
      </c>
      <c r="B37" s="42"/>
      <c r="C37" s="43">
        <f t="shared" ref="C37:D37" si="5">C33-C35</f>
        <v>0</v>
      </c>
      <c r="D37" s="43">
        <f t="shared" si="5"/>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578D-3C9C-42B0-BCA1-7FE6BB201ADA}">
  <sheetPr>
    <pageSetUpPr fitToPage="1"/>
  </sheetPr>
  <dimension ref="A2:I43"/>
  <sheetViews>
    <sheetView zoomScaleNormal="100" zoomScaleSheetLayoutView="90" workbookViewId="0"/>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2" spans="1:9" x14ac:dyDescent="0.2">
      <c r="A2" s="1" t="s">
        <v>13</v>
      </c>
      <c r="B2" s="2" t="s">
        <v>34</v>
      </c>
      <c r="C2" s="2"/>
      <c r="D2" s="2"/>
      <c r="E2" s="2"/>
      <c r="G2" s="3" t="s">
        <v>14</v>
      </c>
      <c r="H2" s="2" t="s">
        <v>600</v>
      </c>
      <c r="I2" s="4"/>
    </row>
    <row r="3" spans="1:9" x14ac:dyDescent="0.2">
      <c r="A3" s="1" t="s">
        <v>22</v>
      </c>
      <c r="B3" s="2" t="s">
        <v>47</v>
      </c>
      <c r="C3" s="2"/>
      <c r="D3" s="2"/>
      <c r="E3" s="2"/>
      <c r="G3" s="3" t="s">
        <v>15</v>
      </c>
      <c r="H3" s="5" t="s">
        <v>36</v>
      </c>
      <c r="I3" s="6"/>
    </row>
    <row r="4" spans="1:9" ht="15" customHeight="1" x14ac:dyDescent="0.2">
      <c r="A4" s="1" t="s">
        <v>16</v>
      </c>
      <c r="B4" s="248" t="s">
        <v>56</v>
      </c>
      <c r="C4" s="248"/>
      <c r="D4" s="248"/>
      <c r="E4" s="248"/>
      <c r="G4" s="3" t="s">
        <v>18</v>
      </c>
      <c r="H4" s="7" t="s">
        <v>38</v>
      </c>
      <c r="I4" s="4"/>
    </row>
    <row r="5" spans="1:9" ht="12.75" customHeight="1" x14ac:dyDescent="0.2">
      <c r="A5" s="1" t="s">
        <v>17</v>
      </c>
      <c r="B5" s="248" t="s">
        <v>57</v>
      </c>
      <c r="C5" s="248"/>
      <c r="D5" s="248"/>
      <c r="E5" s="248"/>
      <c r="G5" s="3" t="s">
        <v>19</v>
      </c>
      <c r="H5" s="6" t="s">
        <v>58</v>
      </c>
      <c r="I5" s="6"/>
    </row>
    <row r="8" spans="1:9" ht="32.25" customHeight="1" x14ac:dyDescent="0.2">
      <c r="A8" s="205" t="s">
        <v>59</v>
      </c>
      <c r="B8" s="205"/>
      <c r="C8" s="205"/>
      <c r="D8" s="205"/>
      <c r="E8" s="205"/>
      <c r="F8" s="205"/>
      <c r="G8" s="205"/>
      <c r="H8" s="205"/>
      <c r="I8" s="205"/>
    </row>
    <row r="10" spans="1:9" x14ac:dyDescent="0.2">
      <c r="A10" s="1" t="s">
        <v>52</v>
      </c>
    </row>
    <row r="12" spans="1:9" ht="58.5" customHeight="1" x14ac:dyDescent="0.2">
      <c r="A12" s="205" t="s">
        <v>60</v>
      </c>
      <c r="B12" s="205"/>
      <c r="C12" s="205"/>
      <c r="D12" s="205"/>
      <c r="E12" s="205"/>
      <c r="F12" s="205"/>
      <c r="G12" s="205"/>
      <c r="H12" s="205"/>
      <c r="I12" s="205"/>
    </row>
    <row r="14" spans="1:9" s="196" customFormat="1" x14ac:dyDescent="0.2">
      <c r="A14" s="196" t="s">
        <v>602</v>
      </c>
    </row>
    <row r="15" spans="1:9" s="196" customFormat="1" x14ac:dyDescent="0.2">
      <c r="A15" s="196" t="s">
        <v>603</v>
      </c>
    </row>
    <row r="16" spans="1:9" x14ac:dyDescent="0.2">
      <c r="A16" s="228" t="s">
        <v>12</v>
      </c>
      <c r="B16" s="229"/>
      <c r="C16" s="229"/>
      <c r="D16" s="229"/>
      <c r="E16" s="229"/>
      <c r="F16" s="229"/>
      <c r="G16" s="229"/>
      <c r="H16" s="229"/>
      <c r="I16" s="230"/>
    </row>
    <row r="17" spans="1:9" x14ac:dyDescent="0.2">
      <c r="A17" s="10"/>
      <c r="B17" s="11"/>
      <c r="C17" s="12" t="s">
        <v>30</v>
      </c>
      <c r="D17" s="12" t="s">
        <v>31</v>
      </c>
      <c r="E17" s="12" t="s">
        <v>32</v>
      </c>
      <c r="F17" s="12" t="s">
        <v>33</v>
      </c>
      <c r="G17" s="153" t="s">
        <v>466</v>
      </c>
      <c r="H17" s="153" t="s">
        <v>467</v>
      </c>
      <c r="I17" s="153" t="s">
        <v>468</v>
      </c>
    </row>
    <row r="18" spans="1:9" x14ac:dyDescent="0.2">
      <c r="A18" s="10"/>
      <c r="B18" s="11"/>
      <c r="C18" s="13" t="s">
        <v>10</v>
      </c>
      <c r="D18" s="14" t="s">
        <v>10</v>
      </c>
      <c r="E18" s="14" t="s">
        <v>10</v>
      </c>
      <c r="F18" s="14" t="s">
        <v>10</v>
      </c>
      <c r="G18" s="155" t="s">
        <v>11</v>
      </c>
      <c r="H18" s="155" t="s">
        <v>11</v>
      </c>
      <c r="I18" s="155" t="s">
        <v>11</v>
      </c>
    </row>
    <row r="19" spans="1:9" x14ac:dyDescent="0.2">
      <c r="A19" s="10" t="s">
        <v>0</v>
      </c>
      <c r="B19" s="11"/>
      <c r="C19" s="16"/>
      <c r="D19" s="16"/>
      <c r="E19" s="137">
        <v>9280889</v>
      </c>
      <c r="F19" s="137">
        <v>9280889</v>
      </c>
      <c r="G19" s="137">
        <v>9280889</v>
      </c>
      <c r="H19" s="16">
        <v>0</v>
      </c>
      <c r="I19" s="16">
        <v>0</v>
      </c>
    </row>
    <row r="20" spans="1:9" x14ac:dyDescent="0.2">
      <c r="A20" s="10" t="s">
        <v>1</v>
      </c>
      <c r="B20" s="11"/>
      <c r="C20" s="16">
        <v>0</v>
      </c>
      <c r="D20" s="16">
        <v>0</v>
      </c>
      <c r="E20" s="137">
        <f t="shared" ref="E20" si="0">D31</f>
        <v>0</v>
      </c>
      <c r="F20" s="137">
        <f t="shared" ref="F20" si="1">E31</f>
        <v>0</v>
      </c>
      <c r="G20" s="137">
        <f t="shared" ref="G20" si="2">F31</f>
        <v>2625.5400000000373</v>
      </c>
      <c r="H20" s="137">
        <f t="shared" ref="H20" si="3">G31</f>
        <v>-0.4599999999627471</v>
      </c>
      <c r="I20" s="137">
        <f t="shared" ref="I20" si="4">H31</f>
        <v>-0.4599999999627471</v>
      </c>
    </row>
    <row r="21" spans="1:9" x14ac:dyDescent="0.2">
      <c r="A21" s="10" t="s">
        <v>2</v>
      </c>
      <c r="B21" s="11"/>
      <c r="C21" s="16"/>
      <c r="D21" s="16"/>
      <c r="E21" s="137">
        <v>2362685.34</v>
      </c>
      <c r="F21" s="137">
        <v>704652.66</v>
      </c>
      <c r="G21" s="137">
        <v>6213550.6600000001</v>
      </c>
      <c r="H21" s="16">
        <v>0</v>
      </c>
      <c r="I21" s="16">
        <v>0</v>
      </c>
    </row>
    <row r="22" spans="1:9" x14ac:dyDescent="0.2">
      <c r="A22" s="10" t="s">
        <v>3</v>
      </c>
      <c r="B22" s="11"/>
      <c r="C22" s="15"/>
      <c r="D22" s="16"/>
      <c r="E22" s="137">
        <v>2362685.34</v>
      </c>
      <c r="F22" s="137">
        <v>702027.12</v>
      </c>
      <c r="G22" s="137">
        <v>6216176.6600000001</v>
      </c>
      <c r="H22" s="16">
        <v>0</v>
      </c>
      <c r="I22" s="16">
        <v>0</v>
      </c>
    </row>
    <row r="23" spans="1:9" x14ac:dyDescent="0.2">
      <c r="A23" s="10"/>
      <c r="B23" s="11"/>
      <c r="C23" s="16"/>
      <c r="D23" s="16"/>
      <c r="E23" s="16"/>
      <c r="F23" s="16"/>
      <c r="G23" s="16"/>
      <c r="H23" s="16"/>
      <c r="I23" s="16"/>
    </row>
    <row r="24" spans="1:9" x14ac:dyDescent="0.2">
      <c r="A24" s="10" t="s">
        <v>4</v>
      </c>
      <c r="B24" s="6"/>
      <c r="C24" s="17"/>
      <c r="D24" s="17"/>
      <c r="E24" s="17"/>
      <c r="F24" s="15"/>
      <c r="G24" s="15"/>
      <c r="H24" s="15"/>
      <c r="I24" s="15"/>
    </row>
    <row r="25" spans="1:9" x14ac:dyDescent="0.2">
      <c r="A25" s="10" t="s">
        <v>29</v>
      </c>
      <c r="B25" s="11"/>
      <c r="C25" s="17"/>
      <c r="D25" s="17"/>
      <c r="E25" s="17"/>
      <c r="F25" s="15"/>
      <c r="G25" s="15"/>
      <c r="H25" s="15"/>
      <c r="I25" s="15"/>
    </row>
    <row r="26" spans="1:9" x14ac:dyDescent="0.2">
      <c r="A26" s="18"/>
      <c r="B26" s="19"/>
      <c r="C26" s="16"/>
      <c r="D26" s="16"/>
      <c r="E26" s="16"/>
      <c r="F26" s="16"/>
      <c r="G26" s="16"/>
      <c r="H26" s="16"/>
      <c r="I26" s="16"/>
    </row>
    <row r="27" spans="1:9" x14ac:dyDescent="0.2">
      <c r="A27" s="18"/>
      <c r="B27" s="19"/>
      <c r="C27" s="16"/>
      <c r="D27" s="16"/>
      <c r="E27" s="16"/>
      <c r="F27" s="16"/>
      <c r="G27" s="16"/>
      <c r="H27" s="16"/>
      <c r="I27" s="16"/>
    </row>
    <row r="28" spans="1:9" x14ac:dyDescent="0.2">
      <c r="A28" s="18"/>
      <c r="B28" s="19"/>
      <c r="C28" s="16"/>
      <c r="D28" s="16"/>
      <c r="E28" s="16"/>
      <c r="F28" s="16"/>
      <c r="G28" s="16"/>
      <c r="H28" s="16"/>
      <c r="I28" s="16"/>
    </row>
    <row r="29" spans="1:9" x14ac:dyDescent="0.2">
      <c r="A29" s="10" t="s">
        <v>5</v>
      </c>
      <c r="B29" s="11"/>
      <c r="C29" s="15">
        <v>0</v>
      </c>
      <c r="D29" s="15">
        <f t="shared" ref="D29:F29" si="5">SUM(D26:D28)</f>
        <v>0</v>
      </c>
      <c r="E29" s="15">
        <f t="shared" si="5"/>
        <v>0</v>
      </c>
      <c r="F29" s="15">
        <f t="shared" si="5"/>
        <v>0</v>
      </c>
      <c r="G29" s="15">
        <f t="shared" ref="G29:I29" si="6">SUM(G26:G28)</f>
        <v>0</v>
      </c>
      <c r="H29" s="15">
        <f t="shared" si="6"/>
        <v>0</v>
      </c>
      <c r="I29" s="15">
        <f t="shared" si="6"/>
        <v>0</v>
      </c>
    </row>
    <row r="30" spans="1:9" x14ac:dyDescent="0.2">
      <c r="A30" s="10"/>
      <c r="B30" s="11"/>
      <c r="C30" s="16"/>
      <c r="D30" s="16"/>
      <c r="E30" s="16"/>
      <c r="F30" s="16"/>
      <c r="G30" s="16"/>
      <c r="H30" s="16"/>
      <c r="I30" s="16"/>
    </row>
    <row r="31" spans="1:9" x14ac:dyDescent="0.2">
      <c r="A31" s="10" t="s">
        <v>7</v>
      </c>
      <c r="B31" s="11"/>
      <c r="C31" s="15">
        <v>0</v>
      </c>
      <c r="D31" s="15">
        <f>+D20+D21-D22+D29</f>
        <v>0</v>
      </c>
      <c r="E31" s="15">
        <f>+E20+E21-E22+E29</f>
        <v>0</v>
      </c>
      <c r="F31" s="15">
        <f t="shared" ref="F31:I31" si="7">+F20+F21-F22+F29</f>
        <v>2625.5400000000373</v>
      </c>
      <c r="G31" s="15">
        <f t="shared" si="7"/>
        <v>-0.4599999999627471</v>
      </c>
      <c r="H31" s="15">
        <f t="shared" si="7"/>
        <v>-0.4599999999627471</v>
      </c>
      <c r="I31" s="15">
        <f t="shared" si="7"/>
        <v>-0.4599999999627471</v>
      </c>
    </row>
    <row r="32" spans="1:9" x14ac:dyDescent="0.2">
      <c r="A32" s="18"/>
      <c r="B32" s="19"/>
      <c r="C32" s="20"/>
      <c r="D32" s="16"/>
      <c r="E32" s="16"/>
      <c r="F32" s="16"/>
      <c r="G32" s="16"/>
      <c r="H32" s="16"/>
      <c r="I32" s="16"/>
    </row>
    <row r="33" spans="1:9" x14ac:dyDescent="0.2">
      <c r="A33" s="10" t="s">
        <v>24</v>
      </c>
      <c r="B33" s="11"/>
      <c r="C33" s="20">
        <v>0</v>
      </c>
      <c r="D33" s="16">
        <v>0</v>
      </c>
      <c r="E33" s="16"/>
      <c r="F33" s="16">
        <v>48691.08</v>
      </c>
      <c r="G33" s="16">
        <v>2443.66</v>
      </c>
      <c r="H33" s="16">
        <v>0</v>
      </c>
      <c r="I33" s="16">
        <v>0</v>
      </c>
    </row>
    <row r="34" spans="1:9" x14ac:dyDescent="0.2">
      <c r="A34" s="18"/>
      <c r="B34" s="19"/>
      <c r="C34" s="16"/>
      <c r="D34" s="16"/>
      <c r="E34" s="16"/>
      <c r="F34" s="16"/>
      <c r="G34" s="16"/>
      <c r="H34" s="16"/>
      <c r="I34" s="16"/>
    </row>
    <row r="35" spans="1:9" x14ac:dyDescent="0.2">
      <c r="A35" s="10" t="s">
        <v>25</v>
      </c>
      <c r="B35" s="21"/>
      <c r="C35" s="22" t="s">
        <v>45</v>
      </c>
      <c r="D35" s="22" t="s">
        <v>45</v>
      </c>
      <c r="E35" s="22" t="s">
        <v>45</v>
      </c>
      <c r="F35" s="22" t="s">
        <v>45</v>
      </c>
      <c r="G35" s="22" t="s">
        <v>45</v>
      </c>
      <c r="H35" s="22" t="s">
        <v>45</v>
      </c>
      <c r="I35" s="22" t="s">
        <v>45</v>
      </c>
    </row>
    <row r="36" spans="1:9" ht="25.5" customHeight="1" x14ac:dyDescent="0.2">
      <c r="A36" s="23"/>
      <c r="B36" s="23"/>
      <c r="C36" s="222" t="s">
        <v>46</v>
      </c>
      <c r="D36" s="223"/>
      <c r="E36" s="223"/>
      <c r="F36" s="223"/>
      <c r="G36" s="223"/>
      <c r="H36" s="223"/>
      <c r="I36" s="223"/>
    </row>
    <row r="37" spans="1:9" x14ac:dyDescent="0.2">
      <c r="A37" s="24" t="s">
        <v>26</v>
      </c>
      <c r="B37" s="4"/>
      <c r="C37" s="224"/>
      <c r="D37" s="224"/>
      <c r="E37" s="224"/>
      <c r="F37" s="224"/>
      <c r="G37" s="224"/>
      <c r="H37" s="224"/>
      <c r="I37" s="224"/>
    </row>
    <row r="38" spans="1:9" x14ac:dyDescent="0.2">
      <c r="A38" s="25" t="s">
        <v>28</v>
      </c>
      <c r="B38" s="19"/>
      <c r="C38" s="16"/>
      <c r="D38" s="16"/>
      <c r="E38" s="16"/>
      <c r="F38" s="16"/>
      <c r="G38" s="16"/>
      <c r="H38" s="16"/>
      <c r="I38" s="16"/>
    </row>
    <row r="39" spans="1:9" x14ac:dyDescent="0.2">
      <c r="A39" s="10"/>
      <c r="B39" s="11"/>
      <c r="C39" s="16"/>
      <c r="D39" s="16"/>
      <c r="E39" s="16"/>
      <c r="F39" s="16"/>
      <c r="G39" s="16"/>
      <c r="H39" s="16"/>
      <c r="I39" s="16"/>
    </row>
    <row r="40" spans="1:9" x14ac:dyDescent="0.2">
      <c r="A40" s="10" t="s">
        <v>6</v>
      </c>
      <c r="B40" s="11"/>
      <c r="C40" s="16"/>
      <c r="D40" s="16"/>
      <c r="E40" s="16"/>
      <c r="F40" s="16"/>
      <c r="G40" s="16"/>
      <c r="H40" s="16"/>
      <c r="I40" s="16"/>
    </row>
    <row r="41" spans="1:9" x14ac:dyDescent="0.2">
      <c r="A41" s="10"/>
      <c r="B41" s="11"/>
      <c r="C41" s="16"/>
      <c r="D41" s="16"/>
      <c r="E41" s="16"/>
      <c r="F41" s="16"/>
      <c r="G41" s="16"/>
      <c r="H41" s="16"/>
      <c r="I41" s="16"/>
    </row>
    <row r="42" spans="1:9" x14ac:dyDescent="0.2">
      <c r="A42" s="25" t="s">
        <v>8</v>
      </c>
      <c r="B42" s="21"/>
      <c r="C42" s="16"/>
      <c r="D42" s="16"/>
      <c r="E42" s="16"/>
      <c r="F42" s="16"/>
      <c r="G42" s="16"/>
      <c r="H42" s="16"/>
      <c r="I42" s="16"/>
    </row>
    <row r="43" spans="1:9" x14ac:dyDescent="0.2">
      <c r="A43" s="26" t="s">
        <v>9</v>
      </c>
      <c r="B43" s="27"/>
      <c r="C43" s="16"/>
      <c r="D43" s="16"/>
      <c r="E43" s="16"/>
      <c r="F43" s="16"/>
      <c r="G43" s="16"/>
      <c r="H43" s="16"/>
      <c r="I43" s="16"/>
    </row>
  </sheetData>
  <sheetProtection selectLockedCells="1"/>
  <mergeCells count="6">
    <mergeCell ref="C36:I37"/>
    <mergeCell ref="B4:E4"/>
    <mergeCell ref="B5:E5"/>
    <mergeCell ref="A8:I8"/>
    <mergeCell ref="A12:I12"/>
    <mergeCell ref="A16:I16"/>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E617-5933-4383-8D22-4DAB240A8AFF}">
  <sheetPr>
    <pageSetUpPr fitToPage="1"/>
  </sheetPr>
  <dimension ref="A1:I45"/>
  <sheetViews>
    <sheetView zoomScaleNormal="100" zoomScaleSheetLayoutView="90" workbookViewId="0">
      <selection activeCell="L29" sqref="L29"/>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180</v>
      </c>
      <c r="I2" s="29"/>
    </row>
    <row r="3" spans="1:9" x14ac:dyDescent="0.2">
      <c r="A3" s="28" t="s">
        <v>22</v>
      </c>
      <c r="B3" s="29" t="s">
        <v>255</v>
      </c>
      <c r="C3" s="29"/>
      <c r="D3" s="29"/>
      <c r="E3" s="28"/>
      <c r="F3" s="28"/>
      <c r="G3" s="30" t="s">
        <v>15</v>
      </c>
      <c r="H3" s="31" t="s">
        <v>182</v>
      </c>
      <c r="I3" s="31"/>
    </row>
    <row r="4" spans="1:9" x14ac:dyDescent="0.2">
      <c r="A4" s="28" t="s">
        <v>16</v>
      </c>
      <c r="B4" s="29" t="s">
        <v>256</v>
      </c>
      <c r="C4" s="29"/>
      <c r="D4" s="29"/>
      <c r="E4" s="28"/>
      <c r="F4" s="28"/>
      <c r="G4" s="30" t="s">
        <v>18</v>
      </c>
      <c r="H4" s="29" t="s">
        <v>38</v>
      </c>
      <c r="I4" s="29"/>
    </row>
    <row r="5" spans="1:9" x14ac:dyDescent="0.2">
      <c r="A5" s="28" t="s">
        <v>17</v>
      </c>
      <c r="B5" s="29" t="s">
        <v>257</v>
      </c>
      <c r="C5" s="31"/>
      <c r="D5" s="31"/>
      <c r="E5" s="28"/>
      <c r="F5" s="28"/>
      <c r="G5" s="30" t="s">
        <v>19</v>
      </c>
      <c r="H5" s="31" t="s">
        <v>258</v>
      </c>
      <c r="I5" s="31"/>
    </row>
    <row r="6" spans="1:9" x14ac:dyDescent="0.2">
      <c r="A6" s="28"/>
      <c r="B6" s="28"/>
      <c r="C6" s="28"/>
      <c r="D6" s="28"/>
      <c r="E6" s="28"/>
      <c r="F6" s="28"/>
      <c r="G6" s="28"/>
      <c r="H6" s="28"/>
      <c r="I6" s="28"/>
    </row>
    <row r="7" spans="1:9" x14ac:dyDescent="0.2">
      <c r="A7" s="28"/>
      <c r="B7" s="28"/>
      <c r="C7" s="28"/>
      <c r="D7" s="28"/>
      <c r="E7" s="28"/>
      <c r="F7" s="28"/>
      <c r="G7" s="28"/>
      <c r="H7" s="28"/>
      <c r="I7" s="28"/>
    </row>
    <row r="8" spans="1:9" x14ac:dyDescent="0.2">
      <c r="A8" s="28" t="s">
        <v>567</v>
      </c>
      <c r="B8" s="28"/>
      <c r="C8" s="28"/>
      <c r="D8" s="28"/>
      <c r="E8" s="28"/>
      <c r="F8" s="28"/>
      <c r="G8" s="28"/>
      <c r="H8" s="28"/>
      <c r="I8" s="28"/>
    </row>
    <row r="9" spans="1:9" x14ac:dyDescent="0.2">
      <c r="A9" s="28"/>
      <c r="B9" s="28"/>
      <c r="C9" s="28"/>
      <c r="D9" s="28"/>
      <c r="E9" s="28"/>
      <c r="F9" s="28"/>
      <c r="G9" s="28"/>
      <c r="H9" s="28"/>
      <c r="I9" s="28"/>
    </row>
    <row r="10" spans="1:9" x14ac:dyDescent="0.2">
      <c r="A10" s="28" t="s">
        <v>568</v>
      </c>
      <c r="B10" s="28"/>
      <c r="C10" s="28"/>
      <c r="D10" s="28"/>
      <c r="E10" s="28"/>
      <c r="F10" s="28"/>
      <c r="G10" s="28"/>
      <c r="H10" s="28"/>
      <c r="I10" s="28"/>
    </row>
    <row r="11" spans="1:9" x14ac:dyDescent="0.2">
      <c r="A11" s="28"/>
      <c r="B11" s="28"/>
      <c r="C11" s="28"/>
      <c r="D11" s="28"/>
      <c r="E11" s="28"/>
      <c r="F11" s="28"/>
      <c r="G11" s="28"/>
      <c r="H11" s="28"/>
      <c r="I11" s="28"/>
    </row>
    <row r="12" spans="1:9" x14ac:dyDescent="0.2">
      <c r="A12" s="28" t="s">
        <v>569</v>
      </c>
      <c r="B12" s="28"/>
      <c r="C12" s="28"/>
      <c r="D12" s="28"/>
      <c r="E12" s="28"/>
      <c r="F12" s="28"/>
      <c r="G12" s="28"/>
      <c r="H12" s="28"/>
      <c r="I12" s="28"/>
    </row>
    <row r="13" spans="1:9" s="195" customFormat="1" x14ac:dyDescent="0.2">
      <c r="A13" s="194"/>
      <c r="B13" s="200"/>
      <c r="C13" s="200"/>
      <c r="D13" s="200"/>
      <c r="E13" s="200"/>
      <c r="F13" s="200"/>
      <c r="G13" s="200"/>
      <c r="H13" s="200"/>
      <c r="I13" s="200"/>
    </row>
    <row r="14" spans="1:9" ht="34.5" customHeight="1" x14ac:dyDescent="0.2">
      <c r="A14" s="205" t="s">
        <v>565</v>
      </c>
      <c r="B14" s="205"/>
      <c r="C14" s="205"/>
      <c r="D14" s="205"/>
      <c r="E14" s="205"/>
      <c r="F14" s="205"/>
      <c r="G14" s="205"/>
      <c r="H14" s="205"/>
      <c r="I14" s="205"/>
    </row>
    <row r="15" spans="1:9" x14ac:dyDescent="0.2">
      <c r="A15" s="197" t="s">
        <v>553</v>
      </c>
      <c r="B15" s="28"/>
      <c r="C15" s="28"/>
      <c r="D15" s="28"/>
      <c r="E15" s="28"/>
      <c r="F15" s="28"/>
      <c r="G15" s="28"/>
      <c r="H15" s="28"/>
      <c r="I15" s="28"/>
    </row>
    <row r="16" spans="1:9" x14ac:dyDescent="0.2">
      <c r="A16" s="198" t="s">
        <v>550</v>
      </c>
      <c r="B16" s="28"/>
      <c r="C16" s="28"/>
      <c r="D16" s="28"/>
      <c r="E16" s="28"/>
      <c r="F16" s="28"/>
      <c r="G16" s="28"/>
      <c r="H16" s="28"/>
      <c r="I16" s="28"/>
    </row>
    <row r="17" spans="1:9" x14ac:dyDescent="0.2">
      <c r="A17" s="28"/>
      <c r="B17" s="28"/>
      <c r="C17" s="28"/>
      <c r="D17" s="28"/>
      <c r="E17" s="28"/>
      <c r="F17" s="28"/>
      <c r="G17" s="28"/>
      <c r="H17" s="28"/>
      <c r="I17" s="28"/>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c r="E21" s="37">
        <v>2583760</v>
      </c>
      <c r="F21" s="37"/>
      <c r="G21" s="37"/>
      <c r="H21" s="37"/>
      <c r="I21" s="37"/>
    </row>
    <row r="22" spans="1:9" x14ac:dyDescent="0.2">
      <c r="A22" s="33" t="s">
        <v>1</v>
      </c>
      <c r="B22" s="34"/>
      <c r="C22" s="37">
        <f t="shared" ref="C22" si="0">B33</f>
        <v>0</v>
      </c>
      <c r="D22" s="37">
        <f t="shared" ref="D22" si="1">C33</f>
        <v>0</v>
      </c>
      <c r="E22" s="37">
        <f t="shared" ref="E22" si="2">D33</f>
        <v>0</v>
      </c>
      <c r="F22" s="37">
        <f t="shared" ref="F22" si="3">E33</f>
        <v>0</v>
      </c>
      <c r="G22" s="37">
        <f t="shared" ref="G22" si="4">F33</f>
        <v>0</v>
      </c>
      <c r="H22" s="37">
        <f t="shared" ref="H22" si="5">G33</f>
        <v>0</v>
      </c>
      <c r="I22" s="37">
        <f t="shared" ref="I22" si="6">H33</f>
        <v>0</v>
      </c>
    </row>
    <row r="23" spans="1:9" x14ac:dyDescent="0.2">
      <c r="A23" s="33" t="s">
        <v>2</v>
      </c>
      <c r="B23" s="34"/>
      <c r="C23" s="37"/>
      <c r="D23" s="37"/>
      <c r="E23" s="37">
        <v>1970873.73</v>
      </c>
      <c r="F23" s="37">
        <v>354134.27</v>
      </c>
      <c r="G23" s="37">
        <v>258376</v>
      </c>
      <c r="H23" s="37">
        <v>0</v>
      </c>
      <c r="I23" s="37">
        <v>0</v>
      </c>
    </row>
    <row r="24" spans="1:9" x14ac:dyDescent="0.2">
      <c r="A24" s="33" t="s">
        <v>3</v>
      </c>
      <c r="B24" s="34"/>
      <c r="C24" s="36"/>
      <c r="D24" s="37"/>
      <c r="E24" s="37">
        <v>1970873.73</v>
      </c>
      <c r="F24" s="37">
        <v>354134.27</v>
      </c>
      <c r="G24" s="37">
        <v>258376</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0</v>
      </c>
      <c r="E33" s="36">
        <f>+E22+E23-E24+E31</f>
        <v>0</v>
      </c>
      <c r="F33" s="36">
        <f t="shared" ref="F33:I33" si="10">+F22+F23-F24+F31</f>
        <v>0</v>
      </c>
      <c r="G33" s="36">
        <f t="shared" si="10"/>
        <v>0</v>
      </c>
      <c r="H33" s="36">
        <f t="shared" si="10"/>
        <v>0</v>
      </c>
      <c r="I33" s="36">
        <f t="shared" si="10"/>
        <v>0</v>
      </c>
    </row>
    <row r="34" spans="1:9" x14ac:dyDescent="0.2">
      <c r="A34" s="38"/>
      <c r="B34" s="39"/>
      <c r="C34" s="37"/>
      <c r="D34" s="37"/>
      <c r="E34" s="37"/>
      <c r="F34" s="37"/>
      <c r="G34" s="37"/>
      <c r="H34" s="37"/>
      <c r="I34" s="37"/>
    </row>
    <row r="35" spans="1:9" x14ac:dyDescent="0.2">
      <c r="A35" s="33" t="s">
        <v>24</v>
      </c>
      <c r="B35" s="34"/>
      <c r="C35" s="37"/>
      <c r="D35" s="37"/>
      <c r="E35" s="37">
        <v>612510.27</v>
      </c>
      <c r="F35" s="37">
        <v>258376</v>
      </c>
      <c r="G35" s="37"/>
      <c r="H35" s="37"/>
      <c r="I35" s="37"/>
    </row>
    <row r="36" spans="1:9" x14ac:dyDescent="0.2">
      <c r="A36" s="38"/>
      <c r="B36" s="39"/>
      <c r="C36" s="37"/>
      <c r="D36" s="37"/>
      <c r="E36" s="37"/>
      <c r="F36" s="37"/>
      <c r="G36" s="37"/>
      <c r="H36" s="37"/>
      <c r="I36" s="37"/>
    </row>
    <row r="37" spans="1:9" x14ac:dyDescent="0.2">
      <c r="A37" s="33" t="s">
        <v>25</v>
      </c>
      <c r="B37" s="42"/>
      <c r="C37" s="43">
        <f t="shared" ref="C37:D37" si="11">C33-C35</f>
        <v>0</v>
      </c>
      <c r="D37" s="43">
        <f t="shared" si="11"/>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2">
    <mergeCell ref="A18:I18"/>
    <mergeCell ref="A14:I14"/>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985B-B1B7-4B08-A749-D6E7772672CE}">
  <sheetPr>
    <pageSetUpPr fitToPage="1"/>
  </sheetPr>
  <dimension ref="A1:I48"/>
  <sheetViews>
    <sheetView zoomScaleNormal="100" zoomScaleSheetLayoutView="90" workbookViewId="0">
      <selection activeCell="R30" sqref="R30"/>
    </sheetView>
  </sheetViews>
  <sheetFormatPr defaultColWidth="8.85546875" defaultRowHeight="12.75" x14ac:dyDescent="0.2"/>
  <cols>
    <col min="1" max="2" width="17.28515625" style="1" customWidth="1"/>
    <col min="3" max="8" width="14" style="1" customWidth="1"/>
    <col min="9" max="9" width="13.140625" style="1" customWidth="1"/>
    <col min="10" max="16384" width="8.85546875" style="1"/>
  </cols>
  <sheetData>
    <row r="1" spans="1:9" x14ac:dyDescent="0.2">
      <c r="A1" s="28"/>
      <c r="B1" s="28"/>
      <c r="C1" s="28"/>
      <c r="D1" s="28"/>
      <c r="E1" s="28"/>
      <c r="F1" s="28"/>
      <c r="G1" s="28"/>
      <c r="H1" s="28"/>
      <c r="I1" s="28"/>
    </row>
    <row r="2" spans="1:9" x14ac:dyDescent="0.2">
      <c r="A2" s="28" t="s">
        <v>13</v>
      </c>
      <c r="B2" s="29" t="s">
        <v>34</v>
      </c>
      <c r="C2" s="29"/>
      <c r="D2" s="29"/>
      <c r="E2" s="28"/>
      <c r="F2" s="28"/>
      <c r="G2" s="30" t="s">
        <v>14</v>
      </c>
      <c r="H2" s="29" t="s">
        <v>180</v>
      </c>
      <c r="I2" s="29"/>
    </row>
    <row r="3" spans="1:9" x14ac:dyDescent="0.2">
      <c r="A3" s="28" t="s">
        <v>22</v>
      </c>
      <c r="B3" s="29" t="s">
        <v>255</v>
      </c>
      <c r="C3" s="29"/>
      <c r="D3" s="29"/>
      <c r="E3" s="28"/>
      <c r="F3" s="28"/>
      <c r="G3" s="30" t="s">
        <v>15</v>
      </c>
      <c r="H3" s="31" t="s">
        <v>182</v>
      </c>
      <c r="I3" s="31"/>
    </row>
    <row r="4" spans="1:9" x14ac:dyDescent="0.2">
      <c r="A4" s="28" t="s">
        <v>16</v>
      </c>
      <c r="B4" s="31" t="s">
        <v>259</v>
      </c>
      <c r="C4" s="31"/>
      <c r="D4" s="31"/>
      <c r="E4" s="28"/>
      <c r="F4" s="28"/>
      <c r="G4" s="30" t="s">
        <v>18</v>
      </c>
      <c r="H4" s="29" t="s">
        <v>38</v>
      </c>
      <c r="I4" s="29"/>
    </row>
    <row r="5" spans="1:9" ht="30" customHeight="1" x14ac:dyDescent="0.2">
      <c r="A5" s="28"/>
      <c r="B5" s="235" t="s">
        <v>260</v>
      </c>
      <c r="C5" s="235"/>
      <c r="D5" s="235"/>
      <c r="E5" s="235"/>
      <c r="F5" s="28"/>
      <c r="G5" s="30" t="s">
        <v>19</v>
      </c>
      <c r="H5" s="31" t="s">
        <v>261</v>
      </c>
      <c r="I5" s="31"/>
    </row>
    <row r="6" spans="1:9" ht="12.75" customHeight="1" x14ac:dyDescent="0.2">
      <c r="A6" s="28"/>
      <c r="B6" s="28" t="s">
        <v>262</v>
      </c>
      <c r="C6" s="28"/>
      <c r="D6" s="28"/>
      <c r="E6" s="28"/>
      <c r="F6" s="28"/>
      <c r="G6" s="28"/>
      <c r="H6" s="28"/>
      <c r="I6" s="28"/>
    </row>
    <row r="7" spans="1:9" ht="29.25" customHeight="1" x14ac:dyDescent="0.2">
      <c r="A7" s="28" t="s">
        <v>17</v>
      </c>
      <c r="B7" s="267" t="s">
        <v>263</v>
      </c>
      <c r="C7" s="267"/>
      <c r="D7" s="267"/>
      <c r="E7" s="267"/>
      <c r="F7" s="28"/>
      <c r="G7" s="28"/>
      <c r="H7" s="28"/>
      <c r="I7" s="28"/>
    </row>
    <row r="8" spans="1:9" x14ac:dyDescent="0.2">
      <c r="A8" s="28"/>
      <c r="B8" s="67"/>
      <c r="C8" s="106"/>
      <c r="D8" s="106"/>
      <c r="E8" s="28"/>
      <c r="F8" s="28"/>
      <c r="G8" s="28"/>
      <c r="H8" s="28"/>
      <c r="I8" s="28"/>
    </row>
    <row r="9" spans="1:9" ht="30.75" customHeight="1" x14ac:dyDescent="0.2">
      <c r="A9" s="243" t="s">
        <v>570</v>
      </c>
      <c r="B9" s="243"/>
      <c r="C9" s="243"/>
      <c r="D9" s="243"/>
      <c r="E9" s="243"/>
      <c r="F9" s="243"/>
      <c r="G9" s="243"/>
      <c r="H9" s="243"/>
      <c r="I9" s="243"/>
    </row>
    <row r="10" spans="1:9" ht="12.75" customHeight="1" x14ac:dyDescent="0.2">
      <c r="B10" s="28"/>
      <c r="C10" s="28"/>
      <c r="D10" s="28"/>
      <c r="E10" s="28"/>
      <c r="F10" s="28"/>
      <c r="G10" s="28"/>
      <c r="H10" s="28"/>
      <c r="I10" s="28"/>
    </row>
    <row r="11" spans="1:9" ht="12.75" customHeight="1" x14ac:dyDescent="0.2">
      <c r="A11" s="28" t="s">
        <v>571</v>
      </c>
      <c r="B11" s="28"/>
      <c r="C11" s="28"/>
      <c r="D11" s="28"/>
      <c r="E11" s="28"/>
      <c r="F11" s="28"/>
      <c r="G11" s="28"/>
      <c r="H11" s="28"/>
      <c r="I11" s="28"/>
    </row>
    <row r="12" spans="1:9" ht="12.75" customHeight="1" x14ac:dyDescent="0.2">
      <c r="A12" s="28"/>
      <c r="B12" s="28"/>
      <c r="C12" s="28"/>
      <c r="D12" s="28"/>
      <c r="E12" s="28"/>
      <c r="F12" s="28"/>
      <c r="G12" s="28"/>
      <c r="H12" s="28"/>
      <c r="I12" s="28"/>
    </row>
    <row r="13" spans="1:9" x14ac:dyDescent="0.2">
      <c r="A13" s="28" t="s">
        <v>572</v>
      </c>
      <c r="B13" s="28"/>
      <c r="C13" s="28"/>
      <c r="D13" s="28"/>
      <c r="E13" s="28"/>
      <c r="F13" s="28"/>
      <c r="G13" s="28"/>
      <c r="H13" s="28"/>
      <c r="I13" s="28"/>
    </row>
    <row r="14" spans="1:9" x14ac:dyDescent="0.2">
      <c r="B14" s="28"/>
      <c r="C14" s="28"/>
      <c r="D14" s="28"/>
      <c r="E14" s="28"/>
      <c r="F14" s="28"/>
      <c r="G14" s="28"/>
      <c r="H14" s="28"/>
      <c r="I14" s="28"/>
    </row>
    <row r="15" spans="1:9" x14ac:dyDescent="0.2">
      <c r="A15" s="1" t="s">
        <v>573</v>
      </c>
      <c r="B15" s="28"/>
      <c r="C15" s="28"/>
      <c r="D15" s="28"/>
      <c r="E15" s="28"/>
      <c r="F15" s="28"/>
      <c r="G15" s="28"/>
      <c r="H15" s="28"/>
      <c r="I15" s="28"/>
    </row>
    <row r="16" spans="1:9" x14ac:dyDescent="0.2">
      <c r="A16" s="194" t="s">
        <v>574</v>
      </c>
      <c r="B16" s="28"/>
      <c r="C16" s="28"/>
      <c r="D16" s="28"/>
      <c r="E16" s="28"/>
      <c r="F16" s="28"/>
      <c r="G16" s="28"/>
      <c r="H16" s="28"/>
      <c r="I16" s="28"/>
    </row>
    <row r="17" spans="1:9" s="196" customFormat="1" x14ac:dyDescent="0.2">
      <c r="A17" s="194"/>
      <c r="B17" s="194"/>
      <c r="C17" s="194"/>
      <c r="D17" s="194"/>
      <c r="E17" s="194"/>
      <c r="F17" s="194"/>
      <c r="G17" s="194"/>
      <c r="H17" s="194"/>
      <c r="I17" s="194"/>
    </row>
    <row r="18" spans="1:9" s="196" customFormat="1" x14ac:dyDescent="0.2">
      <c r="A18" s="197" t="s">
        <v>549</v>
      </c>
      <c r="B18" s="194"/>
      <c r="C18" s="194"/>
      <c r="D18" s="194"/>
      <c r="E18" s="194"/>
      <c r="F18" s="194"/>
      <c r="G18" s="194"/>
      <c r="H18" s="194"/>
      <c r="I18" s="194"/>
    </row>
    <row r="19" spans="1:9" s="196" customFormat="1" x14ac:dyDescent="0.2">
      <c r="A19" s="198" t="s">
        <v>550</v>
      </c>
      <c r="B19" s="194"/>
      <c r="C19" s="194"/>
      <c r="D19" s="194"/>
      <c r="E19" s="194"/>
      <c r="F19" s="194"/>
      <c r="G19" s="194"/>
      <c r="H19" s="194"/>
      <c r="I19" s="194"/>
    </row>
    <row r="20" spans="1:9" x14ac:dyDescent="0.2">
      <c r="A20" s="28"/>
      <c r="B20" s="28"/>
      <c r="C20" s="28"/>
      <c r="D20" s="28"/>
      <c r="E20" s="28"/>
      <c r="F20" s="28"/>
      <c r="G20" s="28"/>
      <c r="H20" s="28"/>
      <c r="I20" s="28"/>
    </row>
    <row r="21" spans="1:9" x14ac:dyDescent="0.2">
      <c r="A21" s="207" t="s">
        <v>12</v>
      </c>
      <c r="B21" s="208"/>
      <c r="C21" s="208"/>
      <c r="D21" s="208"/>
      <c r="E21" s="208"/>
      <c r="F21" s="208"/>
      <c r="G21" s="208"/>
      <c r="H21" s="208"/>
      <c r="I21" s="209"/>
    </row>
    <row r="22" spans="1:9" x14ac:dyDescent="0.2">
      <c r="A22" s="33"/>
      <c r="B22" s="34"/>
      <c r="C22" s="35" t="s">
        <v>30</v>
      </c>
      <c r="D22" s="35" t="s">
        <v>31</v>
      </c>
      <c r="E22" s="35" t="s">
        <v>32</v>
      </c>
      <c r="F22" s="35" t="s">
        <v>33</v>
      </c>
      <c r="G22" s="153" t="s">
        <v>466</v>
      </c>
      <c r="H22" s="153" t="s">
        <v>467</v>
      </c>
      <c r="I22" s="153" t="s">
        <v>468</v>
      </c>
    </row>
    <row r="23" spans="1:9" x14ac:dyDescent="0.2">
      <c r="A23" s="33"/>
      <c r="B23" s="34"/>
      <c r="C23" s="14" t="s">
        <v>10</v>
      </c>
      <c r="D23" s="14" t="s">
        <v>10</v>
      </c>
      <c r="E23" s="14" t="s">
        <v>10</v>
      </c>
      <c r="F23" s="14" t="s">
        <v>10</v>
      </c>
      <c r="G23" s="155" t="s">
        <v>11</v>
      </c>
      <c r="H23" s="155" t="s">
        <v>11</v>
      </c>
      <c r="I23" s="155" t="s">
        <v>11</v>
      </c>
    </row>
    <row r="24" spans="1:9" x14ac:dyDescent="0.2">
      <c r="A24" s="33" t="s">
        <v>0</v>
      </c>
      <c r="B24" s="34"/>
      <c r="C24" s="37"/>
      <c r="D24" s="37"/>
      <c r="E24" s="37">
        <v>445000</v>
      </c>
      <c r="F24" s="37">
        <v>900000</v>
      </c>
      <c r="G24" s="37">
        <v>600000</v>
      </c>
      <c r="H24" s="37">
        <v>600000</v>
      </c>
      <c r="I24" s="37">
        <v>600000</v>
      </c>
    </row>
    <row r="25" spans="1:9" x14ac:dyDescent="0.2">
      <c r="A25" s="33" t="s">
        <v>1</v>
      </c>
      <c r="B25" s="34"/>
      <c r="C25" s="37">
        <f t="shared" ref="C25" si="0">B36</f>
        <v>0</v>
      </c>
      <c r="D25" s="37">
        <f t="shared" ref="D25" si="1">C36</f>
        <v>0</v>
      </c>
      <c r="E25" s="37">
        <f t="shared" ref="E25" si="2">D36</f>
        <v>0</v>
      </c>
      <c r="F25" s="37">
        <f t="shared" ref="F25" si="3">E36</f>
        <v>0</v>
      </c>
      <c r="G25" s="37">
        <f t="shared" ref="G25" si="4">F36</f>
        <v>4.6000000000058208</v>
      </c>
      <c r="H25" s="37">
        <f t="shared" ref="H25" si="5">G36</f>
        <v>4.5999999999767169</v>
      </c>
      <c r="I25" s="37">
        <f t="shared" ref="I25" si="6">H36</f>
        <v>4.5999999999767169</v>
      </c>
    </row>
    <row r="26" spans="1:9" x14ac:dyDescent="0.2">
      <c r="A26" s="33" t="s">
        <v>2</v>
      </c>
      <c r="B26" s="34"/>
      <c r="C26" s="37"/>
      <c r="D26" s="37"/>
      <c r="E26" s="37">
        <v>16339.5</v>
      </c>
      <c r="F26" s="37">
        <v>148109.95000000001</v>
      </c>
      <c r="G26" s="37">
        <v>600000</v>
      </c>
      <c r="H26" s="37">
        <v>600000</v>
      </c>
      <c r="I26" s="37">
        <v>600000</v>
      </c>
    </row>
    <row r="27" spans="1:9" x14ac:dyDescent="0.2">
      <c r="A27" s="33" t="s">
        <v>3</v>
      </c>
      <c r="B27" s="34"/>
      <c r="C27" s="36"/>
      <c r="D27" s="37"/>
      <c r="E27" s="37">
        <v>16339.5</v>
      </c>
      <c r="F27" s="37">
        <v>148105.35</v>
      </c>
      <c r="G27" s="37">
        <v>600000</v>
      </c>
      <c r="H27" s="37">
        <v>600000</v>
      </c>
      <c r="I27" s="37">
        <v>600000</v>
      </c>
    </row>
    <row r="28" spans="1:9" x14ac:dyDescent="0.2">
      <c r="A28" s="33"/>
      <c r="B28" s="34"/>
      <c r="C28" s="37"/>
      <c r="D28" s="37"/>
      <c r="E28" s="37"/>
      <c r="F28" s="37"/>
      <c r="G28" s="37"/>
      <c r="H28" s="37"/>
      <c r="I28" s="37"/>
    </row>
    <row r="29" spans="1:9" x14ac:dyDescent="0.2">
      <c r="A29" s="10" t="s">
        <v>4</v>
      </c>
      <c r="B29" s="6"/>
      <c r="C29" s="17"/>
      <c r="D29" s="17"/>
      <c r="E29" s="17"/>
      <c r="F29" s="15"/>
      <c r="G29" s="15"/>
      <c r="H29" s="15"/>
      <c r="I29" s="15"/>
    </row>
    <row r="30" spans="1:9" x14ac:dyDescent="0.2">
      <c r="A30" s="10" t="s">
        <v>29</v>
      </c>
      <c r="B30" s="11"/>
      <c r="C30" s="17"/>
      <c r="D30" s="17"/>
      <c r="E30" s="17"/>
      <c r="F30" s="15"/>
      <c r="G30" s="15"/>
      <c r="H30" s="15"/>
      <c r="I30" s="15"/>
    </row>
    <row r="31" spans="1:9" x14ac:dyDescent="0.2">
      <c r="A31" s="18"/>
      <c r="B31" s="19"/>
      <c r="C31" s="16"/>
      <c r="D31" s="16"/>
      <c r="E31" s="16"/>
      <c r="F31" s="16"/>
      <c r="G31" s="16"/>
      <c r="H31" s="16"/>
      <c r="I31" s="16"/>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0" t="s">
        <v>5</v>
      </c>
      <c r="B34" s="11"/>
      <c r="C34" s="15">
        <f t="shared" ref="C34:F34" si="7">SUM(C31:C33)</f>
        <v>0</v>
      </c>
      <c r="D34" s="15">
        <f t="shared" si="7"/>
        <v>0</v>
      </c>
      <c r="E34" s="15">
        <f t="shared" si="7"/>
        <v>0</v>
      </c>
      <c r="F34" s="15">
        <f t="shared" si="7"/>
        <v>0</v>
      </c>
      <c r="G34" s="15">
        <f t="shared" ref="G34:I34" si="8">SUM(G31:G33)</f>
        <v>0</v>
      </c>
      <c r="H34" s="15">
        <f t="shared" si="8"/>
        <v>0</v>
      </c>
      <c r="I34" s="15">
        <f t="shared" si="8"/>
        <v>0</v>
      </c>
    </row>
    <row r="35" spans="1:9" x14ac:dyDescent="0.2">
      <c r="A35" s="33"/>
      <c r="B35" s="34"/>
      <c r="C35" s="37"/>
      <c r="D35" s="37"/>
      <c r="E35" s="37"/>
      <c r="F35" s="37"/>
      <c r="G35" s="37"/>
      <c r="H35" s="37"/>
      <c r="I35" s="37"/>
    </row>
    <row r="36" spans="1:9" x14ac:dyDescent="0.2">
      <c r="A36" s="33" t="s">
        <v>7</v>
      </c>
      <c r="B36" s="34"/>
      <c r="C36" s="36">
        <f t="shared" ref="C36" si="9">+C25+C26-C27+C34</f>
        <v>0</v>
      </c>
      <c r="D36" s="36">
        <f>+D25+D26-D27+D34</f>
        <v>0</v>
      </c>
      <c r="E36" s="36">
        <f>+E25+E26-E27+E34</f>
        <v>0</v>
      </c>
      <c r="F36" s="36">
        <f t="shared" ref="F36:I36" si="10">+F25+F26-F27+F34</f>
        <v>4.6000000000058208</v>
      </c>
      <c r="G36" s="36">
        <f t="shared" si="10"/>
        <v>4.5999999999767169</v>
      </c>
      <c r="H36" s="36">
        <f t="shared" si="10"/>
        <v>4.5999999999767169</v>
      </c>
      <c r="I36" s="36">
        <f t="shared" si="10"/>
        <v>4.5999999999767169</v>
      </c>
    </row>
    <row r="37" spans="1:9" x14ac:dyDescent="0.2">
      <c r="A37" s="38"/>
      <c r="B37" s="39"/>
      <c r="C37" s="37"/>
      <c r="D37" s="37"/>
      <c r="E37" s="37"/>
      <c r="F37" s="37"/>
      <c r="G37" s="37"/>
      <c r="H37" s="37"/>
      <c r="I37" s="37"/>
    </row>
    <row r="38" spans="1:9" x14ac:dyDescent="0.2">
      <c r="A38" s="33" t="s">
        <v>24</v>
      </c>
      <c r="B38" s="34"/>
      <c r="C38" s="37"/>
      <c r="D38" s="37"/>
      <c r="E38" s="37">
        <v>67415</v>
      </c>
      <c r="F38" s="37">
        <v>76615</v>
      </c>
      <c r="G38" s="37"/>
      <c r="H38" s="37"/>
      <c r="I38" s="37"/>
    </row>
    <row r="39" spans="1:9" x14ac:dyDescent="0.2">
      <c r="A39" s="38"/>
      <c r="B39" s="39"/>
      <c r="C39" s="37"/>
      <c r="D39" s="37"/>
      <c r="E39" s="37"/>
      <c r="F39" s="37"/>
      <c r="G39" s="37"/>
      <c r="H39" s="37"/>
      <c r="I39" s="37"/>
    </row>
    <row r="40" spans="1:9" x14ac:dyDescent="0.2">
      <c r="A40" s="33" t="s">
        <v>25</v>
      </c>
      <c r="B40" s="42"/>
      <c r="C40" s="43">
        <f t="shared" ref="C40:D40" si="11">C36-C38</f>
        <v>0</v>
      </c>
      <c r="D40" s="43">
        <f t="shared" si="11"/>
        <v>0</v>
      </c>
      <c r="E40" s="43" t="s">
        <v>106</v>
      </c>
      <c r="F40" s="43" t="s">
        <v>106</v>
      </c>
      <c r="G40" s="43" t="s">
        <v>106</v>
      </c>
      <c r="H40" s="43" t="s">
        <v>106</v>
      </c>
      <c r="I40" s="43" t="s">
        <v>106</v>
      </c>
    </row>
    <row r="41" spans="1:9" x14ac:dyDescent="0.2">
      <c r="A41" s="44"/>
      <c r="B41" s="44"/>
      <c r="C41" s="45"/>
      <c r="D41" s="45"/>
      <c r="E41" s="45"/>
      <c r="F41" s="45"/>
      <c r="G41" s="45"/>
      <c r="H41" s="45"/>
      <c r="I41" s="45"/>
    </row>
    <row r="42" spans="1:9" x14ac:dyDescent="0.2">
      <c r="A42" s="46" t="s">
        <v>26</v>
      </c>
      <c r="B42" s="29"/>
      <c r="C42" s="47"/>
      <c r="D42" s="47"/>
      <c r="E42" s="48"/>
      <c r="F42" s="48"/>
      <c r="G42" s="48"/>
      <c r="H42" s="48"/>
      <c r="I42" s="48"/>
    </row>
    <row r="43" spans="1:9" x14ac:dyDescent="0.2">
      <c r="A43" s="49" t="s">
        <v>28</v>
      </c>
      <c r="B43" s="39"/>
      <c r="C43" s="20"/>
      <c r="D43" s="20"/>
      <c r="E43" s="41"/>
      <c r="F43" s="41"/>
      <c r="G43" s="41"/>
      <c r="H43" s="41"/>
      <c r="I43" s="41"/>
    </row>
    <row r="44" spans="1:9" x14ac:dyDescent="0.2">
      <c r="A44" s="33"/>
      <c r="B44" s="34"/>
      <c r="C44" s="37"/>
      <c r="D44" s="37"/>
      <c r="E44" s="37"/>
      <c r="F44" s="37"/>
      <c r="G44" s="37"/>
      <c r="H44" s="37"/>
      <c r="I44" s="37"/>
    </row>
    <row r="45" spans="1:9" x14ac:dyDescent="0.2">
      <c r="A45" s="33" t="s">
        <v>6</v>
      </c>
      <c r="B45" s="34"/>
      <c r="C45" s="16"/>
      <c r="D45" s="16"/>
      <c r="E45" s="37"/>
      <c r="F45" s="37"/>
      <c r="G45" s="37"/>
      <c r="H45" s="37"/>
      <c r="I45" s="37"/>
    </row>
    <row r="46" spans="1:9" x14ac:dyDescent="0.2">
      <c r="A46" s="33"/>
      <c r="B46" s="34"/>
      <c r="C46" s="16"/>
      <c r="D46" s="16"/>
      <c r="E46" s="37"/>
      <c r="F46" s="37"/>
      <c r="G46" s="37"/>
      <c r="H46" s="37"/>
      <c r="I46" s="37"/>
    </row>
    <row r="47" spans="1:9" x14ac:dyDescent="0.2">
      <c r="A47" s="49" t="s">
        <v>8</v>
      </c>
      <c r="B47" s="42"/>
      <c r="C47" s="16"/>
      <c r="D47" s="16"/>
      <c r="E47" s="37"/>
      <c r="F47" s="37"/>
      <c r="G47" s="37"/>
      <c r="H47" s="37"/>
      <c r="I47" s="37"/>
    </row>
    <row r="48" spans="1:9" x14ac:dyDescent="0.2">
      <c r="A48" s="50" t="s">
        <v>9</v>
      </c>
      <c r="B48" s="51"/>
      <c r="C48" s="16"/>
      <c r="D48" s="16"/>
      <c r="E48" s="37"/>
      <c r="F48" s="37"/>
      <c r="G48" s="37"/>
      <c r="H48" s="37"/>
      <c r="I48" s="37"/>
    </row>
  </sheetData>
  <sheetProtection selectLockedCells="1"/>
  <mergeCells count="4">
    <mergeCell ref="A21:I21"/>
    <mergeCell ref="A9:I9"/>
    <mergeCell ref="B5:E5"/>
    <mergeCell ref="B7:E7"/>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5058-ED44-4799-81DC-062DCA792FF9}">
  <sheetPr>
    <tabColor rgb="FFFF0000"/>
    <pageSetUpPr fitToPage="1"/>
  </sheetPr>
  <dimension ref="A1:L46"/>
  <sheetViews>
    <sheetView zoomScaleNormal="100" zoomScaleSheetLayoutView="90" workbookViewId="0">
      <selection activeCell="C32" sqref="C32"/>
    </sheetView>
  </sheetViews>
  <sheetFormatPr defaultColWidth="9.140625" defaultRowHeight="12.75" x14ac:dyDescent="0.2"/>
  <cols>
    <col min="1" max="2" width="17.28515625" style="1" customWidth="1"/>
    <col min="3" max="8" width="14" style="1" customWidth="1"/>
    <col min="9" max="9" width="13.140625" style="1" customWidth="1"/>
    <col min="10" max="16384" width="9.140625" style="1"/>
  </cols>
  <sheetData>
    <row r="1" spans="1:9" x14ac:dyDescent="0.2">
      <c r="A1" s="28"/>
      <c r="B1" s="28"/>
      <c r="C1" s="28"/>
      <c r="D1" s="28"/>
      <c r="E1" s="28"/>
      <c r="F1" s="28"/>
      <c r="G1" s="28"/>
      <c r="H1" s="28"/>
      <c r="I1" s="28"/>
    </row>
    <row r="2" spans="1:9" x14ac:dyDescent="0.2">
      <c r="A2" s="28" t="s">
        <v>13</v>
      </c>
      <c r="B2" s="64" t="s">
        <v>34</v>
      </c>
      <c r="C2" s="29"/>
      <c r="D2" s="29"/>
      <c r="E2" s="114"/>
      <c r="F2" s="28"/>
      <c r="G2" s="30" t="s">
        <v>14</v>
      </c>
      <c r="H2" s="119" t="s">
        <v>328</v>
      </c>
      <c r="I2" s="29"/>
    </row>
    <row r="3" spans="1:9" x14ac:dyDescent="0.2">
      <c r="A3" s="28" t="s">
        <v>22</v>
      </c>
      <c r="B3" s="64" t="s">
        <v>329</v>
      </c>
      <c r="C3" s="29"/>
      <c r="D3" s="29"/>
      <c r="E3" s="28"/>
      <c r="F3" s="28"/>
      <c r="G3" s="30" t="s">
        <v>15</v>
      </c>
      <c r="H3" s="120" t="s">
        <v>330</v>
      </c>
      <c r="I3" s="31"/>
    </row>
    <row r="4" spans="1:9" x14ac:dyDescent="0.2">
      <c r="A4" s="28" t="s">
        <v>16</v>
      </c>
      <c r="B4" s="29" t="s">
        <v>331</v>
      </c>
      <c r="C4" s="29"/>
      <c r="D4" s="29"/>
      <c r="E4" s="28"/>
      <c r="F4" s="28"/>
      <c r="G4" s="30" t="s">
        <v>18</v>
      </c>
      <c r="H4" s="64" t="s">
        <v>38</v>
      </c>
      <c r="I4" s="29"/>
    </row>
    <row r="5" spans="1:9" ht="19.7" customHeight="1" x14ac:dyDescent="0.2">
      <c r="A5" s="28" t="s">
        <v>17</v>
      </c>
      <c r="B5" s="231" t="s">
        <v>332</v>
      </c>
      <c r="C5" s="231"/>
      <c r="D5" s="231"/>
      <c r="E5" s="67"/>
      <c r="F5" s="28"/>
      <c r="G5" s="30" t="s">
        <v>19</v>
      </c>
      <c r="H5" s="65" t="s">
        <v>333</v>
      </c>
      <c r="I5" s="31"/>
    </row>
    <row r="6" spans="1:9" ht="30.75" customHeight="1" x14ac:dyDescent="0.2">
      <c r="A6" s="28"/>
      <c r="B6" s="232"/>
      <c r="C6" s="232"/>
      <c r="D6" s="232"/>
      <c r="E6" s="67"/>
      <c r="F6" s="28"/>
      <c r="G6" s="28"/>
      <c r="H6" s="28"/>
      <c r="I6" s="28"/>
    </row>
    <row r="7" spans="1:9" x14ac:dyDescent="0.2">
      <c r="A7" s="28"/>
      <c r="B7" s="67"/>
      <c r="C7" s="67"/>
      <c r="D7" s="67"/>
      <c r="E7" s="67"/>
      <c r="F7" s="28"/>
      <c r="G7" s="28"/>
      <c r="H7" s="28"/>
      <c r="I7" s="28"/>
    </row>
    <row r="8" spans="1:9" ht="8.25" customHeight="1" x14ac:dyDescent="0.2">
      <c r="A8" s="28"/>
      <c r="B8" s="28"/>
      <c r="C8" s="28"/>
      <c r="D8" s="28"/>
      <c r="E8" s="28"/>
      <c r="F8" s="28"/>
      <c r="G8" s="28"/>
      <c r="H8" s="28"/>
      <c r="I8" s="28"/>
    </row>
    <row r="9" spans="1:9" x14ac:dyDescent="0.2">
      <c r="A9" s="28" t="s">
        <v>334</v>
      </c>
      <c r="B9" s="28"/>
      <c r="C9" s="28"/>
      <c r="D9" s="28"/>
      <c r="E9" s="28"/>
      <c r="F9" s="28"/>
      <c r="G9" s="28"/>
      <c r="H9" s="28"/>
      <c r="I9" s="28"/>
    </row>
    <row r="10" spans="1:9" x14ac:dyDescent="0.2">
      <c r="A10" s="28"/>
      <c r="B10" s="28"/>
      <c r="C10" s="28"/>
      <c r="D10" s="28"/>
      <c r="E10" s="28"/>
      <c r="F10" s="28"/>
      <c r="G10" s="28"/>
      <c r="H10" s="28"/>
      <c r="I10" s="28"/>
    </row>
    <row r="11" spans="1:9" x14ac:dyDescent="0.2">
      <c r="A11" s="121" t="s">
        <v>335</v>
      </c>
      <c r="B11" s="28"/>
      <c r="C11" s="28"/>
      <c r="D11" s="28"/>
      <c r="E11" s="28"/>
      <c r="F11" s="28"/>
      <c r="G11" s="28"/>
      <c r="H11" s="28"/>
      <c r="I11" s="28"/>
    </row>
    <row r="12" spans="1:9" x14ac:dyDescent="0.2">
      <c r="A12" s="28"/>
      <c r="B12" s="28"/>
      <c r="C12" s="28"/>
      <c r="D12" s="28"/>
      <c r="E12" s="28"/>
      <c r="F12" s="28"/>
      <c r="G12" s="28"/>
      <c r="H12" s="28"/>
      <c r="I12" s="28"/>
    </row>
    <row r="13" spans="1:9" x14ac:dyDescent="0.2">
      <c r="A13" s="28" t="s">
        <v>336</v>
      </c>
      <c r="B13" s="28"/>
      <c r="C13" s="28"/>
      <c r="D13" s="28"/>
      <c r="E13" s="28"/>
      <c r="F13" s="28"/>
      <c r="G13" s="28"/>
      <c r="H13" s="28"/>
      <c r="I13" s="28"/>
    </row>
    <row r="14" spans="1:9" x14ac:dyDescent="0.2">
      <c r="A14" s="28"/>
      <c r="B14" s="28"/>
      <c r="C14" s="28"/>
      <c r="D14" s="28"/>
      <c r="E14" s="28"/>
      <c r="F14" s="28"/>
      <c r="G14" s="28"/>
      <c r="H14" s="28"/>
      <c r="I14" s="28"/>
    </row>
    <row r="15" spans="1:9" x14ac:dyDescent="0.2">
      <c r="A15" s="28" t="s">
        <v>71</v>
      </c>
      <c r="B15" s="28"/>
      <c r="C15" s="28"/>
      <c r="D15" s="28"/>
      <c r="E15" s="28"/>
      <c r="F15" s="28"/>
      <c r="G15" s="28"/>
      <c r="H15" s="28"/>
      <c r="I15" s="28"/>
    </row>
    <row r="16" spans="1:9" x14ac:dyDescent="0.2">
      <c r="A16" s="28"/>
      <c r="B16" s="28"/>
      <c r="C16" s="28"/>
      <c r="D16" s="28"/>
      <c r="E16" s="28"/>
      <c r="F16" s="28"/>
      <c r="G16" s="28"/>
      <c r="H16" s="28"/>
      <c r="I16" s="28"/>
    </row>
    <row r="17" spans="1:12" x14ac:dyDescent="0.2">
      <c r="A17" s="1" t="s">
        <v>337</v>
      </c>
      <c r="B17" s="28"/>
      <c r="C17" s="28"/>
      <c r="D17" s="28"/>
      <c r="E17" s="28"/>
      <c r="F17" s="28"/>
      <c r="G17" s="28"/>
      <c r="H17" s="28"/>
      <c r="I17" s="28"/>
    </row>
    <row r="18" spans="1:12" x14ac:dyDescent="0.2">
      <c r="A18" s="28"/>
      <c r="B18" s="28"/>
      <c r="C18" s="28"/>
      <c r="D18" s="28"/>
      <c r="E18" s="28"/>
      <c r="F18" s="28"/>
      <c r="G18" s="28"/>
      <c r="H18" s="28"/>
      <c r="I18" s="28"/>
    </row>
    <row r="19" spans="1:12" x14ac:dyDescent="0.2">
      <c r="A19" s="207" t="s">
        <v>12</v>
      </c>
      <c r="B19" s="208"/>
      <c r="C19" s="208"/>
      <c r="D19" s="208"/>
      <c r="E19" s="208"/>
      <c r="F19" s="208"/>
      <c r="G19" s="208"/>
      <c r="H19" s="208"/>
      <c r="I19" s="209"/>
    </row>
    <row r="20" spans="1:12" x14ac:dyDescent="0.2">
      <c r="A20" s="33"/>
      <c r="B20" s="34"/>
      <c r="C20" s="35" t="s">
        <v>30</v>
      </c>
      <c r="D20" s="35" t="s">
        <v>31</v>
      </c>
      <c r="E20" s="35" t="s">
        <v>32</v>
      </c>
      <c r="F20" s="35" t="s">
        <v>33</v>
      </c>
      <c r="G20" s="12" t="s">
        <v>466</v>
      </c>
      <c r="H20" s="12" t="s">
        <v>467</v>
      </c>
      <c r="I20" s="12" t="s">
        <v>468</v>
      </c>
    </row>
    <row r="21" spans="1:12" x14ac:dyDescent="0.2">
      <c r="A21" s="33"/>
      <c r="B21" s="34"/>
      <c r="C21" s="14" t="s">
        <v>10</v>
      </c>
      <c r="D21" s="13" t="s">
        <v>10</v>
      </c>
      <c r="E21" s="13" t="s">
        <v>10</v>
      </c>
      <c r="F21" s="13" t="s">
        <v>10</v>
      </c>
      <c r="G21" s="14" t="s">
        <v>11</v>
      </c>
      <c r="H21" s="14" t="s">
        <v>11</v>
      </c>
      <c r="I21" s="14" t="s">
        <v>11</v>
      </c>
    </row>
    <row r="22" spans="1:12" x14ac:dyDescent="0.2">
      <c r="A22" s="33" t="s">
        <v>0</v>
      </c>
      <c r="B22" s="34"/>
      <c r="C22" s="37">
        <v>0</v>
      </c>
      <c r="D22" s="37">
        <v>0</v>
      </c>
      <c r="E22" s="37">
        <v>0</v>
      </c>
      <c r="F22" s="37">
        <v>0</v>
      </c>
      <c r="G22" s="37">
        <v>0</v>
      </c>
      <c r="H22" s="37">
        <v>0</v>
      </c>
      <c r="I22" s="37">
        <v>0</v>
      </c>
    </row>
    <row r="23" spans="1:12" x14ac:dyDescent="0.2">
      <c r="A23" s="33" t="s">
        <v>1</v>
      </c>
      <c r="B23" s="34"/>
      <c r="C23" s="37">
        <v>0.25</v>
      </c>
      <c r="D23" s="37">
        <f t="shared" ref="D23" si="0">C34</f>
        <v>0.25</v>
      </c>
      <c r="E23" s="37">
        <f t="shared" ref="E23" si="1">D34</f>
        <v>0.25</v>
      </c>
      <c r="F23" s="37">
        <f t="shared" ref="F23" si="2">E34</f>
        <v>0.25</v>
      </c>
      <c r="G23" s="37">
        <f t="shared" ref="G23" si="3">F34</f>
        <v>0.25</v>
      </c>
      <c r="H23" s="37">
        <f t="shared" ref="H23" si="4">G34</f>
        <v>0.25</v>
      </c>
      <c r="I23" s="37">
        <f t="shared" ref="I23" si="5">H34</f>
        <v>0.25</v>
      </c>
    </row>
    <row r="24" spans="1:12" x14ac:dyDescent="0.2">
      <c r="A24" s="33" t="s">
        <v>2</v>
      </c>
      <c r="B24" s="34"/>
      <c r="C24" s="16">
        <v>0</v>
      </c>
      <c r="D24" s="37">
        <v>0</v>
      </c>
      <c r="E24" s="37">
        <v>0</v>
      </c>
      <c r="F24" s="37">
        <v>0</v>
      </c>
      <c r="G24" s="37">
        <v>0</v>
      </c>
      <c r="H24" s="37">
        <v>0</v>
      </c>
      <c r="I24" s="37">
        <v>0</v>
      </c>
      <c r="J24" s="55"/>
      <c r="K24" s="55"/>
      <c r="L24" s="55"/>
    </row>
    <row r="25" spans="1:12" x14ac:dyDescent="0.2">
      <c r="A25" s="33" t="s">
        <v>3</v>
      </c>
      <c r="B25" s="34"/>
      <c r="C25" s="55">
        <v>0</v>
      </c>
      <c r="D25" s="37">
        <v>0</v>
      </c>
      <c r="E25" s="37">
        <v>0</v>
      </c>
      <c r="F25" s="37">
        <v>0</v>
      </c>
      <c r="G25" s="37">
        <v>0</v>
      </c>
      <c r="H25" s="37">
        <v>0</v>
      </c>
      <c r="I25" s="37">
        <v>0</v>
      </c>
      <c r="J25" s="55"/>
      <c r="K25" s="55"/>
      <c r="L25" s="55"/>
    </row>
    <row r="26" spans="1:12" x14ac:dyDescent="0.2">
      <c r="A26" s="33"/>
      <c r="B26" s="34"/>
      <c r="C26" s="37"/>
      <c r="D26" s="37"/>
      <c r="E26" s="37"/>
      <c r="F26" s="37"/>
      <c r="G26" s="37"/>
      <c r="H26" s="37"/>
      <c r="I26" s="37"/>
    </row>
    <row r="27" spans="1:12" x14ac:dyDescent="0.2">
      <c r="A27" s="10" t="s">
        <v>4</v>
      </c>
      <c r="B27" s="6"/>
      <c r="C27" s="17"/>
      <c r="D27" s="17"/>
      <c r="E27" s="15"/>
      <c r="F27" s="15"/>
      <c r="G27" s="15"/>
      <c r="H27" s="15"/>
      <c r="I27" s="15"/>
    </row>
    <row r="28" spans="1:12" x14ac:dyDescent="0.2">
      <c r="A28" s="10" t="s">
        <v>29</v>
      </c>
      <c r="B28" s="11"/>
      <c r="C28" s="17"/>
      <c r="D28" s="17"/>
      <c r="E28" s="15"/>
      <c r="F28" s="15"/>
      <c r="G28" s="15"/>
      <c r="H28" s="15"/>
      <c r="I28" s="15"/>
    </row>
    <row r="29" spans="1:12" x14ac:dyDescent="0.2">
      <c r="A29" s="18"/>
      <c r="B29" s="19"/>
      <c r="C29" s="16"/>
      <c r="D29" s="16"/>
      <c r="E29" s="16"/>
      <c r="F29" s="16"/>
      <c r="G29" s="16"/>
      <c r="H29" s="16"/>
      <c r="I29" s="16"/>
    </row>
    <row r="30" spans="1:12" x14ac:dyDescent="0.2">
      <c r="A30" s="18"/>
      <c r="B30" s="19"/>
      <c r="C30" s="16"/>
      <c r="D30" s="16"/>
      <c r="E30" s="16"/>
      <c r="F30" s="16"/>
      <c r="G30" s="16"/>
      <c r="H30" s="16"/>
      <c r="I30" s="16"/>
    </row>
    <row r="31" spans="1:12" x14ac:dyDescent="0.2">
      <c r="A31" s="18"/>
      <c r="B31" s="19"/>
      <c r="C31" s="16"/>
      <c r="D31" s="16"/>
      <c r="E31" s="16"/>
      <c r="F31" s="16"/>
      <c r="G31" s="16"/>
      <c r="H31" s="16"/>
      <c r="I31" s="16"/>
    </row>
    <row r="32" spans="1:12" x14ac:dyDescent="0.2">
      <c r="A32" s="10" t="s">
        <v>5</v>
      </c>
      <c r="B32" s="11"/>
      <c r="C32" s="15">
        <v>0</v>
      </c>
      <c r="D32" s="15">
        <f t="shared" ref="D32:F32" si="6">SUM(D29:D31)</f>
        <v>0</v>
      </c>
      <c r="E32" s="15">
        <f t="shared" si="6"/>
        <v>0</v>
      </c>
      <c r="F32" s="15">
        <f t="shared" si="6"/>
        <v>0</v>
      </c>
      <c r="G32" s="15">
        <f t="shared" ref="G32:I32" si="7">SUM(G29:G31)</f>
        <v>0</v>
      </c>
      <c r="H32" s="15">
        <f t="shared" si="7"/>
        <v>0</v>
      </c>
      <c r="I32" s="15">
        <f t="shared" si="7"/>
        <v>0</v>
      </c>
    </row>
    <row r="33" spans="1:9" x14ac:dyDescent="0.2">
      <c r="A33" s="33"/>
      <c r="B33" s="34"/>
      <c r="C33" s="37"/>
      <c r="D33" s="37"/>
      <c r="E33" s="37"/>
      <c r="F33" s="37"/>
      <c r="G33" s="37"/>
      <c r="H33" s="37"/>
      <c r="I33" s="37"/>
    </row>
    <row r="34" spans="1:9" x14ac:dyDescent="0.2">
      <c r="A34" s="33" t="s">
        <v>7</v>
      </c>
      <c r="B34" s="34"/>
      <c r="C34" s="36">
        <v>0.25</v>
      </c>
      <c r="D34" s="36">
        <f t="shared" ref="D34:F34" si="8">+D23+D24-D25+D32</f>
        <v>0.25</v>
      </c>
      <c r="E34" s="36">
        <f t="shared" si="8"/>
        <v>0.25</v>
      </c>
      <c r="F34" s="36">
        <f t="shared" si="8"/>
        <v>0.25</v>
      </c>
      <c r="G34" s="36">
        <f t="shared" ref="G34:I34" si="9">+G23+G24-G25+G32</f>
        <v>0.25</v>
      </c>
      <c r="H34" s="36">
        <f t="shared" si="9"/>
        <v>0.25</v>
      </c>
      <c r="I34" s="36">
        <f t="shared" si="9"/>
        <v>0.25</v>
      </c>
    </row>
    <row r="35" spans="1:9" x14ac:dyDescent="0.2">
      <c r="A35" s="38"/>
      <c r="B35" s="39"/>
      <c r="C35" s="37"/>
      <c r="D35" s="37"/>
      <c r="E35" s="37"/>
      <c r="F35" s="37"/>
      <c r="G35" s="37"/>
      <c r="H35" s="37"/>
      <c r="I35" s="37"/>
    </row>
    <row r="36" spans="1:9" x14ac:dyDescent="0.2">
      <c r="A36" s="33" t="s">
        <v>24</v>
      </c>
      <c r="B36" s="34"/>
      <c r="C36" s="37">
        <v>0</v>
      </c>
      <c r="D36" s="37">
        <v>0</v>
      </c>
      <c r="E36" s="37">
        <v>0</v>
      </c>
      <c r="F36" s="37">
        <v>0</v>
      </c>
      <c r="G36" s="37">
        <v>0</v>
      </c>
      <c r="H36" s="37">
        <v>0</v>
      </c>
      <c r="I36" s="37">
        <v>0</v>
      </c>
    </row>
    <row r="37" spans="1:9" x14ac:dyDescent="0.2">
      <c r="A37" s="38"/>
      <c r="B37" s="39"/>
      <c r="C37" s="37"/>
      <c r="D37" s="37"/>
      <c r="E37" s="37"/>
      <c r="F37" s="37"/>
      <c r="G37" s="37"/>
      <c r="H37" s="37"/>
      <c r="I37" s="37"/>
    </row>
    <row r="38" spans="1:9" x14ac:dyDescent="0.2">
      <c r="A38" s="33" t="s">
        <v>25</v>
      </c>
      <c r="B38" s="42"/>
      <c r="C38" s="122" t="s">
        <v>106</v>
      </c>
      <c r="D38" s="122" t="s">
        <v>106</v>
      </c>
      <c r="E38" s="122" t="s">
        <v>106</v>
      </c>
      <c r="F38" s="122" t="s">
        <v>106</v>
      </c>
      <c r="G38" s="122" t="s">
        <v>106</v>
      </c>
      <c r="H38" s="122" t="s">
        <v>106</v>
      </c>
      <c r="I38" s="122" t="s">
        <v>106</v>
      </c>
    </row>
    <row r="39" spans="1:9" x14ac:dyDescent="0.2">
      <c r="A39" s="44"/>
      <c r="B39" s="44"/>
      <c r="C39" s="45"/>
      <c r="D39" s="45"/>
      <c r="E39" s="45"/>
      <c r="F39" s="45"/>
      <c r="G39" s="45"/>
      <c r="H39" s="45"/>
      <c r="I39" s="45"/>
    </row>
    <row r="40" spans="1:9" x14ac:dyDescent="0.2">
      <c r="A40" s="46" t="s">
        <v>26</v>
      </c>
      <c r="B40" s="29"/>
      <c r="C40" s="47"/>
      <c r="D40" s="47"/>
      <c r="E40" s="48"/>
      <c r="F40" s="48"/>
      <c r="G40" s="48"/>
      <c r="H40" s="48"/>
      <c r="I40" s="48"/>
    </row>
    <row r="41" spans="1:9" x14ac:dyDescent="0.2">
      <c r="A41" s="49" t="s">
        <v>28</v>
      </c>
      <c r="B41" s="39"/>
      <c r="C41" s="20"/>
      <c r="D41" s="20"/>
      <c r="E41" s="41"/>
      <c r="F41" s="41"/>
      <c r="G41" s="41"/>
      <c r="H41" s="41"/>
      <c r="I41" s="41"/>
    </row>
    <row r="42" spans="1:9" x14ac:dyDescent="0.2">
      <c r="A42" s="33"/>
      <c r="B42" s="34"/>
      <c r="C42" s="37"/>
      <c r="D42" s="37"/>
      <c r="E42" s="37"/>
      <c r="F42" s="37"/>
      <c r="G42" s="37"/>
      <c r="H42" s="37"/>
      <c r="I42" s="37"/>
    </row>
    <row r="43" spans="1:9" x14ac:dyDescent="0.2">
      <c r="A43" s="33" t="s">
        <v>6</v>
      </c>
      <c r="B43" s="34"/>
      <c r="C43" s="16"/>
      <c r="D43" s="16"/>
      <c r="E43" s="37"/>
      <c r="F43" s="37"/>
      <c r="G43" s="37"/>
      <c r="H43" s="37"/>
      <c r="I43" s="37"/>
    </row>
    <row r="44" spans="1:9" x14ac:dyDescent="0.2">
      <c r="A44" s="33"/>
      <c r="B44" s="34"/>
      <c r="C44" s="16"/>
      <c r="D44" s="16"/>
      <c r="E44" s="37"/>
      <c r="F44" s="37"/>
      <c r="G44" s="37"/>
      <c r="H44" s="37"/>
      <c r="I44" s="37"/>
    </row>
    <row r="45" spans="1:9" x14ac:dyDescent="0.2">
      <c r="A45" s="49" t="s">
        <v>8</v>
      </c>
      <c r="B45" s="42"/>
      <c r="C45" s="16"/>
      <c r="D45" s="16"/>
      <c r="E45" s="37"/>
      <c r="F45" s="37"/>
      <c r="G45" s="37"/>
      <c r="H45" s="37"/>
      <c r="I45" s="37"/>
    </row>
    <row r="46" spans="1:9" x14ac:dyDescent="0.2">
      <c r="A46" s="50" t="s">
        <v>9</v>
      </c>
      <c r="B46" s="51"/>
      <c r="C46" s="16"/>
      <c r="D46" s="16"/>
      <c r="E46" s="37"/>
      <c r="F46" s="37"/>
      <c r="G46" s="37"/>
      <c r="H46" s="37"/>
      <c r="I46" s="37"/>
    </row>
  </sheetData>
  <sheetProtection selectLockedCells="1"/>
  <mergeCells count="2">
    <mergeCell ref="B5:D6"/>
    <mergeCell ref="A19:I19"/>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164F-664B-4EB8-B673-ABBE92140AD9}">
  <sheetPr>
    <tabColor rgb="FF00B0F0"/>
    <pageSetUpPr fitToPage="1"/>
  </sheetPr>
  <dimension ref="A1:I45"/>
  <sheetViews>
    <sheetView topLeftCell="A4" zoomScaleNormal="100" zoomScaleSheetLayoutView="90" workbookViewId="0">
      <selection activeCell="P27" sqref="P27"/>
    </sheetView>
  </sheetViews>
  <sheetFormatPr defaultColWidth="8.85546875" defaultRowHeight="12.75" x14ac:dyDescent="0.2"/>
  <cols>
    <col min="1" max="2" width="17.28515625" style="191" customWidth="1"/>
    <col min="3" max="8" width="14" style="191" customWidth="1"/>
    <col min="9" max="9" width="13.140625" style="191" customWidth="1"/>
    <col min="10" max="16384" width="8.85546875" style="191"/>
  </cols>
  <sheetData>
    <row r="1" spans="1:9" x14ac:dyDescent="0.2">
      <c r="A1" s="190"/>
      <c r="B1" s="190"/>
      <c r="C1" s="190"/>
      <c r="D1" s="190"/>
      <c r="E1" s="190"/>
      <c r="F1" s="190"/>
      <c r="G1" s="190"/>
      <c r="H1" s="190"/>
      <c r="I1" s="190"/>
    </row>
    <row r="2" spans="1:9" x14ac:dyDescent="0.2">
      <c r="A2" s="190" t="s">
        <v>13</v>
      </c>
      <c r="B2" s="29" t="s">
        <v>34</v>
      </c>
      <c r="C2" s="29"/>
      <c r="D2" s="29"/>
      <c r="E2" s="190"/>
      <c r="F2" s="190"/>
      <c r="G2" s="30" t="s">
        <v>14</v>
      </c>
      <c r="H2" s="29" t="s">
        <v>369</v>
      </c>
      <c r="I2" s="29"/>
    </row>
    <row r="3" spans="1:9" x14ac:dyDescent="0.2">
      <c r="A3" s="190" t="s">
        <v>22</v>
      </c>
      <c r="B3" s="29" t="s">
        <v>452</v>
      </c>
      <c r="C3" s="29"/>
      <c r="D3" s="29"/>
      <c r="E3" s="190"/>
      <c r="F3" s="190"/>
      <c r="G3" s="30" t="s">
        <v>15</v>
      </c>
      <c r="H3" s="31" t="s">
        <v>371</v>
      </c>
      <c r="I3" s="31"/>
    </row>
    <row r="4" spans="1:9" x14ac:dyDescent="0.2">
      <c r="A4" s="190" t="s">
        <v>16</v>
      </c>
      <c r="B4" s="29" t="s">
        <v>542</v>
      </c>
      <c r="C4" s="29"/>
      <c r="D4" s="29"/>
      <c r="E4" s="190"/>
      <c r="F4" s="190"/>
      <c r="G4" s="30" t="s">
        <v>18</v>
      </c>
      <c r="H4" s="29" t="s">
        <v>38</v>
      </c>
      <c r="I4" s="29"/>
    </row>
    <row r="5" spans="1:9" x14ac:dyDescent="0.2">
      <c r="A5" s="190" t="s">
        <v>17</v>
      </c>
      <c r="B5" s="29" t="s">
        <v>543</v>
      </c>
      <c r="C5" s="31"/>
      <c r="D5" s="31"/>
      <c r="E5" s="190"/>
      <c r="F5" s="190"/>
      <c r="G5" s="30" t="s">
        <v>19</v>
      </c>
      <c r="H5" s="31" t="s">
        <v>460</v>
      </c>
      <c r="I5" s="31"/>
    </row>
    <row r="6" spans="1:9" x14ac:dyDescent="0.2">
      <c r="A6" s="190"/>
      <c r="B6" s="190"/>
      <c r="C6" s="190"/>
      <c r="D6" s="190"/>
      <c r="E6" s="190"/>
      <c r="F6" s="190"/>
      <c r="G6" s="190"/>
      <c r="H6" s="190"/>
      <c r="I6" s="190"/>
    </row>
    <row r="7" spans="1:9" x14ac:dyDescent="0.2">
      <c r="A7" s="190"/>
      <c r="B7" s="190"/>
      <c r="C7" s="190"/>
      <c r="D7" s="190"/>
      <c r="E7" s="190"/>
      <c r="F7" s="190"/>
      <c r="G7" s="190"/>
      <c r="H7" s="190"/>
      <c r="I7" s="190"/>
    </row>
    <row r="8" spans="1:9" x14ac:dyDescent="0.2">
      <c r="A8" s="190" t="s">
        <v>20</v>
      </c>
      <c r="B8" s="190" t="s">
        <v>544</v>
      </c>
      <c r="C8" s="190"/>
      <c r="D8" s="190"/>
      <c r="E8" s="190"/>
      <c r="F8" s="190"/>
      <c r="G8" s="190"/>
      <c r="H8" s="190"/>
      <c r="I8" s="190"/>
    </row>
    <row r="9" spans="1:9" x14ac:dyDescent="0.2">
      <c r="A9" s="190"/>
      <c r="B9" s="190"/>
      <c r="C9" s="190"/>
      <c r="D9" s="190"/>
      <c r="E9" s="190"/>
      <c r="F9" s="190"/>
      <c r="G9" s="190"/>
      <c r="H9" s="190"/>
      <c r="I9" s="190"/>
    </row>
    <row r="10" spans="1:9" x14ac:dyDescent="0.2">
      <c r="A10" s="190" t="s">
        <v>21</v>
      </c>
      <c r="B10" s="190" t="s">
        <v>537</v>
      </c>
      <c r="C10" s="190"/>
      <c r="D10" s="190"/>
      <c r="E10" s="190"/>
      <c r="F10" s="190"/>
      <c r="G10" s="190"/>
      <c r="H10" s="190"/>
      <c r="I10" s="190"/>
    </row>
    <row r="11" spans="1:9" x14ac:dyDescent="0.2">
      <c r="A11" s="190"/>
      <c r="B11" s="190"/>
      <c r="C11" s="190"/>
      <c r="D11" s="190"/>
      <c r="E11" s="190"/>
      <c r="F11" s="190"/>
      <c r="G11" s="190"/>
      <c r="H11" s="190"/>
      <c r="I11" s="190"/>
    </row>
    <row r="12" spans="1:9" x14ac:dyDescent="0.2">
      <c r="A12" s="190" t="s">
        <v>545</v>
      </c>
      <c r="B12" s="190"/>
      <c r="C12" s="190"/>
      <c r="D12" s="190"/>
      <c r="E12" s="190"/>
      <c r="F12" s="190"/>
      <c r="G12" s="190"/>
      <c r="H12" s="190"/>
      <c r="I12" s="190"/>
    </row>
    <row r="13" spans="1:9" x14ac:dyDescent="0.2">
      <c r="A13" s="190"/>
      <c r="B13" s="190"/>
      <c r="C13" s="190"/>
      <c r="D13" s="190"/>
      <c r="E13" s="190"/>
      <c r="F13" s="190"/>
      <c r="G13" s="190"/>
      <c r="H13" s="190"/>
      <c r="I13" s="190"/>
    </row>
    <row r="14" spans="1:9" x14ac:dyDescent="0.2">
      <c r="A14" s="191" t="s">
        <v>546</v>
      </c>
      <c r="B14" s="190"/>
      <c r="C14" s="190"/>
      <c r="D14" s="190"/>
      <c r="E14" s="190"/>
      <c r="F14" s="190"/>
      <c r="G14" s="190"/>
      <c r="H14" s="190"/>
      <c r="I14" s="190"/>
    </row>
    <row r="15" spans="1:9" x14ac:dyDescent="0.2">
      <c r="A15" s="190" t="s">
        <v>547</v>
      </c>
      <c r="B15" s="190"/>
      <c r="C15" s="190"/>
      <c r="D15" s="190"/>
      <c r="E15" s="190"/>
      <c r="F15" s="190"/>
      <c r="G15" s="190"/>
      <c r="H15" s="190"/>
      <c r="I15" s="190"/>
    </row>
    <row r="16" spans="1:9" x14ac:dyDescent="0.2">
      <c r="B16" s="190"/>
      <c r="C16" s="190"/>
      <c r="D16" s="190"/>
      <c r="E16" s="190"/>
      <c r="F16" s="190"/>
      <c r="G16" s="190"/>
      <c r="H16" s="190"/>
      <c r="I16" s="190"/>
    </row>
    <row r="17" spans="1:9" x14ac:dyDescent="0.2">
      <c r="A17" s="190"/>
      <c r="B17" s="190"/>
      <c r="C17" s="190"/>
      <c r="D17" s="190"/>
      <c r="E17" s="190"/>
      <c r="F17" s="190"/>
      <c r="G17" s="190"/>
      <c r="H17" s="190"/>
      <c r="I17" s="190"/>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v>0</v>
      </c>
      <c r="F21" s="37"/>
      <c r="G21" s="37"/>
      <c r="H21" s="37"/>
      <c r="I21" s="37"/>
    </row>
    <row r="22" spans="1:9" x14ac:dyDescent="0.2">
      <c r="A22" s="33" t="s">
        <v>1</v>
      </c>
      <c r="B22" s="34"/>
      <c r="C22" s="37">
        <f t="shared" ref="C22:H22" si="0">B33</f>
        <v>0</v>
      </c>
      <c r="D22" s="37">
        <f t="shared" si="0"/>
        <v>0</v>
      </c>
      <c r="E22" s="37">
        <f t="shared" si="0"/>
        <v>0</v>
      </c>
      <c r="F22" s="37">
        <f t="shared" si="0"/>
        <v>0</v>
      </c>
      <c r="G22" s="37">
        <f t="shared" si="0"/>
        <v>25717.74</v>
      </c>
      <c r="H22" s="37">
        <f t="shared" si="0"/>
        <v>-0.26000000000931323</v>
      </c>
      <c r="I22" s="37">
        <v>0</v>
      </c>
    </row>
    <row r="23" spans="1:9" x14ac:dyDescent="0.2">
      <c r="A23" s="33" t="s">
        <v>2</v>
      </c>
      <c r="B23" s="34"/>
      <c r="C23" s="37"/>
      <c r="D23" s="37"/>
      <c r="E23" s="37">
        <v>0</v>
      </c>
      <c r="F23" s="37">
        <v>32734.720000000001</v>
      </c>
      <c r="G23" s="37">
        <v>178465</v>
      </c>
      <c r="H23" s="37">
        <v>0</v>
      </c>
      <c r="I23" s="37">
        <v>0</v>
      </c>
    </row>
    <row r="24" spans="1:9" x14ac:dyDescent="0.2">
      <c r="A24" s="33" t="s">
        <v>3</v>
      </c>
      <c r="B24" s="34"/>
      <c r="C24" s="36"/>
      <c r="D24" s="37"/>
      <c r="E24" s="37">
        <v>0</v>
      </c>
      <c r="F24" s="37">
        <v>7016.98</v>
      </c>
      <c r="G24" s="37">
        <v>204183</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I31" si="1">SUM(C28:C30)</f>
        <v>0</v>
      </c>
      <c r="D31" s="15">
        <f t="shared" si="1"/>
        <v>0</v>
      </c>
      <c r="E31" s="15">
        <f t="shared" si="1"/>
        <v>0</v>
      </c>
      <c r="F31" s="15">
        <f t="shared" si="1"/>
        <v>0</v>
      </c>
      <c r="G31" s="15">
        <f t="shared" si="1"/>
        <v>0</v>
      </c>
      <c r="H31" s="15">
        <f t="shared" si="1"/>
        <v>0</v>
      </c>
      <c r="I31" s="15">
        <f t="shared" si="1"/>
        <v>0</v>
      </c>
    </row>
    <row r="32" spans="1:9" x14ac:dyDescent="0.2">
      <c r="A32" s="33"/>
      <c r="B32" s="34"/>
      <c r="C32" s="37"/>
      <c r="D32" s="37"/>
      <c r="E32" s="37"/>
      <c r="F32" s="37"/>
      <c r="G32" s="37"/>
      <c r="H32" s="37"/>
      <c r="I32" s="37"/>
    </row>
    <row r="33" spans="1:9" x14ac:dyDescent="0.2">
      <c r="A33" s="33" t="s">
        <v>7</v>
      </c>
      <c r="B33" s="34"/>
      <c r="C33" s="36">
        <f t="shared" ref="C33:I33" si="2">+C22+C23-C24+C31</f>
        <v>0</v>
      </c>
      <c r="D33" s="36">
        <f t="shared" si="2"/>
        <v>0</v>
      </c>
      <c r="E33" s="36">
        <f t="shared" si="2"/>
        <v>0</v>
      </c>
      <c r="F33" s="36">
        <f t="shared" si="2"/>
        <v>25717.74</v>
      </c>
      <c r="G33" s="36">
        <f t="shared" si="2"/>
        <v>-0.26000000000931323</v>
      </c>
      <c r="H33" s="36">
        <f t="shared" si="2"/>
        <v>-0.26000000000931323</v>
      </c>
      <c r="I33" s="36">
        <f t="shared" si="2"/>
        <v>0</v>
      </c>
    </row>
    <row r="34" spans="1:9" x14ac:dyDescent="0.2">
      <c r="A34" s="38"/>
      <c r="B34" s="39"/>
      <c r="C34" s="37"/>
      <c r="D34" s="37"/>
      <c r="E34" s="37"/>
      <c r="F34" s="37"/>
      <c r="G34" s="37"/>
      <c r="H34" s="37"/>
      <c r="I34" s="37"/>
    </row>
    <row r="35" spans="1:9" x14ac:dyDescent="0.2">
      <c r="A35" s="33" t="s">
        <v>24</v>
      </c>
      <c r="B35" s="34"/>
      <c r="C35" s="37"/>
      <c r="D35" s="37"/>
      <c r="E35" s="37">
        <v>0</v>
      </c>
      <c r="F35" s="37">
        <v>0</v>
      </c>
      <c r="G35" s="37">
        <v>0</v>
      </c>
      <c r="H35" s="37">
        <v>0</v>
      </c>
      <c r="I35" s="37">
        <v>0</v>
      </c>
    </row>
    <row r="36" spans="1:9" x14ac:dyDescent="0.2">
      <c r="A36" s="38"/>
      <c r="B36" s="39"/>
      <c r="C36" s="37"/>
      <c r="D36" s="37"/>
      <c r="E36" s="37"/>
      <c r="F36" s="37"/>
      <c r="G36" s="37"/>
      <c r="H36" s="37"/>
      <c r="I36" s="37"/>
    </row>
    <row r="37" spans="1:9" x14ac:dyDescent="0.2">
      <c r="A37" s="33" t="s">
        <v>25</v>
      </c>
      <c r="B37" s="42"/>
      <c r="C37" s="43">
        <f>C33-C35</f>
        <v>0</v>
      </c>
      <c r="D37" s="43">
        <f>D33-D35</f>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DB8E-2E6B-4F18-8E15-98D25F271E8D}">
  <sheetPr>
    <tabColor rgb="FF00B0F0"/>
    <pageSetUpPr fitToPage="1"/>
  </sheetPr>
  <dimension ref="A1:I45"/>
  <sheetViews>
    <sheetView zoomScaleNormal="100" zoomScaleSheetLayoutView="90" workbookViewId="0">
      <selection activeCell="J1" sqref="J1"/>
    </sheetView>
  </sheetViews>
  <sheetFormatPr defaultColWidth="8.85546875" defaultRowHeight="12.75" x14ac:dyDescent="0.2"/>
  <cols>
    <col min="1" max="2" width="17.28515625" style="141" customWidth="1"/>
    <col min="3" max="8" width="14" style="141" customWidth="1"/>
    <col min="9" max="9" width="13.140625" style="141" customWidth="1"/>
    <col min="10" max="16384" width="8.85546875" style="141"/>
  </cols>
  <sheetData>
    <row r="1" spans="1:9" x14ac:dyDescent="0.2">
      <c r="A1" s="140"/>
      <c r="B1" s="140"/>
      <c r="C1" s="140"/>
      <c r="D1" s="140"/>
      <c r="E1" s="140"/>
      <c r="F1" s="140"/>
      <c r="G1" s="140"/>
      <c r="H1" s="140"/>
      <c r="I1" s="140"/>
    </row>
    <row r="2" spans="1:9" x14ac:dyDescent="0.2">
      <c r="A2" s="140" t="s">
        <v>13</v>
      </c>
      <c r="B2" s="29" t="s">
        <v>34</v>
      </c>
      <c r="C2" s="29"/>
      <c r="D2" s="29"/>
      <c r="E2" s="140"/>
      <c r="F2" s="140"/>
      <c r="G2" s="30" t="s">
        <v>14</v>
      </c>
      <c r="H2" s="29" t="s">
        <v>559</v>
      </c>
      <c r="I2" s="29"/>
    </row>
    <row r="3" spans="1:9" x14ac:dyDescent="0.2">
      <c r="A3" s="140" t="s">
        <v>22</v>
      </c>
      <c r="B3" s="29" t="s">
        <v>255</v>
      </c>
      <c r="C3" s="29"/>
      <c r="D3" s="29"/>
      <c r="E3" s="140"/>
      <c r="F3" s="140"/>
      <c r="G3" s="30" t="s">
        <v>15</v>
      </c>
      <c r="H3" s="31" t="s">
        <v>560</v>
      </c>
      <c r="I3" s="31"/>
    </row>
    <row r="4" spans="1:9" x14ac:dyDescent="0.2">
      <c r="A4" s="140" t="s">
        <v>16</v>
      </c>
      <c r="B4" s="29" t="s">
        <v>562</v>
      </c>
      <c r="C4" s="29"/>
      <c r="D4" s="29"/>
      <c r="E4" s="140"/>
      <c r="F4" s="140"/>
      <c r="G4" s="30" t="s">
        <v>18</v>
      </c>
      <c r="H4" s="29" t="s">
        <v>38</v>
      </c>
      <c r="I4" s="29"/>
    </row>
    <row r="5" spans="1:9" x14ac:dyDescent="0.2">
      <c r="A5" s="140" t="s">
        <v>17</v>
      </c>
      <c r="B5" s="29" t="s">
        <v>249</v>
      </c>
      <c r="C5" s="31"/>
      <c r="D5" s="31"/>
      <c r="E5" s="140"/>
      <c r="F5" s="140"/>
      <c r="G5" s="30" t="s">
        <v>19</v>
      </c>
      <c r="H5" s="31" t="s">
        <v>561</v>
      </c>
      <c r="I5" s="31"/>
    </row>
    <row r="6" spans="1:9" x14ac:dyDescent="0.2">
      <c r="A6" s="140"/>
      <c r="B6" s="140"/>
      <c r="C6" s="140"/>
      <c r="D6" s="140"/>
      <c r="E6" s="140"/>
      <c r="F6" s="140"/>
      <c r="G6" s="140"/>
      <c r="H6" s="140"/>
      <c r="I6" s="140"/>
    </row>
    <row r="7" spans="1:9" x14ac:dyDescent="0.2">
      <c r="A7" s="140"/>
      <c r="B7" s="140"/>
      <c r="C7" s="140"/>
      <c r="D7" s="140"/>
      <c r="E7" s="140"/>
      <c r="F7" s="140"/>
      <c r="G7" s="140"/>
      <c r="H7" s="140"/>
      <c r="I7" s="140"/>
    </row>
    <row r="8" spans="1:9" ht="31.5" customHeight="1" x14ac:dyDescent="0.2">
      <c r="A8" s="243" t="s">
        <v>563</v>
      </c>
      <c r="B8" s="243"/>
      <c r="C8" s="243"/>
      <c r="D8" s="243"/>
      <c r="E8" s="243"/>
      <c r="F8" s="243"/>
      <c r="G8" s="243"/>
      <c r="H8" s="243"/>
      <c r="I8" s="243"/>
    </row>
    <row r="9" spans="1:9" x14ac:dyDescent="0.2">
      <c r="A9" s="140"/>
      <c r="B9" s="140"/>
      <c r="C9" s="140"/>
      <c r="D9" s="140"/>
      <c r="E9" s="140"/>
      <c r="F9" s="140"/>
      <c r="G9" s="140"/>
      <c r="H9" s="140"/>
      <c r="I9" s="140"/>
    </row>
    <row r="10" spans="1:9" x14ac:dyDescent="0.2">
      <c r="A10" s="140" t="s">
        <v>252</v>
      </c>
      <c r="B10" s="140"/>
      <c r="C10" s="140"/>
      <c r="D10" s="140"/>
      <c r="E10" s="140"/>
      <c r="F10" s="140"/>
      <c r="G10" s="140"/>
      <c r="H10" s="140"/>
      <c r="I10" s="140"/>
    </row>
    <row r="11" spans="1:9" x14ac:dyDescent="0.2">
      <c r="A11" s="140"/>
      <c r="B11" s="140"/>
      <c r="C11" s="140"/>
      <c r="D11" s="140"/>
      <c r="E11" s="140"/>
      <c r="F11" s="140"/>
      <c r="G11" s="140"/>
      <c r="H11" s="140"/>
      <c r="I11" s="140"/>
    </row>
    <row r="12" spans="1:9" ht="33" customHeight="1" x14ac:dyDescent="0.2">
      <c r="A12" s="243" t="s">
        <v>253</v>
      </c>
      <c r="B12" s="243"/>
      <c r="C12" s="243"/>
      <c r="D12" s="243"/>
      <c r="E12" s="243"/>
      <c r="F12" s="243"/>
      <c r="G12" s="243"/>
      <c r="H12" s="243"/>
      <c r="I12" s="243"/>
    </row>
    <row r="13" spans="1:9" x14ac:dyDescent="0.2">
      <c r="A13" s="140"/>
      <c r="B13" s="140"/>
      <c r="C13" s="140"/>
      <c r="D13" s="140"/>
      <c r="E13" s="140"/>
      <c r="F13" s="140"/>
      <c r="G13" s="140"/>
      <c r="H13" s="140"/>
      <c r="I13" s="140"/>
    </row>
    <row r="14" spans="1:9" x14ac:dyDescent="0.2">
      <c r="A14" s="141" t="s">
        <v>564</v>
      </c>
      <c r="B14" s="140"/>
      <c r="C14" s="140"/>
      <c r="D14" s="140"/>
      <c r="E14" s="140"/>
      <c r="F14" s="140"/>
      <c r="G14" s="140"/>
      <c r="H14" s="140"/>
      <c r="I14" s="140"/>
    </row>
    <row r="15" spans="1:9" x14ac:dyDescent="0.2">
      <c r="A15" s="197" t="s">
        <v>553</v>
      </c>
      <c r="B15" s="140"/>
      <c r="C15" s="140"/>
      <c r="D15" s="140"/>
      <c r="E15" s="140"/>
      <c r="F15" s="140"/>
      <c r="G15" s="140"/>
      <c r="H15" s="140"/>
      <c r="I15" s="140"/>
    </row>
    <row r="16" spans="1:9" x14ac:dyDescent="0.2">
      <c r="A16" s="198" t="s">
        <v>550</v>
      </c>
      <c r="B16" s="140"/>
      <c r="C16" s="140"/>
      <c r="D16" s="140"/>
      <c r="E16" s="140"/>
      <c r="F16" s="140"/>
      <c r="G16" s="140"/>
      <c r="H16" s="140"/>
      <c r="I16" s="140"/>
    </row>
    <row r="17" spans="1:9" x14ac:dyDescent="0.2">
      <c r="A17" s="140"/>
      <c r="B17" s="140"/>
      <c r="C17" s="140"/>
      <c r="D17" s="140"/>
      <c r="E17" s="140"/>
      <c r="F17" s="140"/>
      <c r="G17" s="140"/>
      <c r="H17" s="140"/>
      <c r="I17" s="140"/>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c r="E21" s="37">
        <v>0</v>
      </c>
      <c r="F21" s="37"/>
      <c r="G21" s="37"/>
      <c r="H21" s="37"/>
      <c r="I21" s="37"/>
    </row>
    <row r="22" spans="1:9" x14ac:dyDescent="0.2">
      <c r="A22" s="33" t="s">
        <v>1</v>
      </c>
      <c r="B22" s="34"/>
      <c r="C22" s="37">
        <f t="shared" ref="C22" si="0">B33</f>
        <v>0</v>
      </c>
      <c r="D22" s="37">
        <f t="shared" ref="D22" si="1">C33</f>
        <v>0</v>
      </c>
      <c r="E22" s="37">
        <f t="shared" ref="E22" si="2">D33</f>
        <v>0</v>
      </c>
      <c r="F22" s="37">
        <f t="shared" ref="F22" si="3">E33</f>
        <v>0</v>
      </c>
      <c r="G22" s="37">
        <f t="shared" ref="G22" si="4">F33</f>
        <v>97.19999999999709</v>
      </c>
      <c r="H22" s="37">
        <f t="shared" ref="H22" si="5">G33</f>
        <v>0.19999999995343387</v>
      </c>
      <c r="I22" s="37">
        <f t="shared" ref="I22" si="6">H33</f>
        <v>0.19999999995343387</v>
      </c>
    </row>
    <row r="23" spans="1:9" x14ac:dyDescent="0.2">
      <c r="A23" s="33" t="s">
        <v>2</v>
      </c>
      <c r="B23" s="34"/>
      <c r="C23" s="37"/>
      <c r="D23" s="37"/>
      <c r="E23" s="37">
        <v>0</v>
      </c>
      <c r="F23" s="37">
        <v>94114.17</v>
      </c>
      <c r="G23" s="37">
        <v>596200</v>
      </c>
      <c r="H23" s="37">
        <v>0</v>
      </c>
      <c r="I23" s="37">
        <v>0</v>
      </c>
    </row>
    <row r="24" spans="1:9" x14ac:dyDescent="0.2">
      <c r="A24" s="33" t="s">
        <v>3</v>
      </c>
      <c r="B24" s="34"/>
      <c r="C24" s="36"/>
      <c r="D24" s="37"/>
      <c r="E24" s="37">
        <v>0</v>
      </c>
      <c r="F24" s="37">
        <v>94016.97</v>
      </c>
      <c r="G24" s="37">
        <v>596297</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7">SUM(C28:C30)</f>
        <v>0</v>
      </c>
      <c r="D31" s="15">
        <f t="shared" si="7"/>
        <v>0</v>
      </c>
      <c r="E31" s="15">
        <f t="shared" si="7"/>
        <v>0</v>
      </c>
      <c r="F31" s="15">
        <f t="shared" si="7"/>
        <v>0</v>
      </c>
      <c r="G31" s="15">
        <f t="shared" ref="G31:I31" si="8">SUM(G28:G30)</f>
        <v>0</v>
      </c>
      <c r="H31" s="15">
        <f t="shared" si="8"/>
        <v>0</v>
      </c>
      <c r="I31" s="15">
        <f t="shared" si="8"/>
        <v>0</v>
      </c>
    </row>
    <row r="32" spans="1:9" x14ac:dyDescent="0.2">
      <c r="A32" s="33"/>
      <c r="B32" s="34"/>
      <c r="C32" s="37"/>
      <c r="D32" s="37"/>
      <c r="E32" s="37"/>
      <c r="F32" s="37"/>
      <c r="G32" s="37"/>
      <c r="H32" s="37"/>
      <c r="I32" s="37"/>
    </row>
    <row r="33" spans="1:9" x14ac:dyDescent="0.2">
      <c r="A33" s="33" t="s">
        <v>7</v>
      </c>
      <c r="B33" s="34"/>
      <c r="C33" s="36">
        <f t="shared" ref="C33" si="9">+C22+C23-C24+C31</f>
        <v>0</v>
      </c>
      <c r="D33" s="36">
        <f>+D22+D23-D24+D31</f>
        <v>0</v>
      </c>
      <c r="E33" s="36">
        <f>+E22+E23-E24+E31</f>
        <v>0</v>
      </c>
      <c r="F33" s="36">
        <f t="shared" ref="F33:I33" si="10">+F22+F23-F24+F31</f>
        <v>97.19999999999709</v>
      </c>
      <c r="G33" s="36">
        <f t="shared" si="10"/>
        <v>0.19999999995343387</v>
      </c>
      <c r="H33" s="36">
        <f t="shared" si="10"/>
        <v>0.19999999995343387</v>
      </c>
      <c r="I33" s="36">
        <f t="shared" si="10"/>
        <v>0.19999999995343387</v>
      </c>
    </row>
    <row r="34" spans="1:9" x14ac:dyDescent="0.2">
      <c r="A34" s="38"/>
      <c r="B34" s="39"/>
      <c r="C34" s="37"/>
      <c r="D34" s="37"/>
      <c r="E34" s="37"/>
      <c r="F34" s="37"/>
      <c r="G34" s="37"/>
      <c r="H34" s="37"/>
      <c r="I34" s="37"/>
    </row>
    <row r="35" spans="1:9" x14ac:dyDescent="0.2">
      <c r="A35" s="33" t="s">
        <v>24</v>
      </c>
      <c r="B35" s="34"/>
      <c r="C35" s="37"/>
      <c r="D35" s="37"/>
      <c r="E35" s="37">
        <v>0</v>
      </c>
      <c r="F35" s="37">
        <v>580770.03</v>
      </c>
      <c r="G35" s="37"/>
      <c r="H35" s="37"/>
      <c r="I35" s="37"/>
    </row>
    <row r="36" spans="1:9" x14ac:dyDescent="0.2">
      <c r="A36" s="38"/>
      <c r="B36" s="39"/>
      <c r="C36" s="37"/>
      <c r="D36" s="37"/>
      <c r="E36" s="37"/>
      <c r="F36" s="37"/>
      <c r="G36" s="37"/>
      <c r="H36" s="37"/>
      <c r="I36" s="37"/>
    </row>
    <row r="37" spans="1:9" x14ac:dyDescent="0.2">
      <c r="A37" s="33" t="s">
        <v>25</v>
      </c>
      <c r="B37" s="42"/>
      <c r="C37" s="43">
        <f t="shared" ref="C37:D37" si="11">C33-C35</f>
        <v>0</v>
      </c>
      <c r="D37" s="43">
        <f t="shared" si="11"/>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3">
    <mergeCell ref="A18:I18"/>
    <mergeCell ref="A8:I8"/>
    <mergeCell ref="A12:I12"/>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32D2-CE52-4DAC-B84F-7171EF4B99B6}">
  <sheetPr>
    <tabColor rgb="FF00B0F0"/>
    <pageSetUpPr fitToPage="1"/>
  </sheetPr>
  <dimension ref="A1:I45"/>
  <sheetViews>
    <sheetView zoomScaleNormal="100" zoomScaleSheetLayoutView="90" workbookViewId="0">
      <selection activeCell="L44" sqref="L44"/>
    </sheetView>
  </sheetViews>
  <sheetFormatPr defaultColWidth="8.85546875" defaultRowHeight="12.75" x14ac:dyDescent="0.2"/>
  <cols>
    <col min="1" max="2" width="17.28515625" style="139" customWidth="1"/>
    <col min="3" max="8" width="14" style="139" customWidth="1"/>
    <col min="9" max="9" width="13.140625" style="139" customWidth="1"/>
    <col min="10" max="16384" width="8.85546875" style="139"/>
  </cols>
  <sheetData>
    <row r="1" spans="1:9" x14ac:dyDescent="0.2">
      <c r="A1" s="138"/>
      <c r="B1" s="138"/>
      <c r="C1" s="138"/>
      <c r="D1" s="138"/>
      <c r="E1" s="138"/>
      <c r="F1" s="138"/>
      <c r="G1" s="138"/>
      <c r="H1" s="138"/>
      <c r="I1" s="138"/>
    </row>
    <row r="2" spans="1:9" x14ac:dyDescent="0.2">
      <c r="A2" s="138" t="s">
        <v>13</v>
      </c>
      <c r="B2" s="29" t="s">
        <v>34</v>
      </c>
      <c r="C2" s="29"/>
      <c r="D2" s="29"/>
      <c r="E2" s="138"/>
      <c r="F2" s="138"/>
      <c r="G2" s="30" t="s">
        <v>14</v>
      </c>
      <c r="H2" s="29"/>
      <c r="I2" s="29"/>
    </row>
    <row r="3" spans="1:9" x14ac:dyDescent="0.2">
      <c r="A3" s="138" t="s">
        <v>22</v>
      </c>
      <c r="B3" s="29" t="s">
        <v>455</v>
      </c>
      <c r="C3" s="29"/>
      <c r="D3" s="29"/>
      <c r="E3" s="138"/>
      <c r="F3" s="138"/>
      <c r="G3" s="30" t="s">
        <v>15</v>
      </c>
      <c r="H3" s="31"/>
      <c r="I3" s="31"/>
    </row>
    <row r="4" spans="1:9" x14ac:dyDescent="0.2">
      <c r="A4" s="138" t="s">
        <v>16</v>
      </c>
      <c r="B4" s="29"/>
      <c r="C4" s="29"/>
      <c r="D4" s="29"/>
      <c r="E4" s="138"/>
      <c r="F4" s="138"/>
      <c r="G4" s="30" t="s">
        <v>18</v>
      </c>
      <c r="H4" s="29"/>
      <c r="I4" s="29"/>
    </row>
    <row r="5" spans="1:9" x14ac:dyDescent="0.2">
      <c r="A5" s="138" t="s">
        <v>17</v>
      </c>
      <c r="B5" s="29"/>
      <c r="C5" s="31"/>
      <c r="D5" s="31"/>
      <c r="E5" s="138"/>
      <c r="F5" s="138"/>
      <c r="G5" s="30" t="s">
        <v>19</v>
      </c>
      <c r="H5" s="31" t="s">
        <v>456</v>
      </c>
      <c r="I5" s="31"/>
    </row>
    <row r="6" spans="1:9" x14ac:dyDescent="0.2">
      <c r="A6" s="138"/>
      <c r="B6" s="138"/>
      <c r="C6" s="138"/>
      <c r="D6" s="138"/>
      <c r="E6" s="138"/>
      <c r="F6" s="138"/>
      <c r="G6" s="138"/>
      <c r="H6" s="138"/>
      <c r="I6" s="138"/>
    </row>
    <row r="7" spans="1:9" x14ac:dyDescent="0.2">
      <c r="A7" s="138"/>
      <c r="B7" s="138"/>
      <c r="C7" s="138"/>
      <c r="D7" s="138"/>
      <c r="E7" s="138"/>
      <c r="F7" s="138"/>
      <c r="G7" s="138"/>
      <c r="H7" s="138"/>
      <c r="I7" s="138"/>
    </row>
    <row r="8" spans="1:9" x14ac:dyDescent="0.2">
      <c r="A8" s="138" t="s">
        <v>20</v>
      </c>
      <c r="B8" s="138"/>
      <c r="C8" s="138"/>
      <c r="D8" s="138"/>
      <c r="E8" s="138"/>
      <c r="F8" s="138"/>
      <c r="G8" s="138"/>
      <c r="H8" s="138"/>
      <c r="I8" s="138"/>
    </row>
    <row r="9" spans="1:9" x14ac:dyDescent="0.2">
      <c r="A9" s="138"/>
      <c r="B9" s="138"/>
      <c r="C9" s="138"/>
      <c r="D9" s="138"/>
      <c r="E9" s="138"/>
      <c r="F9" s="138"/>
      <c r="G9" s="138"/>
      <c r="H9" s="138"/>
      <c r="I9" s="138"/>
    </row>
    <row r="10" spans="1:9" x14ac:dyDescent="0.2">
      <c r="A10" s="138" t="s">
        <v>21</v>
      </c>
      <c r="B10" s="138"/>
      <c r="C10" s="138"/>
      <c r="D10" s="138"/>
      <c r="E10" s="138"/>
      <c r="F10" s="138"/>
      <c r="G10" s="138"/>
      <c r="H10" s="138"/>
      <c r="I10" s="138"/>
    </row>
    <row r="11" spans="1:9" x14ac:dyDescent="0.2">
      <c r="A11" s="138"/>
      <c r="B11" s="138"/>
      <c r="C11" s="138"/>
      <c r="D11" s="138"/>
      <c r="E11" s="138"/>
      <c r="F11" s="138"/>
      <c r="G11" s="138"/>
      <c r="H11" s="138"/>
      <c r="I11" s="138"/>
    </row>
    <row r="12" spans="1:9" x14ac:dyDescent="0.2">
      <c r="A12" s="138" t="s">
        <v>23</v>
      </c>
      <c r="B12" s="138"/>
      <c r="C12" s="138"/>
      <c r="D12" s="138"/>
      <c r="E12" s="138"/>
      <c r="F12" s="138"/>
      <c r="G12" s="138"/>
      <c r="H12" s="138"/>
      <c r="I12" s="138"/>
    </row>
    <row r="13" spans="1:9" x14ac:dyDescent="0.2">
      <c r="A13" s="138"/>
      <c r="B13" s="138"/>
      <c r="C13" s="138"/>
      <c r="D13" s="138"/>
      <c r="E13" s="138"/>
      <c r="F13" s="138"/>
      <c r="G13" s="138"/>
      <c r="H13" s="138"/>
      <c r="I13" s="138"/>
    </row>
    <row r="14" spans="1:9" x14ac:dyDescent="0.2">
      <c r="A14" s="139" t="s">
        <v>27</v>
      </c>
      <c r="B14" s="138"/>
      <c r="C14" s="138"/>
      <c r="D14" s="138"/>
      <c r="E14" s="138"/>
      <c r="F14" s="138"/>
      <c r="G14" s="138"/>
      <c r="H14" s="138"/>
      <c r="I14" s="138"/>
    </row>
    <row r="15" spans="1:9" x14ac:dyDescent="0.2">
      <c r="A15" s="138" t="s">
        <v>45</v>
      </c>
      <c r="B15" s="138"/>
      <c r="C15" s="138"/>
      <c r="D15" s="138"/>
      <c r="E15" s="138"/>
      <c r="F15" s="138"/>
      <c r="G15" s="138"/>
      <c r="H15" s="138"/>
      <c r="I15" s="138"/>
    </row>
    <row r="16" spans="1:9" x14ac:dyDescent="0.2">
      <c r="B16" s="138"/>
      <c r="C16" s="138"/>
      <c r="D16" s="138"/>
      <c r="E16" s="138"/>
      <c r="F16" s="138"/>
      <c r="G16" s="138"/>
      <c r="H16" s="138"/>
      <c r="I16" s="138"/>
    </row>
    <row r="17" spans="1:9" x14ac:dyDescent="0.2">
      <c r="A17" s="138"/>
      <c r="B17" s="138"/>
      <c r="C17" s="138"/>
      <c r="D17" s="138"/>
      <c r="E17" s="138"/>
      <c r="F17" s="138"/>
      <c r="G17" s="138"/>
      <c r="H17" s="138"/>
      <c r="I17" s="138"/>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53" t="s">
        <v>466</v>
      </c>
      <c r="H19" s="153" t="s">
        <v>467</v>
      </c>
      <c r="I19" s="153" t="s">
        <v>468</v>
      </c>
    </row>
    <row r="20" spans="1:9" x14ac:dyDescent="0.2">
      <c r="A20" s="33"/>
      <c r="B20" s="34"/>
      <c r="C20" s="14" t="s">
        <v>10</v>
      </c>
      <c r="D20" s="14" t="s">
        <v>10</v>
      </c>
      <c r="E20" s="14" t="s">
        <v>10</v>
      </c>
      <c r="F20" s="14" t="s">
        <v>10</v>
      </c>
      <c r="G20" s="155" t="s">
        <v>11</v>
      </c>
      <c r="H20" s="155" t="s">
        <v>11</v>
      </c>
      <c r="I20" s="155" t="s">
        <v>11</v>
      </c>
    </row>
    <row r="21" spans="1:9" x14ac:dyDescent="0.2">
      <c r="A21" s="33" t="s">
        <v>0</v>
      </c>
      <c r="B21" s="34"/>
      <c r="C21" s="37"/>
      <c r="D21" s="37"/>
      <c r="E21" s="37">
        <v>0</v>
      </c>
      <c r="F21" s="37"/>
      <c r="G21" s="37"/>
      <c r="H21" s="37"/>
      <c r="I21" s="37"/>
    </row>
    <row r="22" spans="1:9" x14ac:dyDescent="0.2">
      <c r="A22" s="33" t="s">
        <v>1</v>
      </c>
      <c r="B22" s="34"/>
      <c r="C22" s="37">
        <f t="shared" ref="C22" si="0">B33</f>
        <v>0</v>
      </c>
      <c r="D22" s="37">
        <f t="shared" ref="D22" si="1">C33</f>
        <v>0</v>
      </c>
      <c r="E22" s="37">
        <f t="shared" ref="E22" si="2">D33</f>
        <v>0</v>
      </c>
      <c r="F22" s="37">
        <f t="shared" ref="F22" si="3">E33</f>
        <v>9247177.1300000008</v>
      </c>
      <c r="G22" s="37">
        <f t="shared" ref="G22" si="4">F33</f>
        <v>0</v>
      </c>
      <c r="H22" s="37">
        <f t="shared" ref="H22" si="5">G33</f>
        <v>0</v>
      </c>
      <c r="I22" s="37">
        <f t="shared" ref="I22" si="6">H33</f>
        <v>0</v>
      </c>
    </row>
    <row r="23" spans="1:9" x14ac:dyDescent="0.2">
      <c r="A23" s="33" t="s">
        <v>2</v>
      </c>
      <c r="B23" s="34"/>
      <c r="C23" s="37"/>
      <c r="D23" s="37"/>
      <c r="E23" s="37">
        <v>0</v>
      </c>
      <c r="F23" s="37">
        <v>0</v>
      </c>
      <c r="G23" s="37">
        <v>0</v>
      </c>
      <c r="H23" s="37">
        <v>0</v>
      </c>
      <c r="I23" s="37">
        <v>0</v>
      </c>
    </row>
    <row r="24" spans="1:9" x14ac:dyDescent="0.2">
      <c r="A24" s="33" t="s">
        <v>3</v>
      </c>
      <c r="B24" s="34"/>
      <c r="C24" s="36"/>
      <c r="D24" s="37"/>
      <c r="E24" s="37">
        <v>8752822.8699999992</v>
      </c>
      <c r="F24" s="37">
        <v>4917894.6900000004</v>
      </c>
      <c r="G24" s="37">
        <v>0</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t="s">
        <v>457</v>
      </c>
      <c r="B28" s="19"/>
      <c r="C28" s="16"/>
      <c r="D28" s="16"/>
      <c r="E28" s="16">
        <v>18000000</v>
      </c>
      <c r="F28" s="16"/>
      <c r="G28" s="16"/>
      <c r="H28" s="16"/>
      <c r="I28" s="16"/>
    </row>
    <row r="29" spans="1:9" x14ac:dyDescent="0.2">
      <c r="A29" s="18" t="s">
        <v>461</v>
      </c>
      <c r="B29" s="19"/>
      <c r="C29" s="16"/>
      <c r="D29" s="16"/>
      <c r="E29" s="16"/>
      <c r="F29" s="16">
        <v>-4282962.5999999996</v>
      </c>
      <c r="G29" s="16"/>
      <c r="H29" s="16"/>
      <c r="I29" s="16"/>
    </row>
    <row r="30" spans="1:9" x14ac:dyDescent="0.2">
      <c r="A30" s="18" t="s">
        <v>462</v>
      </c>
      <c r="B30" s="19"/>
      <c r="C30" s="16"/>
      <c r="D30" s="16"/>
      <c r="E30" s="16"/>
      <c r="F30" s="16">
        <v>-46319.839999999997</v>
      </c>
      <c r="G30" s="16"/>
      <c r="H30" s="16"/>
      <c r="I30" s="16"/>
    </row>
    <row r="31" spans="1:9" x14ac:dyDescent="0.2">
      <c r="A31" s="10" t="s">
        <v>5</v>
      </c>
      <c r="B31" s="11"/>
      <c r="C31" s="15">
        <f t="shared" ref="C31:F31" si="7">SUM(C28:C30)</f>
        <v>0</v>
      </c>
      <c r="D31" s="15">
        <f t="shared" si="7"/>
        <v>0</v>
      </c>
      <c r="E31" s="15">
        <f t="shared" si="7"/>
        <v>18000000</v>
      </c>
      <c r="F31" s="15">
        <f t="shared" si="7"/>
        <v>-4329282.4399999995</v>
      </c>
      <c r="G31" s="15"/>
      <c r="H31" s="15"/>
      <c r="I31" s="15"/>
    </row>
    <row r="32" spans="1:9" x14ac:dyDescent="0.2">
      <c r="A32" s="33"/>
      <c r="B32" s="34"/>
      <c r="C32" s="37"/>
      <c r="D32" s="37"/>
      <c r="E32" s="37"/>
      <c r="F32" s="37"/>
      <c r="G32" s="37"/>
      <c r="H32" s="37"/>
      <c r="I32" s="37"/>
    </row>
    <row r="33" spans="1:9" x14ac:dyDescent="0.2">
      <c r="A33" s="33" t="s">
        <v>7</v>
      </c>
      <c r="B33" s="34"/>
      <c r="C33" s="36">
        <f t="shared" ref="C33" si="8">+C22+C23-C24+C31</f>
        <v>0</v>
      </c>
      <c r="D33" s="36">
        <f>+D22+D23-D24+D31</f>
        <v>0</v>
      </c>
      <c r="E33" s="36">
        <f>+E22+E23-E24+E31</f>
        <v>9247177.1300000008</v>
      </c>
      <c r="F33" s="36">
        <f t="shared" ref="F33:I33" si="9">+F22+F23-F24+F31</f>
        <v>0</v>
      </c>
      <c r="G33" s="36">
        <f t="shared" si="9"/>
        <v>0</v>
      </c>
      <c r="H33" s="36">
        <f t="shared" si="9"/>
        <v>0</v>
      </c>
      <c r="I33" s="36">
        <f t="shared" si="9"/>
        <v>0</v>
      </c>
    </row>
    <row r="34" spans="1:9" x14ac:dyDescent="0.2">
      <c r="A34" s="38"/>
      <c r="B34" s="39"/>
      <c r="C34" s="37"/>
      <c r="D34" s="37"/>
      <c r="E34" s="37"/>
      <c r="F34" s="37"/>
      <c r="G34" s="37"/>
      <c r="H34" s="37"/>
      <c r="I34" s="37"/>
    </row>
    <row r="35" spans="1:9" x14ac:dyDescent="0.2">
      <c r="A35" s="33" t="s">
        <v>24</v>
      </c>
      <c r="B35" s="34"/>
      <c r="C35" s="37"/>
      <c r="D35" s="37"/>
      <c r="E35" s="37">
        <v>1923397.66</v>
      </c>
      <c r="F35" s="37"/>
      <c r="G35" s="37"/>
      <c r="H35" s="37"/>
      <c r="I35" s="37"/>
    </row>
    <row r="36" spans="1:9" x14ac:dyDescent="0.2">
      <c r="A36" s="38"/>
      <c r="B36" s="39"/>
      <c r="C36" s="37"/>
      <c r="D36" s="37"/>
      <c r="E36" s="37"/>
      <c r="F36" s="37"/>
      <c r="G36" s="37"/>
      <c r="H36" s="37"/>
      <c r="I36" s="37"/>
    </row>
    <row r="37" spans="1:9" x14ac:dyDescent="0.2">
      <c r="A37" s="33" t="s">
        <v>25</v>
      </c>
      <c r="B37" s="42"/>
      <c r="C37" s="43">
        <f t="shared" ref="C37:D37" si="10">C33-C35</f>
        <v>0</v>
      </c>
      <c r="D37" s="43">
        <f t="shared" si="10"/>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E5BC5-8625-4AD5-9BFE-9C6B4977652B}">
  <sheetPr>
    <tabColor rgb="FF00B0F0"/>
    <pageSetUpPr fitToPage="1"/>
  </sheetPr>
  <dimension ref="A1:I45"/>
  <sheetViews>
    <sheetView zoomScaleNormal="100" zoomScaleSheetLayoutView="90" workbookViewId="0"/>
  </sheetViews>
  <sheetFormatPr defaultColWidth="8.85546875" defaultRowHeight="12.75" x14ac:dyDescent="0.2"/>
  <cols>
    <col min="1" max="2" width="17.28515625" style="143" customWidth="1"/>
    <col min="3" max="8" width="14" style="143" customWidth="1"/>
    <col min="9" max="9" width="13.140625" style="143" customWidth="1"/>
    <col min="10" max="16384" width="8.85546875" style="143"/>
  </cols>
  <sheetData>
    <row r="1" spans="1:9" x14ac:dyDescent="0.2">
      <c r="A1" s="142"/>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454</v>
      </c>
      <c r="C3" s="29"/>
      <c r="D3" s="29"/>
      <c r="E3" s="142"/>
      <c r="F3" s="142"/>
      <c r="G3" s="30" t="s">
        <v>15</v>
      </c>
      <c r="H3" s="134" t="s">
        <v>417</v>
      </c>
      <c r="I3" s="31"/>
    </row>
    <row r="4" spans="1:9" x14ac:dyDescent="0.2">
      <c r="A4" s="142" t="s">
        <v>16</v>
      </c>
      <c r="B4" s="29" t="s">
        <v>483</v>
      </c>
      <c r="C4" s="29"/>
      <c r="D4" s="29"/>
      <c r="E4" s="142"/>
      <c r="F4" s="142"/>
      <c r="G4" s="30" t="s">
        <v>18</v>
      </c>
      <c r="H4" s="29" t="s">
        <v>38</v>
      </c>
      <c r="I4" s="29"/>
    </row>
    <row r="5" spans="1:9" x14ac:dyDescent="0.2">
      <c r="A5" s="142" t="s">
        <v>17</v>
      </c>
      <c r="B5" s="29" t="s">
        <v>484</v>
      </c>
      <c r="C5" s="31"/>
      <c r="D5" s="31"/>
      <c r="E5" s="142"/>
      <c r="F5" s="142"/>
      <c r="G5" s="30" t="s">
        <v>19</v>
      </c>
      <c r="H5" s="31" t="s">
        <v>463</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485</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486</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487</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3" t="s">
        <v>488</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4" t="s">
        <v>10</v>
      </c>
      <c r="E20" s="14" t="s">
        <v>10</v>
      </c>
      <c r="F20" s="14" t="s">
        <v>10</v>
      </c>
      <c r="G20" s="14" t="s">
        <v>11</v>
      </c>
      <c r="H20" s="14" t="s">
        <v>11</v>
      </c>
      <c r="I20" s="14" t="s">
        <v>11</v>
      </c>
    </row>
    <row r="21" spans="1:9" x14ac:dyDescent="0.2">
      <c r="A21" s="33" t="s">
        <v>0</v>
      </c>
      <c r="B21" s="34"/>
      <c r="C21" s="37"/>
      <c r="D21" s="37"/>
      <c r="E21" s="37">
        <v>0</v>
      </c>
      <c r="F21" s="37"/>
      <c r="G21" s="37"/>
      <c r="H21" s="37"/>
      <c r="I21" s="37"/>
    </row>
    <row r="22" spans="1:9" x14ac:dyDescent="0.2">
      <c r="A22" s="33" t="s">
        <v>1</v>
      </c>
      <c r="B22" s="34"/>
      <c r="C22" s="37">
        <f t="shared" ref="C22:I22" si="0">B33</f>
        <v>0</v>
      </c>
      <c r="D22" s="37">
        <f t="shared" si="0"/>
        <v>0</v>
      </c>
      <c r="E22" s="37">
        <f t="shared" si="0"/>
        <v>0</v>
      </c>
      <c r="F22" s="37">
        <f t="shared" si="0"/>
        <v>0</v>
      </c>
      <c r="G22" s="37">
        <f t="shared" si="0"/>
        <v>8576.5999999999985</v>
      </c>
      <c r="H22" s="37">
        <f t="shared" si="0"/>
        <v>0</v>
      </c>
      <c r="I22" s="37">
        <f t="shared" si="0"/>
        <v>0</v>
      </c>
    </row>
    <row r="23" spans="1:9" x14ac:dyDescent="0.2">
      <c r="A23" s="33" t="s">
        <v>2</v>
      </c>
      <c r="B23" s="34"/>
      <c r="C23" s="37"/>
      <c r="D23" s="37"/>
      <c r="E23" s="37">
        <v>0</v>
      </c>
      <c r="F23" s="37">
        <v>45757</v>
      </c>
      <c r="G23" s="37">
        <v>45757</v>
      </c>
      <c r="H23" s="37">
        <v>45757</v>
      </c>
      <c r="I23" s="37">
        <v>45757</v>
      </c>
    </row>
    <row r="24" spans="1:9" x14ac:dyDescent="0.2">
      <c r="A24" s="33" t="s">
        <v>3</v>
      </c>
      <c r="B24" s="34"/>
      <c r="C24" s="36"/>
      <c r="D24" s="37"/>
      <c r="E24" s="37">
        <v>0</v>
      </c>
      <c r="F24" s="37">
        <v>37180.400000000001</v>
      </c>
      <c r="G24" s="37">
        <f>45757+8577</f>
        <v>54334</v>
      </c>
      <c r="H24" s="37">
        <v>45757</v>
      </c>
      <c r="I24" s="37">
        <v>45757</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F31" si="1">SUM(C28:C30)</f>
        <v>0</v>
      </c>
      <c r="D31" s="15">
        <f t="shared" si="1"/>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 t="shared" ref="C33" si="3">+C22+C23-C24+C31</f>
        <v>0</v>
      </c>
      <c r="D33" s="36">
        <f>+D22+D23-D24+D31</f>
        <v>0</v>
      </c>
      <c r="E33" s="36">
        <f>+E22+E23-E24+E31</f>
        <v>0</v>
      </c>
      <c r="F33" s="36">
        <f t="shared" ref="F33:I33" si="4">+F22+F23-F24+F31</f>
        <v>8576.5999999999985</v>
      </c>
      <c r="G33" s="36">
        <v>0</v>
      </c>
      <c r="H33" s="36">
        <f t="shared" si="4"/>
        <v>0</v>
      </c>
      <c r="I33" s="36">
        <f t="shared" si="4"/>
        <v>0</v>
      </c>
    </row>
    <row r="34" spans="1:9" x14ac:dyDescent="0.2">
      <c r="A34" s="38"/>
      <c r="B34" s="39"/>
      <c r="C34" s="37"/>
      <c r="D34" s="37"/>
      <c r="E34" s="37"/>
      <c r="F34" s="37"/>
      <c r="G34" s="37"/>
      <c r="H34" s="37"/>
      <c r="I34" s="37"/>
    </row>
    <row r="35" spans="1:9" x14ac:dyDescent="0.2">
      <c r="A35" s="33" t="s">
        <v>24</v>
      </c>
      <c r="B35" s="34"/>
      <c r="C35" s="37"/>
      <c r="D35" s="37"/>
      <c r="E35" s="37">
        <v>0</v>
      </c>
      <c r="F35" s="37">
        <v>37216.54</v>
      </c>
      <c r="G35" s="37">
        <v>0</v>
      </c>
      <c r="H35" s="37">
        <v>0</v>
      </c>
      <c r="I35" s="37">
        <v>0</v>
      </c>
    </row>
    <row r="36" spans="1:9" x14ac:dyDescent="0.2">
      <c r="A36" s="38"/>
      <c r="B36" s="39"/>
      <c r="C36" s="37"/>
      <c r="D36" s="37"/>
      <c r="E36" s="37"/>
      <c r="F36" s="37"/>
      <c r="G36" s="37"/>
      <c r="H36" s="37"/>
      <c r="I36" s="37"/>
    </row>
    <row r="37" spans="1:9" x14ac:dyDescent="0.2">
      <c r="A37" s="33" t="s">
        <v>25</v>
      </c>
      <c r="B37" s="42"/>
      <c r="C37" s="43">
        <f t="shared" ref="C37:D37" si="5">C33-C35</f>
        <v>0</v>
      </c>
      <c r="D37" s="43">
        <f t="shared" si="5"/>
        <v>0</v>
      </c>
      <c r="E37" s="43" t="s">
        <v>106</v>
      </c>
      <c r="F37" s="43" t="s">
        <v>106</v>
      </c>
      <c r="G37" s="43" t="s">
        <v>106</v>
      </c>
      <c r="H37" s="43" t="s">
        <v>106</v>
      </c>
      <c r="I37" s="43"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6B92B-1C7F-4233-B39D-68A8FB11D78B}">
  <sheetPr>
    <tabColor rgb="FF00B0F0"/>
    <pageSetUpPr fitToPage="1"/>
  </sheetPr>
  <dimension ref="A1:I49"/>
  <sheetViews>
    <sheetView tabSelected="1" zoomScaleNormal="100" zoomScaleSheetLayoutView="90" workbookViewId="0">
      <selection activeCell="P14" sqref="P14"/>
    </sheetView>
  </sheetViews>
  <sheetFormatPr defaultColWidth="8.85546875" defaultRowHeight="12.75" x14ac:dyDescent="0.2"/>
  <cols>
    <col min="1" max="2" width="17.28515625" style="176" customWidth="1"/>
    <col min="3" max="8" width="14" style="176" customWidth="1"/>
    <col min="9" max="9" width="13.140625" style="176" customWidth="1"/>
    <col min="10" max="16384" width="8.85546875" style="176"/>
  </cols>
  <sheetData>
    <row r="1" spans="1:9" x14ac:dyDescent="0.2">
      <c r="A1" s="175"/>
      <c r="B1" s="175"/>
      <c r="C1" s="175"/>
      <c r="D1" s="175"/>
      <c r="E1" s="175"/>
      <c r="F1" s="175"/>
      <c r="G1" s="175"/>
      <c r="H1" s="175"/>
      <c r="I1" s="175"/>
    </row>
    <row r="2" spans="1:9" x14ac:dyDescent="0.2">
      <c r="A2" s="175" t="s">
        <v>13</v>
      </c>
      <c r="B2" s="29" t="s">
        <v>34</v>
      </c>
      <c r="C2" s="29"/>
      <c r="D2" s="29"/>
      <c r="E2" s="175"/>
      <c r="F2" s="175"/>
      <c r="G2" s="30" t="s">
        <v>14</v>
      </c>
      <c r="H2" s="29" t="s">
        <v>264</v>
      </c>
      <c r="I2" s="29"/>
    </row>
    <row r="3" spans="1:9" x14ac:dyDescent="0.2">
      <c r="A3" s="175" t="s">
        <v>22</v>
      </c>
      <c r="B3" s="29" t="s">
        <v>464</v>
      </c>
      <c r="C3" s="29"/>
      <c r="D3" s="29"/>
      <c r="E3" s="175"/>
      <c r="F3" s="175"/>
      <c r="G3" s="30" t="s">
        <v>15</v>
      </c>
      <c r="H3" s="31" t="s">
        <v>266</v>
      </c>
      <c r="I3" s="31"/>
    </row>
    <row r="4" spans="1:9" x14ac:dyDescent="0.2">
      <c r="A4" s="175" t="s">
        <v>16</v>
      </c>
      <c r="B4" s="29" t="s">
        <v>267</v>
      </c>
      <c r="C4" s="29"/>
      <c r="D4" s="29"/>
      <c r="E4" s="175"/>
      <c r="F4" s="175"/>
      <c r="G4" s="30" t="s">
        <v>18</v>
      </c>
      <c r="H4" s="29" t="s">
        <v>38</v>
      </c>
      <c r="I4" s="29"/>
    </row>
    <row r="5" spans="1:9" x14ac:dyDescent="0.2">
      <c r="A5" s="175" t="s">
        <v>17</v>
      </c>
      <c r="B5" s="29" t="s">
        <v>268</v>
      </c>
      <c r="C5" s="31"/>
      <c r="D5" s="31"/>
      <c r="E5" s="175"/>
      <c r="F5" s="175"/>
      <c r="G5" s="30" t="s">
        <v>19</v>
      </c>
      <c r="H5" s="31" t="s">
        <v>465</v>
      </c>
      <c r="I5" s="31"/>
    </row>
    <row r="6" spans="1:9" x14ac:dyDescent="0.2">
      <c r="A6" s="175"/>
      <c r="B6" s="175"/>
      <c r="C6" s="175"/>
      <c r="D6" s="175"/>
      <c r="E6" s="175"/>
      <c r="F6" s="175"/>
      <c r="G6" s="175"/>
      <c r="H6" s="175"/>
      <c r="I6" s="175"/>
    </row>
    <row r="7" spans="1:9" x14ac:dyDescent="0.2">
      <c r="A7" s="175"/>
      <c r="B7" s="175"/>
      <c r="C7" s="175"/>
      <c r="D7" s="175"/>
      <c r="E7" s="175"/>
      <c r="F7" s="175"/>
      <c r="G7" s="175"/>
      <c r="H7" s="175"/>
      <c r="I7" s="175"/>
    </row>
    <row r="8" spans="1:9" x14ac:dyDescent="0.2">
      <c r="A8" s="175" t="s">
        <v>270</v>
      </c>
      <c r="B8" s="175"/>
      <c r="C8" s="175"/>
      <c r="D8" s="175"/>
      <c r="E8" s="175"/>
      <c r="F8" s="175"/>
      <c r="G8" s="175"/>
      <c r="H8" s="175"/>
      <c r="I8" s="175"/>
    </row>
    <row r="9" spans="1:9" x14ac:dyDescent="0.2">
      <c r="A9" s="175"/>
      <c r="B9" s="175" t="s">
        <v>271</v>
      </c>
      <c r="C9" s="175"/>
      <c r="D9" s="175"/>
      <c r="E9" s="175"/>
      <c r="F9" s="175"/>
      <c r="G9" s="175"/>
      <c r="H9" s="175"/>
      <c r="I9" s="175"/>
    </row>
    <row r="10" spans="1:9" x14ac:dyDescent="0.2">
      <c r="A10" s="175"/>
      <c r="B10" s="175" t="s">
        <v>272</v>
      </c>
      <c r="C10" s="175"/>
      <c r="D10" s="175"/>
      <c r="E10" s="175"/>
      <c r="F10" s="175"/>
      <c r="G10" s="175"/>
      <c r="H10" s="175"/>
      <c r="I10" s="175"/>
    </row>
    <row r="11" spans="1:9" x14ac:dyDescent="0.2">
      <c r="A11" s="175"/>
      <c r="B11" s="175"/>
      <c r="C11" s="175"/>
      <c r="D11" s="175"/>
      <c r="E11" s="175"/>
      <c r="F11" s="175"/>
      <c r="G11" s="175"/>
      <c r="H11" s="175"/>
      <c r="I11" s="175"/>
    </row>
    <row r="12" spans="1:9" x14ac:dyDescent="0.2">
      <c r="A12" s="175" t="s">
        <v>273</v>
      </c>
      <c r="B12" s="175"/>
      <c r="C12" s="175"/>
      <c r="D12" s="175"/>
      <c r="E12" s="175"/>
      <c r="F12" s="175"/>
      <c r="G12" s="175"/>
      <c r="H12" s="175"/>
      <c r="I12" s="175"/>
    </row>
    <row r="13" spans="1:9" x14ac:dyDescent="0.2">
      <c r="A13" s="175"/>
      <c r="B13" s="175"/>
      <c r="C13" s="175"/>
      <c r="D13" s="175"/>
      <c r="E13" s="175"/>
      <c r="F13" s="175"/>
      <c r="G13" s="175"/>
      <c r="H13" s="175"/>
      <c r="I13" s="175"/>
    </row>
    <row r="14" spans="1:9" x14ac:dyDescent="0.2">
      <c r="A14" s="175" t="s">
        <v>274</v>
      </c>
      <c r="B14" s="175"/>
      <c r="C14" s="175"/>
      <c r="D14" s="175"/>
      <c r="E14" s="175"/>
      <c r="F14" s="175"/>
      <c r="G14" s="175"/>
      <c r="H14" s="175"/>
      <c r="I14" s="175"/>
    </row>
    <row r="15" spans="1:9" x14ac:dyDescent="0.2">
      <c r="A15" s="175"/>
      <c r="B15" s="175" t="s">
        <v>275</v>
      </c>
      <c r="C15" s="175"/>
      <c r="D15" s="175"/>
      <c r="E15" s="175"/>
      <c r="F15" s="175"/>
      <c r="G15" s="175"/>
      <c r="H15" s="175"/>
      <c r="I15" s="175"/>
    </row>
    <row r="16" spans="1:9" x14ac:dyDescent="0.2">
      <c r="A16" s="175"/>
      <c r="B16" s="175"/>
      <c r="C16" s="175"/>
      <c r="D16" s="175"/>
      <c r="E16" s="175"/>
      <c r="F16" s="175"/>
      <c r="G16" s="175"/>
      <c r="H16" s="175"/>
      <c r="I16" s="175"/>
    </row>
    <row r="17" spans="1:9" x14ac:dyDescent="0.2">
      <c r="A17" s="175" t="s">
        <v>276</v>
      </c>
      <c r="B17" s="175"/>
      <c r="C17" s="175"/>
      <c r="D17" s="175"/>
      <c r="E17" s="175"/>
      <c r="F17" s="175"/>
      <c r="G17" s="175"/>
      <c r="H17" s="175"/>
      <c r="I17" s="175"/>
    </row>
    <row r="18" spans="1:9" x14ac:dyDescent="0.2">
      <c r="A18" s="175"/>
      <c r="B18" s="175"/>
      <c r="C18" s="175"/>
      <c r="D18" s="175"/>
      <c r="E18" s="175"/>
      <c r="F18" s="175"/>
      <c r="G18" s="175"/>
      <c r="H18" s="175"/>
      <c r="I18" s="175"/>
    </row>
    <row r="19" spans="1:9" ht="12.75" customHeight="1" x14ac:dyDescent="0.2">
      <c r="A19" s="205" t="s">
        <v>277</v>
      </c>
      <c r="B19" s="205"/>
      <c r="C19" s="205"/>
      <c r="D19" s="205"/>
      <c r="E19" s="205"/>
      <c r="F19" s="205"/>
      <c r="G19" s="205"/>
      <c r="H19" s="205"/>
      <c r="I19" s="205"/>
    </row>
    <row r="20" spans="1:9" x14ac:dyDescent="0.2">
      <c r="A20" s="218"/>
      <c r="B20" s="218"/>
      <c r="C20" s="218"/>
      <c r="D20" s="218"/>
      <c r="E20" s="218"/>
      <c r="F20" s="218"/>
      <c r="G20" s="218"/>
      <c r="H20" s="218"/>
      <c r="I20" s="218"/>
    </row>
    <row r="21" spans="1:9" x14ac:dyDescent="0.2">
      <c r="A21" s="175"/>
      <c r="B21" s="175"/>
      <c r="C21" s="175"/>
      <c r="D21" s="175"/>
      <c r="E21" s="175"/>
      <c r="F21" s="175"/>
      <c r="G21" s="175"/>
      <c r="H21" s="175"/>
      <c r="I21" s="175"/>
    </row>
    <row r="22" spans="1:9" x14ac:dyDescent="0.2">
      <c r="A22" s="207" t="s">
        <v>12</v>
      </c>
      <c r="B22" s="208"/>
      <c r="C22" s="208"/>
      <c r="D22" s="208"/>
      <c r="E22" s="208"/>
      <c r="F22" s="208"/>
      <c r="G22" s="208"/>
      <c r="H22" s="208"/>
      <c r="I22" s="209"/>
    </row>
    <row r="23" spans="1:9" x14ac:dyDescent="0.2">
      <c r="A23" s="33"/>
      <c r="B23" s="34"/>
      <c r="C23" s="35" t="s">
        <v>30</v>
      </c>
      <c r="D23" s="35" t="s">
        <v>31</v>
      </c>
      <c r="E23" s="35" t="s">
        <v>32</v>
      </c>
      <c r="F23" s="35" t="s">
        <v>33</v>
      </c>
      <c r="G23" s="12" t="s">
        <v>466</v>
      </c>
      <c r="H23" s="12" t="s">
        <v>467</v>
      </c>
      <c r="I23" s="12" t="s">
        <v>468</v>
      </c>
    </row>
    <row r="24" spans="1:9" x14ac:dyDescent="0.2">
      <c r="A24" s="33"/>
      <c r="B24" s="34"/>
      <c r="C24" s="14" t="s">
        <v>10</v>
      </c>
      <c r="D24" s="14" t="s">
        <v>10</v>
      </c>
      <c r="E24" s="14" t="s">
        <v>10</v>
      </c>
      <c r="F24" s="14" t="s">
        <v>10</v>
      </c>
      <c r="G24" s="14" t="s">
        <v>11</v>
      </c>
      <c r="H24" s="14" t="s">
        <v>11</v>
      </c>
      <c r="I24" s="14" t="s">
        <v>11</v>
      </c>
    </row>
    <row r="25" spans="1:9" x14ac:dyDescent="0.2">
      <c r="A25" s="33" t="s">
        <v>0</v>
      </c>
      <c r="B25" s="34"/>
      <c r="C25" s="37"/>
      <c r="D25" s="37"/>
      <c r="E25" s="37">
        <v>0</v>
      </c>
      <c r="F25" s="37"/>
      <c r="G25" s="37">
        <v>1098388</v>
      </c>
      <c r="H25" s="37">
        <v>1098388</v>
      </c>
      <c r="I25" s="37">
        <v>1098388</v>
      </c>
    </row>
    <row r="26" spans="1:9" x14ac:dyDescent="0.2">
      <c r="A26" s="33" t="s">
        <v>1</v>
      </c>
      <c r="B26" s="34"/>
      <c r="C26" s="37">
        <f t="shared" ref="C26:I26" si="0">B37</f>
        <v>0</v>
      </c>
      <c r="D26" s="37">
        <f t="shared" si="0"/>
        <v>0</v>
      </c>
      <c r="E26" s="37">
        <f t="shared" si="0"/>
        <v>0</v>
      </c>
      <c r="F26" s="37">
        <f t="shared" si="0"/>
        <v>0</v>
      </c>
      <c r="G26" s="37">
        <f t="shared" si="0"/>
        <v>6.9000000000232831</v>
      </c>
      <c r="H26" s="37">
        <f t="shared" si="0"/>
        <v>6.9000000000232831</v>
      </c>
      <c r="I26" s="37">
        <f t="shared" si="0"/>
        <v>6.9000000000232831</v>
      </c>
    </row>
    <row r="27" spans="1:9" x14ac:dyDescent="0.2">
      <c r="A27" s="33" t="s">
        <v>2</v>
      </c>
      <c r="B27" s="34"/>
      <c r="C27" s="37"/>
      <c r="D27" s="37"/>
      <c r="E27" s="37">
        <v>0</v>
      </c>
      <c r="F27" s="37">
        <v>385100</v>
      </c>
      <c r="G27" s="37">
        <v>838000</v>
      </c>
      <c r="H27" s="37">
        <v>838000</v>
      </c>
      <c r="I27" s="37">
        <v>838000</v>
      </c>
    </row>
    <row r="28" spans="1:9" x14ac:dyDescent="0.2">
      <c r="A28" s="33" t="s">
        <v>3</v>
      </c>
      <c r="B28" s="34"/>
      <c r="C28" s="36"/>
      <c r="D28" s="37"/>
      <c r="E28" s="37">
        <v>0</v>
      </c>
      <c r="F28" s="37">
        <v>385093.1</v>
      </c>
      <c r="G28" s="37">
        <v>838000</v>
      </c>
      <c r="H28" s="37">
        <v>838000</v>
      </c>
      <c r="I28" s="37">
        <v>838000</v>
      </c>
    </row>
    <row r="29" spans="1:9" x14ac:dyDescent="0.2">
      <c r="A29" s="33"/>
      <c r="B29" s="34"/>
      <c r="C29" s="37"/>
      <c r="D29" s="37"/>
      <c r="E29" s="37"/>
      <c r="F29" s="37"/>
      <c r="G29" s="37"/>
      <c r="H29" s="37"/>
      <c r="I29" s="37"/>
    </row>
    <row r="30" spans="1:9" x14ac:dyDescent="0.2">
      <c r="A30" s="10" t="s">
        <v>4</v>
      </c>
      <c r="B30" s="6"/>
      <c r="C30" s="17"/>
      <c r="D30" s="17"/>
      <c r="E30" s="17"/>
      <c r="F30" s="15"/>
      <c r="G30" s="15"/>
      <c r="H30" s="15"/>
      <c r="I30" s="15"/>
    </row>
    <row r="31" spans="1:9" x14ac:dyDescent="0.2">
      <c r="A31" s="10" t="s">
        <v>29</v>
      </c>
      <c r="B31" s="11"/>
      <c r="C31" s="17"/>
      <c r="D31" s="17"/>
      <c r="E31" s="17"/>
      <c r="F31" s="15"/>
      <c r="G31" s="15"/>
      <c r="H31" s="15"/>
      <c r="I31" s="15"/>
    </row>
    <row r="32" spans="1:9" x14ac:dyDescent="0.2">
      <c r="A32" s="18"/>
      <c r="B32" s="19"/>
      <c r="C32" s="16"/>
      <c r="D32" s="16"/>
      <c r="E32" s="16"/>
      <c r="F32" s="16"/>
      <c r="G32" s="16"/>
      <c r="H32" s="16"/>
      <c r="I32" s="16"/>
    </row>
    <row r="33" spans="1:9" x14ac:dyDescent="0.2">
      <c r="A33" s="18"/>
      <c r="B33" s="19"/>
      <c r="C33" s="16"/>
      <c r="D33" s="16"/>
      <c r="E33" s="16"/>
      <c r="F33" s="16"/>
      <c r="G33" s="16"/>
      <c r="H33" s="16"/>
      <c r="I33" s="16"/>
    </row>
    <row r="34" spans="1:9" x14ac:dyDescent="0.2">
      <c r="A34" s="18"/>
      <c r="B34" s="19"/>
      <c r="C34" s="16"/>
      <c r="D34" s="16"/>
      <c r="E34" s="16"/>
      <c r="F34" s="16"/>
      <c r="G34" s="16"/>
      <c r="H34" s="16"/>
      <c r="I34" s="16"/>
    </row>
    <row r="35" spans="1:9" x14ac:dyDescent="0.2">
      <c r="A35" s="10" t="s">
        <v>5</v>
      </c>
      <c r="B35" s="11"/>
      <c r="C35" s="15">
        <f t="shared" ref="C35:F35" si="1">SUM(C32:C34)</f>
        <v>0</v>
      </c>
      <c r="D35" s="15">
        <f t="shared" si="1"/>
        <v>0</v>
      </c>
      <c r="E35" s="15">
        <f t="shared" si="1"/>
        <v>0</v>
      </c>
      <c r="F35" s="15">
        <f t="shared" si="1"/>
        <v>0</v>
      </c>
      <c r="G35" s="15">
        <f t="shared" ref="G35:I35" si="2">SUM(G32:G34)</f>
        <v>0</v>
      </c>
      <c r="H35" s="15">
        <f t="shared" si="2"/>
        <v>0</v>
      </c>
      <c r="I35" s="15">
        <f t="shared" si="2"/>
        <v>0</v>
      </c>
    </row>
    <row r="36" spans="1:9" x14ac:dyDescent="0.2">
      <c r="A36" s="33"/>
      <c r="B36" s="34"/>
      <c r="C36" s="37"/>
      <c r="D36" s="37"/>
      <c r="E36" s="37"/>
      <c r="F36" s="37"/>
      <c r="G36" s="37"/>
      <c r="H36" s="37"/>
      <c r="I36" s="37"/>
    </row>
    <row r="37" spans="1:9" x14ac:dyDescent="0.2">
      <c r="A37" s="33" t="s">
        <v>7</v>
      </c>
      <c r="B37" s="34"/>
      <c r="C37" s="36">
        <f t="shared" ref="C37" si="3">+C26+C27-C28+C35</f>
        <v>0</v>
      </c>
      <c r="D37" s="36">
        <f>+D26+D27-D28+D35</f>
        <v>0</v>
      </c>
      <c r="E37" s="36">
        <f>+E26+E27-E28+E35</f>
        <v>0</v>
      </c>
      <c r="F37" s="36">
        <f t="shared" ref="F37:I37" si="4">+F26+F27-F28+F35</f>
        <v>6.9000000000232831</v>
      </c>
      <c r="G37" s="36">
        <f t="shared" si="4"/>
        <v>6.9000000000232831</v>
      </c>
      <c r="H37" s="36">
        <f t="shared" si="4"/>
        <v>6.9000000000232831</v>
      </c>
      <c r="I37" s="36">
        <f t="shared" si="4"/>
        <v>6.9000000000232831</v>
      </c>
    </row>
    <row r="38" spans="1:9" x14ac:dyDescent="0.2">
      <c r="A38" s="38"/>
      <c r="B38" s="39"/>
      <c r="C38" s="37"/>
      <c r="D38" s="37"/>
      <c r="E38" s="37"/>
      <c r="F38" s="37"/>
      <c r="G38" s="37"/>
      <c r="H38" s="37"/>
      <c r="I38" s="37"/>
    </row>
    <row r="39" spans="1:9" x14ac:dyDescent="0.2">
      <c r="A39" s="33" t="s">
        <v>24</v>
      </c>
      <c r="B39" s="34"/>
      <c r="C39" s="37"/>
      <c r="D39" s="37"/>
      <c r="E39" s="37">
        <v>0</v>
      </c>
      <c r="F39" s="37">
        <v>462358.24</v>
      </c>
      <c r="G39" s="37">
        <v>578000</v>
      </c>
      <c r="H39" s="37">
        <v>578000</v>
      </c>
      <c r="I39" s="37">
        <v>578000</v>
      </c>
    </row>
    <row r="40" spans="1:9" x14ac:dyDescent="0.2">
      <c r="A40" s="38"/>
      <c r="B40" s="39"/>
      <c r="C40" s="37"/>
      <c r="D40" s="37"/>
      <c r="E40" s="37"/>
      <c r="F40" s="37"/>
      <c r="G40" s="37"/>
      <c r="H40" s="37"/>
      <c r="I40" s="37"/>
    </row>
    <row r="41" spans="1:9" x14ac:dyDescent="0.2">
      <c r="A41" s="33" t="s">
        <v>25</v>
      </c>
      <c r="B41" s="42"/>
      <c r="C41" s="43">
        <f t="shared" ref="C41:D41" si="5">C37-C39</f>
        <v>0</v>
      </c>
      <c r="D41" s="43">
        <f t="shared" si="5"/>
        <v>0</v>
      </c>
      <c r="E41" s="43" t="s">
        <v>106</v>
      </c>
      <c r="F41" s="43" t="s">
        <v>106</v>
      </c>
      <c r="G41" s="43" t="s">
        <v>106</v>
      </c>
      <c r="H41" s="43" t="s">
        <v>106</v>
      </c>
      <c r="I41" s="43" t="s">
        <v>106</v>
      </c>
    </row>
    <row r="42" spans="1:9" x14ac:dyDescent="0.2">
      <c r="A42" s="44"/>
      <c r="B42" s="44"/>
      <c r="C42" s="45"/>
      <c r="D42" s="45"/>
      <c r="E42" s="45"/>
      <c r="F42" s="45"/>
      <c r="G42" s="45"/>
      <c r="H42" s="45"/>
      <c r="I42" s="45"/>
    </row>
    <row r="43" spans="1:9" x14ac:dyDescent="0.2">
      <c r="A43" s="46" t="s">
        <v>26</v>
      </c>
      <c r="B43" s="29"/>
      <c r="C43" s="47"/>
      <c r="D43" s="47"/>
      <c r="E43" s="48"/>
      <c r="F43" s="48"/>
      <c r="G43" s="48"/>
      <c r="H43" s="48"/>
      <c r="I43" s="48"/>
    </row>
    <row r="44" spans="1:9" x14ac:dyDescent="0.2">
      <c r="A44" s="49" t="s">
        <v>28</v>
      </c>
      <c r="B44" s="39"/>
      <c r="C44" s="20"/>
      <c r="D44" s="20"/>
      <c r="E44" s="41"/>
      <c r="F44" s="41"/>
      <c r="G44" s="41"/>
      <c r="H44" s="41"/>
      <c r="I44" s="41"/>
    </row>
    <row r="45" spans="1:9" x14ac:dyDescent="0.2">
      <c r="A45" s="33"/>
      <c r="B45" s="34"/>
      <c r="C45" s="37"/>
      <c r="D45" s="37"/>
      <c r="E45" s="37"/>
      <c r="F45" s="37"/>
      <c r="G45" s="37"/>
      <c r="H45" s="37"/>
      <c r="I45" s="37"/>
    </row>
    <row r="46" spans="1:9" x14ac:dyDescent="0.2">
      <c r="A46" s="33" t="s">
        <v>6</v>
      </c>
      <c r="B46" s="34"/>
      <c r="C46" s="16"/>
      <c r="D46" s="16"/>
      <c r="E46" s="37"/>
      <c r="F46" s="37"/>
      <c r="G46" s="37"/>
      <c r="H46" s="37"/>
      <c r="I46" s="37"/>
    </row>
    <row r="47" spans="1:9" x14ac:dyDescent="0.2">
      <c r="A47" s="33"/>
      <c r="B47" s="34"/>
      <c r="C47" s="16"/>
      <c r="D47" s="16"/>
      <c r="E47" s="37"/>
      <c r="F47" s="37"/>
      <c r="G47" s="37"/>
      <c r="H47" s="37"/>
      <c r="I47" s="37"/>
    </row>
    <row r="48" spans="1:9" x14ac:dyDescent="0.2">
      <c r="A48" s="49" t="s">
        <v>8</v>
      </c>
      <c r="B48" s="42"/>
      <c r="C48" s="16"/>
      <c r="D48" s="16"/>
      <c r="E48" s="37"/>
      <c r="F48" s="37"/>
      <c r="G48" s="37"/>
      <c r="H48" s="37"/>
      <c r="I48" s="37"/>
    </row>
    <row r="49" spans="1:9" x14ac:dyDescent="0.2">
      <c r="A49" s="50" t="s">
        <v>9</v>
      </c>
      <c r="B49" s="51"/>
      <c r="C49" s="16"/>
      <c r="D49" s="16"/>
      <c r="E49" s="37"/>
      <c r="F49" s="37"/>
      <c r="G49" s="37"/>
      <c r="H49" s="37"/>
      <c r="I49" s="37"/>
    </row>
  </sheetData>
  <sheetProtection selectLockedCells="1"/>
  <mergeCells count="2">
    <mergeCell ref="A19:I20"/>
    <mergeCell ref="A22:I22"/>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FF5D-E486-4498-AD11-F6DE4BA582B1}">
  <sheetPr>
    <pageSetUpPr fitToPage="1"/>
  </sheetPr>
  <dimension ref="A1:I46"/>
  <sheetViews>
    <sheetView zoomScaleNormal="100" workbookViewId="0">
      <selection activeCell="N14" sqref="N14"/>
    </sheetView>
  </sheetViews>
  <sheetFormatPr defaultRowHeight="12.75" x14ac:dyDescent="0.2"/>
  <cols>
    <col min="1" max="2" width="14.7109375" style="196" customWidth="1"/>
    <col min="3" max="8" width="14" style="196" customWidth="1"/>
    <col min="9" max="9" width="13.140625" style="196" customWidth="1"/>
    <col min="10" max="16384" width="9.140625" style="196"/>
  </cols>
  <sheetData>
    <row r="1" spans="1:9" x14ac:dyDescent="0.2">
      <c r="A1" s="194"/>
      <c r="B1" s="194"/>
      <c r="C1" s="194"/>
      <c r="D1" s="194"/>
      <c r="E1" s="194"/>
      <c r="F1" s="194"/>
      <c r="G1" s="194"/>
      <c r="H1" s="194"/>
      <c r="I1" s="194"/>
    </row>
    <row r="2" spans="1:9" x14ac:dyDescent="0.2">
      <c r="A2" s="194" t="s">
        <v>13</v>
      </c>
      <c r="B2" s="2" t="s">
        <v>34</v>
      </c>
      <c r="C2" s="2"/>
      <c r="D2" s="2"/>
      <c r="E2" s="2"/>
      <c r="F2" s="194"/>
      <c r="G2" s="30" t="s">
        <v>14</v>
      </c>
      <c r="H2" s="2" t="s">
        <v>555</v>
      </c>
      <c r="I2" s="4"/>
    </row>
    <row r="3" spans="1:9" x14ac:dyDescent="0.2">
      <c r="A3" s="194" t="s">
        <v>575</v>
      </c>
      <c r="B3" s="2" t="s">
        <v>181</v>
      </c>
      <c r="C3" s="2"/>
      <c r="D3" s="2"/>
      <c r="E3" s="2"/>
      <c r="F3" s="194"/>
      <c r="G3" s="30" t="s">
        <v>576</v>
      </c>
      <c r="H3" s="5" t="s">
        <v>556</v>
      </c>
      <c r="I3" s="6"/>
    </row>
    <row r="4" spans="1:9" x14ac:dyDescent="0.2">
      <c r="A4" s="194" t="s">
        <v>16</v>
      </c>
      <c r="B4" s="246" t="s">
        <v>577</v>
      </c>
      <c r="C4" s="246"/>
      <c r="D4" s="246"/>
      <c r="E4" s="246"/>
      <c r="F4" s="194"/>
      <c r="G4" s="30" t="s">
        <v>578</v>
      </c>
      <c r="H4" s="7" t="s">
        <v>38</v>
      </c>
      <c r="I4" s="4"/>
    </row>
    <row r="5" spans="1:9" x14ac:dyDescent="0.2">
      <c r="A5" s="194" t="s">
        <v>579</v>
      </c>
      <c r="B5" s="248" t="s">
        <v>580</v>
      </c>
      <c r="C5" s="248"/>
      <c r="D5" s="248"/>
      <c r="E5" s="248"/>
      <c r="F5" s="194"/>
      <c r="G5" s="30" t="s">
        <v>581</v>
      </c>
      <c r="H5" s="5" t="s">
        <v>582</v>
      </c>
      <c r="I5" s="6"/>
    </row>
    <row r="6" spans="1:9" x14ac:dyDescent="0.2">
      <c r="A6" s="194"/>
      <c r="B6" s="194" t="s">
        <v>583</v>
      </c>
      <c r="C6" s="194"/>
      <c r="D6" s="194"/>
      <c r="E6" s="194"/>
      <c r="F6" s="194"/>
      <c r="G6" s="194"/>
      <c r="H6" s="194"/>
      <c r="I6" s="194"/>
    </row>
    <row r="7" spans="1:9" x14ac:dyDescent="0.2">
      <c r="A7" s="194"/>
      <c r="B7" s="194"/>
      <c r="C7" s="194"/>
      <c r="D7" s="194"/>
      <c r="E7" s="194"/>
      <c r="F7" s="194"/>
      <c r="G7" s="194"/>
      <c r="H7" s="194"/>
      <c r="I7" s="194"/>
    </row>
    <row r="8" spans="1:9" ht="53.25" customHeight="1" x14ac:dyDescent="0.2">
      <c r="A8" s="247" t="s">
        <v>584</v>
      </c>
      <c r="B8" s="247"/>
      <c r="C8" s="247"/>
      <c r="D8" s="247"/>
      <c r="E8" s="247"/>
      <c r="F8" s="247"/>
      <c r="G8" s="247"/>
      <c r="H8" s="247"/>
      <c r="I8" s="247"/>
    </row>
    <row r="9" spans="1:9" x14ac:dyDescent="0.2">
      <c r="A9" s="194"/>
      <c r="B9" s="194"/>
      <c r="C9" s="194"/>
      <c r="D9" s="194"/>
      <c r="E9" s="194"/>
      <c r="F9" s="194"/>
      <c r="G9" s="194"/>
      <c r="H9" s="194"/>
      <c r="I9" s="194"/>
    </row>
    <row r="10" spans="1:9" x14ac:dyDescent="0.2">
      <c r="A10" s="9" t="s">
        <v>585</v>
      </c>
      <c r="B10" s="194"/>
      <c r="C10" s="194"/>
      <c r="D10" s="194"/>
      <c r="E10" s="194"/>
      <c r="F10" s="194"/>
      <c r="G10" s="194"/>
      <c r="H10" s="194"/>
      <c r="I10" s="194"/>
    </row>
    <row r="11" spans="1:9" x14ac:dyDescent="0.2">
      <c r="A11" s="194"/>
      <c r="B11" s="194"/>
      <c r="C11" s="194"/>
      <c r="D11" s="194"/>
      <c r="E11" s="194"/>
      <c r="F11" s="194"/>
      <c r="G11" s="194"/>
      <c r="H11" s="194"/>
      <c r="I11" s="194"/>
    </row>
    <row r="12" spans="1:9" ht="60.75" customHeight="1" x14ac:dyDescent="0.2">
      <c r="A12" s="249" t="s">
        <v>589</v>
      </c>
      <c r="B12" s="249"/>
      <c r="C12" s="249"/>
      <c r="D12" s="249"/>
      <c r="E12" s="249"/>
      <c r="F12" s="249"/>
      <c r="G12" s="249"/>
      <c r="H12" s="249"/>
      <c r="I12" s="249"/>
    </row>
    <row r="13" spans="1:9" x14ac:dyDescent="0.2">
      <c r="A13" s="194"/>
      <c r="B13" s="194"/>
      <c r="C13" s="194"/>
      <c r="D13" s="194"/>
      <c r="E13" s="194"/>
      <c r="F13" s="194"/>
      <c r="G13" s="194"/>
      <c r="H13" s="194"/>
      <c r="I13" s="194"/>
    </row>
    <row r="14" spans="1:9" ht="35.25" customHeight="1" x14ac:dyDescent="0.2">
      <c r="A14" s="226" t="s">
        <v>586</v>
      </c>
      <c r="B14" s="226"/>
      <c r="C14" s="226"/>
      <c r="D14" s="226"/>
      <c r="E14" s="226"/>
      <c r="F14" s="226"/>
      <c r="G14" s="226"/>
      <c r="H14" s="226"/>
      <c r="I14" s="226"/>
    </row>
    <row r="15" spans="1:9" x14ac:dyDescent="0.2">
      <c r="A15" s="194"/>
      <c r="B15" s="194"/>
      <c r="C15" s="194"/>
      <c r="D15" s="194"/>
      <c r="E15" s="194"/>
      <c r="F15" s="194"/>
      <c r="G15" s="194"/>
      <c r="H15" s="194"/>
      <c r="I15" s="194"/>
    </row>
    <row r="16" spans="1:9" x14ac:dyDescent="0.2">
      <c r="A16" s="196" t="s">
        <v>566</v>
      </c>
      <c r="B16" s="194"/>
      <c r="C16" s="194"/>
      <c r="D16" s="194" t="s">
        <v>587</v>
      </c>
      <c r="E16" s="194"/>
      <c r="F16" s="194"/>
      <c r="G16" s="194"/>
      <c r="H16" s="194"/>
      <c r="I16" s="194"/>
    </row>
    <row r="17" spans="1:9" x14ac:dyDescent="0.2">
      <c r="A17" s="194" t="s">
        <v>550</v>
      </c>
      <c r="B17" s="194"/>
      <c r="C17" s="194"/>
      <c r="D17" s="194"/>
      <c r="E17" s="194"/>
      <c r="F17" s="194"/>
      <c r="G17" s="194"/>
      <c r="H17" s="194"/>
      <c r="I17" s="194"/>
    </row>
    <row r="18" spans="1:9" x14ac:dyDescent="0.2">
      <c r="A18" s="194"/>
      <c r="B18" s="194"/>
      <c r="C18" s="194"/>
      <c r="D18" s="194"/>
      <c r="E18" s="194"/>
      <c r="F18" s="194"/>
      <c r="G18" s="194"/>
      <c r="H18" s="194"/>
      <c r="I18" s="194"/>
    </row>
    <row r="19" spans="1:9" x14ac:dyDescent="0.2">
      <c r="A19" s="207" t="s">
        <v>12</v>
      </c>
      <c r="B19" s="208"/>
      <c r="C19" s="208"/>
      <c r="D19" s="208"/>
      <c r="E19" s="208"/>
      <c r="F19" s="208"/>
      <c r="G19" s="208"/>
      <c r="H19" s="208"/>
      <c r="I19" s="209"/>
    </row>
    <row r="20" spans="1:9" x14ac:dyDescent="0.2">
      <c r="A20" s="33"/>
      <c r="B20" s="34"/>
      <c r="C20" s="35" t="s">
        <v>30</v>
      </c>
      <c r="D20" s="35" t="s">
        <v>31</v>
      </c>
      <c r="E20" s="35" t="s">
        <v>32</v>
      </c>
      <c r="F20" s="35" t="s">
        <v>33</v>
      </c>
      <c r="G20" s="35" t="s">
        <v>466</v>
      </c>
      <c r="H20" s="35" t="s">
        <v>467</v>
      </c>
      <c r="I20" s="35" t="s">
        <v>468</v>
      </c>
    </row>
    <row r="21" spans="1:9" x14ac:dyDescent="0.2">
      <c r="A21" s="33"/>
      <c r="B21" s="34"/>
      <c r="C21" s="13" t="s">
        <v>10</v>
      </c>
      <c r="D21" s="201" t="s">
        <v>10</v>
      </c>
      <c r="E21" s="14" t="s">
        <v>10</v>
      </c>
      <c r="F21" s="14" t="s">
        <v>10</v>
      </c>
      <c r="G21" s="14" t="s">
        <v>11</v>
      </c>
      <c r="H21" s="14" t="s">
        <v>11</v>
      </c>
      <c r="I21" s="14" t="s">
        <v>11</v>
      </c>
    </row>
    <row r="22" spans="1:9" x14ac:dyDescent="0.2">
      <c r="A22" s="33" t="s">
        <v>0</v>
      </c>
      <c r="B22" s="34"/>
      <c r="C22" s="36">
        <v>0</v>
      </c>
      <c r="D22" s="37">
        <v>0</v>
      </c>
      <c r="E22" s="37">
        <v>0</v>
      </c>
      <c r="F22" s="37">
        <v>0</v>
      </c>
      <c r="G22" s="37">
        <v>800000</v>
      </c>
      <c r="H22" s="37">
        <v>800000</v>
      </c>
      <c r="I22" s="37">
        <v>800000</v>
      </c>
    </row>
    <row r="23" spans="1:9" x14ac:dyDescent="0.2">
      <c r="A23" s="33" t="s">
        <v>1</v>
      </c>
      <c r="B23" s="34"/>
      <c r="C23" s="36">
        <v>0</v>
      </c>
      <c r="D23" s="37">
        <f t="shared" ref="D23:I23" si="0">C34</f>
        <v>0</v>
      </c>
      <c r="E23" s="37">
        <v>0</v>
      </c>
      <c r="F23" s="37">
        <v>0</v>
      </c>
      <c r="G23" s="37">
        <f t="shared" si="0"/>
        <v>0</v>
      </c>
      <c r="H23" s="37">
        <f t="shared" si="0"/>
        <v>0</v>
      </c>
      <c r="I23" s="37">
        <f t="shared" si="0"/>
        <v>0</v>
      </c>
    </row>
    <row r="24" spans="1:9" x14ac:dyDescent="0.2">
      <c r="A24" s="33" t="s">
        <v>2</v>
      </c>
      <c r="B24" s="34"/>
      <c r="C24" s="36">
        <v>0</v>
      </c>
      <c r="D24" s="37">
        <v>0</v>
      </c>
      <c r="E24" s="37">
        <v>0</v>
      </c>
      <c r="F24" s="37">
        <v>0</v>
      </c>
      <c r="G24" s="37">
        <v>800000</v>
      </c>
      <c r="H24" s="37">
        <v>800000</v>
      </c>
      <c r="I24" s="37">
        <v>800000</v>
      </c>
    </row>
    <row r="25" spans="1:9" x14ac:dyDescent="0.2">
      <c r="A25" s="33" t="s">
        <v>3</v>
      </c>
      <c r="B25" s="34"/>
      <c r="C25" s="36">
        <v>0</v>
      </c>
      <c r="D25" s="37">
        <v>0</v>
      </c>
      <c r="E25" s="37">
        <v>0</v>
      </c>
      <c r="F25" s="36">
        <v>0</v>
      </c>
      <c r="G25" s="37">
        <v>800000</v>
      </c>
      <c r="H25" s="37">
        <v>800000</v>
      </c>
      <c r="I25" s="37">
        <v>800000</v>
      </c>
    </row>
    <row r="26" spans="1:9" x14ac:dyDescent="0.2">
      <c r="A26" s="33"/>
      <c r="B26" s="34"/>
      <c r="C26" s="36"/>
      <c r="D26" s="37"/>
      <c r="E26" s="37"/>
      <c r="F26" s="37"/>
      <c r="G26" s="37"/>
      <c r="H26" s="37"/>
      <c r="I26" s="37"/>
    </row>
    <row r="27" spans="1:9" x14ac:dyDescent="0.2">
      <c r="A27" s="10" t="s">
        <v>4</v>
      </c>
      <c r="B27" s="6"/>
      <c r="C27" s="17"/>
      <c r="D27" s="17"/>
      <c r="E27" s="17"/>
      <c r="F27" s="17"/>
      <c r="G27" s="17"/>
      <c r="H27" s="17"/>
      <c r="I27" s="15"/>
    </row>
    <row r="28" spans="1:9" x14ac:dyDescent="0.2">
      <c r="A28" s="10" t="s">
        <v>29</v>
      </c>
      <c r="B28" s="11"/>
      <c r="C28" s="15"/>
      <c r="D28" s="202"/>
      <c r="E28" s="17"/>
      <c r="F28" s="17"/>
      <c r="G28" s="17"/>
      <c r="H28" s="17"/>
      <c r="I28" s="15"/>
    </row>
    <row r="29" spans="1:9" x14ac:dyDescent="0.2">
      <c r="A29" s="18"/>
      <c r="B29" s="19"/>
      <c r="C29" s="15"/>
      <c r="D29" s="16"/>
      <c r="E29" s="16"/>
      <c r="F29" s="16"/>
      <c r="G29" s="16"/>
      <c r="H29" s="16"/>
      <c r="I29" s="16"/>
    </row>
    <row r="30" spans="1:9" x14ac:dyDescent="0.2">
      <c r="A30" s="18"/>
      <c r="B30" s="19"/>
      <c r="C30" s="15"/>
      <c r="D30" s="16"/>
      <c r="E30" s="16"/>
      <c r="F30" s="16"/>
      <c r="G30" s="16"/>
      <c r="H30" s="16"/>
      <c r="I30" s="16"/>
    </row>
    <row r="31" spans="1:9" x14ac:dyDescent="0.2">
      <c r="A31" s="18"/>
      <c r="B31" s="19"/>
      <c r="C31" s="15"/>
      <c r="D31" s="16"/>
      <c r="E31" s="16"/>
      <c r="F31" s="16"/>
      <c r="G31" s="16"/>
      <c r="H31" s="16"/>
      <c r="I31" s="16"/>
    </row>
    <row r="32" spans="1:9" x14ac:dyDescent="0.2">
      <c r="A32" s="10" t="s">
        <v>5</v>
      </c>
      <c r="B32" s="11"/>
      <c r="C32" s="15">
        <f t="shared" ref="C32:I32" si="1">SUM(C29:C31)</f>
        <v>0</v>
      </c>
      <c r="D32" s="15">
        <f t="shared" si="1"/>
        <v>0</v>
      </c>
      <c r="E32" s="15">
        <f t="shared" si="1"/>
        <v>0</v>
      </c>
      <c r="F32" s="15">
        <f t="shared" si="1"/>
        <v>0</v>
      </c>
      <c r="G32" s="15">
        <f t="shared" si="1"/>
        <v>0</v>
      </c>
      <c r="H32" s="15">
        <f t="shared" si="1"/>
        <v>0</v>
      </c>
      <c r="I32" s="15">
        <f t="shared" si="1"/>
        <v>0</v>
      </c>
    </row>
    <row r="33" spans="1:9" x14ac:dyDescent="0.2">
      <c r="A33" s="33"/>
      <c r="B33" s="34"/>
      <c r="C33" s="36"/>
      <c r="D33" s="37"/>
      <c r="E33" s="37"/>
      <c r="F33" s="37"/>
      <c r="G33" s="37"/>
      <c r="H33" s="37"/>
      <c r="I33" s="37"/>
    </row>
    <row r="34" spans="1:9" x14ac:dyDescent="0.2">
      <c r="A34" s="33" t="s">
        <v>7</v>
      </c>
      <c r="B34" s="34"/>
      <c r="C34" s="36">
        <f>+C23+C24-C25+C32</f>
        <v>0</v>
      </c>
      <c r="D34" s="36">
        <f t="shared" ref="D34:I34" si="2">+D23+D24-D25+D32</f>
        <v>0</v>
      </c>
      <c r="E34" s="36">
        <f>+E23+E24-E25+E32</f>
        <v>0</v>
      </c>
      <c r="F34" s="36">
        <f t="shared" si="2"/>
        <v>0</v>
      </c>
      <c r="G34" s="36">
        <f>+G23+G24-G25+G32</f>
        <v>0</v>
      </c>
      <c r="H34" s="36">
        <f>+H23+H24-H25+H32</f>
        <v>0</v>
      </c>
      <c r="I34" s="36">
        <f t="shared" si="2"/>
        <v>0</v>
      </c>
    </row>
    <row r="35" spans="1:9" x14ac:dyDescent="0.2">
      <c r="A35" s="38"/>
      <c r="B35" s="39"/>
      <c r="C35" s="40"/>
      <c r="D35" s="41"/>
      <c r="E35" s="41"/>
      <c r="F35" s="37"/>
      <c r="G35" s="37"/>
      <c r="H35" s="37"/>
      <c r="I35" s="37"/>
    </row>
    <row r="36" spans="1:9" x14ac:dyDescent="0.2">
      <c r="A36" s="33" t="s">
        <v>24</v>
      </c>
      <c r="B36" s="34"/>
      <c r="C36" s="40">
        <v>0</v>
      </c>
      <c r="D36" s="41">
        <v>0</v>
      </c>
      <c r="E36" s="41">
        <v>0</v>
      </c>
      <c r="F36" s="37">
        <v>0</v>
      </c>
      <c r="G36" s="37">
        <v>0</v>
      </c>
      <c r="H36" s="37">
        <v>0</v>
      </c>
      <c r="I36" s="37">
        <v>0</v>
      </c>
    </row>
    <row r="37" spans="1:9" x14ac:dyDescent="0.2">
      <c r="A37" s="38"/>
      <c r="B37" s="39"/>
      <c r="C37" s="40"/>
      <c r="D37" s="41"/>
      <c r="E37" s="41"/>
      <c r="F37" s="37"/>
      <c r="G37" s="37"/>
      <c r="H37" s="37"/>
      <c r="I37" s="37"/>
    </row>
    <row r="38" spans="1:9" x14ac:dyDescent="0.2">
      <c r="A38" s="33" t="s">
        <v>25</v>
      </c>
      <c r="B38" s="42"/>
      <c r="C38" s="203">
        <f>C34-C36</f>
        <v>0</v>
      </c>
      <c r="D38" s="203">
        <f t="shared" ref="D38:I38" si="3">D34-D36</f>
        <v>0</v>
      </c>
      <c r="E38" s="203">
        <f t="shared" si="3"/>
        <v>0</v>
      </c>
      <c r="F38" s="43">
        <f t="shared" si="3"/>
        <v>0</v>
      </c>
      <c r="G38" s="43">
        <f t="shared" si="3"/>
        <v>0</v>
      </c>
      <c r="H38" s="43">
        <f t="shared" si="3"/>
        <v>0</v>
      </c>
      <c r="I38" s="43">
        <f t="shared" si="3"/>
        <v>0</v>
      </c>
    </row>
    <row r="39" spans="1:9" x14ac:dyDescent="0.2">
      <c r="A39" s="44"/>
      <c r="B39" s="44"/>
      <c r="C39" s="45"/>
      <c r="D39" s="45"/>
      <c r="E39" s="45"/>
      <c r="F39" s="45"/>
      <c r="G39" s="45"/>
      <c r="H39" s="45"/>
      <c r="I39" s="45"/>
    </row>
    <row r="40" spans="1:9" x14ac:dyDescent="0.2">
      <c r="A40" s="46" t="s">
        <v>26</v>
      </c>
      <c r="B40" s="29"/>
      <c r="C40" s="47"/>
      <c r="D40" s="47"/>
      <c r="E40" s="48"/>
      <c r="F40" s="48"/>
      <c r="G40" s="48"/>
      <c r="H40" s="48"/>
      <c r="I40" s="48"/>
    </row>
    <row r="41" spans="1:9" ht="26.45" customHeight="1" x14ac:dyDescent="0.2">
      <c r="A41" s="268" t="s">
        <v>588</v>
      </c>
      <c r="B41" s="269"/>
      <c r="C41" s="20"/>
      <c r="D41" s="20"/>
      <c r="E41" s="41"/>
      <c r="F41" s="41"/>
      <c r="G41" s="41"/>
      <c r="H41" s="41"/>
      <c r="I41" s="41"/>
    </row>
    <row r="42" spans="1:9" x14ac:dyDescent="0.2">
      <c r="A42" s="33"/>
      <c r="B42" s="34"/>
      <c r="C42" s="37"/>
      <c r="D42" s="37"/>
      <c r="E42" s="37"/>
      <c r="F42" s="37"/>
      <c r="G42" s="37"/>
      <c r="H42" s="37"/>
      <c r="I42" s="37"/>
    </row>
    <row r="43" spans="1:9" x14ac:dyDescent="0.2">
      <c r="A43" s="33" t="s">
        <v>6</v>
      </c>
      <c r="B43" s="34"/>
      <c r="C43" s="16"/>
      <c r="D43" s="16"/>
      <c r="E43" s="37"/>
      <c r="F43" s="37"/>
      <c r="G43" s="37"/>
      <c r="H43" s="37"/>
      <c r="I43" s="37"/>
    </row>
    <row r="44" spans="1:9" x14ac:dyDescent="0.2">
      <c r="A44" s="33"/>
      <c r="B44" s="34"/>
      <c r="C44" s="16"/>
      <c r="D44" s="16"/>
      <c r="E44" s="37"/>
      <c r="F44" s="37"/>
      <c r="G44" s="37"/>
      <c r="H44" s="37"/>
      <c r="I44" s="37"/>
    </row>
    <row r="45" spans="1:9" x14ac:dyDescent="0.2">
      <c r="A45" s="49" t="s">
        <v>8</v>
      </c>
      <c r="B45" s="42"/>
      <c r="C45" s="16"/>
      <c r="D45" s="16"/>
      <c r="E45" s="37"/>
      <c r="F45" s="37"/>
      <c r="G45" s="37"/>
      <c r="H45" s="37"/>
      <c r="I45" s="37"/>
    </row>
    <row r="46" spans="1:9" x14ac:dyDescent="0.2">
      <c r="A46" s="50" t="s">
        <v>9</v>
      </c>
      <c r="B46" s="51"/>
      <c r="C46" s="16"/>
      <c r="D46" s="16"/>
      <c r="E46" s="37"/>
      <c r="F46" s="37"/>
      <c r="G46" s="37"/>
      <c r="H46" s="37"/>
      <c r="I46" s="37"/>
    </row>
  </sheetData>
  <sheetProtection selectLockedCells="1"/>
  <mergeCells count="7">
    <mergeCell ref="A41:B41"/>
    <mergeCell ref="B4:E4"/>
    <mergeCell ref="B5:E5"/>
    <mergeCell ref="A8:I8"/>
    <mergeCell ref="A12:I12"/>
    <mergeCell ref="A14:I14"/>
    <mergeCell ref="A19:I19"/>
  </mergeCells>
  <printOptions horizontalCentered="1"/>
  <pageMargins left="0.75" right="0.75" top="0.6" bottom="0.55000000000000004" header="0.28000000000000003" footer="0.16"/>
  <pageSetup scale="76" orientation="landscape" r:id="rId1"/>
  <headerFooter alignWithMargins="0">
    <oddHeader>&amp;C&amp;"Arial,Bold"Report on Non-General Fund Information
&amp;"Arial,Regular"for Submittal to the 2023 Legislature</oddHeader>
    <oddFooter>&amp;LForm 37-47 (rev. 7/19/22)&amp;R&amp;D  &amp;T</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54F5E-46F6-4261-9628-82073FA23645}">
  <sheetPr>
    <pageSetUpPr fitToPage="1"/>
  </sheetPr>
  <dimension ref="A1:L54"/>
  <sheetViews>
    <sheetView zoomScaleNormal="100" zoomScaleSheetLayoutView="90" workbookViewId="0">
      <selection activeCell="K13" sqref="K13"/>
    </sheetView>
  </sheetViews>
  <sheetFormatPr defaultColWidth="9.140625" defaultRowHeight="12.75" x14ac:dyDescent="0.2"/>
  <cols>
    <col min="1" max="2" width="17.28515625" style="181" customWidth="1"/>
    <col min="3" max="8" width="14" style="181" customWidth="1"/>
    <col min="9" max="9" width="13.140625" style="181" customWidth="1"/>
    <col min="10" max="11" width="9.140625" style="181"/>
    <col min="12" max="12" width="12.7109375" style="181" bestFit="1" customWidth="1"/>
    <col min="13" max="16384" width="9.140625" style="181"/>
  </cols>
  <sheetData>
    <row r="1" spans="1:9" x14ac:dyDescent="0.2">
      <c r="A1" s="180"/>
      <c r="B1" s="180"/>
      <c r="C1" s="180"/>
      <c r="D1" s="180"/>
      <c r="E1" s="180"/>
      <c r="F1" s="180"/>
      <c r="G1" s="180"/>
      <c r="H1" s="180"/>
      <c r="I1" s="180"/>
    </row>
    <row r="2" spans="1:9" x14ac:dyDescent="0.2">
      <c r="A2" s="180" t="s">
        <v>13</v>
      </c>
      <c r="B2" s="29" t="s">
        <v>34</v>
      </c>
      <c r="C2" s="29"/>
      <c r="D2" s="29"/>
      <c r="E2" s="180"/>
      <c r="F2" s="180"/>
      <c r="G2" s="30" t="s">
        <v>14</v>
      </c>
      <c r="H2" s="29" t="s">
        <v>264</v>
      </c>
      <c r="I2" s="29"/>
    </row>
    <row r="3" spans="1:9" x14ac:dyDescent="0.2">
      <c r="A3" s="180" t="s">
        <v>22</v>
      </c>
      <c r="B3" s="29" t="s">
        <v>265</v>
      </c>
      <c r="C3" s="29"/>
      <c r="D3" s="29"/>
      <c r="E3" s="180"/>
      <c r="F3" s="180"/>
      <c r="G3" s="30" t="s">
        <v>15</v>
      </c>
      <c r="H3" s="31" t="s">
        <v>266</v>
      </c>
      <c r="I3" s="31"/>
    </row>
    <row r="4" spans="1:9" x14ac:dyDescent="0.2">
      <c r="A4" s="180" t="s">
        <v>16</v>
      </c>
      <c r="B4" s="29" t="s">
        <v>505</v>
      </c>
      <c r="C4" s="29"/>
      <c r="D4" s="29"/>
      <c r="E4" s="180"/>
      <c r="F4" s="180"/>
      <c r="G4" s="30" t="s">
        <v>18</v>
      </c>
      <c r="H4" s="29" t="s">
        <v>38</v>
      </c>
      <c r="I4" s="29"/>
    </row>
    <row r="5" spans="1:9" x14ac:dyDescent="0.2">
      <c r="A5" s="180" t="s">
        <v>17</v>
      </c>
      <c r="B5" s="29" t="s">
        <v>268</v>
      </c>
      <c r="C5" s="31"/>
      <c r="D5" s="31"/>
      <c r="E5" s="180"/>
      <c r="F5" s="180"/>
      <c r="G5" s="30" t="s">
        <v>19</v>
      </c>
      <c r="H5" s="31" t="s">
        <v>506</v>
      </c>
      <c r="I5" s="31"/>
    </row>
    <row r="6" spans="1:9" x14ac:dyDescent="0.2">
      <c r="A6" s="180"/>
      <c r="B6" s="180"/>
      <c r="C6" s="180"/>
      <c r="D6" s="180"/>
      <c r="E6" s="180"/>
      <c r="F6" s="180"/>
      <c r="G6" s="180"/>
      <c r="H6" s="180"/>
      <c r="I6" s="180"/>
    </row>
    <row r="7" spans="1:9" x14ac:dyDescent="0.2">
      <c r="A7" s="180"/>
      <c r="B7" s="180"/>
      <c r="C7" s="180"/>
      <c r="D7" s="180"/>
      <c r="E7" s="180"/>
      <c r="F7" s="180"/>
      <c r="G7" s="180"/>
      <c r="H7" s="180"/>
      <c r="I7" s="180"/>
    </row>
    <row r="8" spans="1:9" x14ac:dyDescent="0.2">
      <c r="A8" s="260" t="s">
        <v>507</v>
      </c>
      <c r="B8" s="260"/>
      <c r="C8" s="260"/>
      <c r="D8" s="260"/>
      <c r="E8" s="260"/>
      <c r="F8" s="260"/>
      <c r="G8" s="260"/>
      <c r="H8" s="260"/>
      <c r="I8" s="260"/>
    </row>
    <row r="9" spans="1:9" x14ac:dyDescent="0.2">
      <c r="A9" s="260"/>
      <c r="B9" s="260"/>
      <c r="C9" s="260"/>
      <c r="D9" s="260"/>
      <c r="E9" s="260"/>
      <c r="F9" s="260"/>
      <c r="G9" s="260"/>
      <c r="H9" s="260"/>
      <c r="I9" s="260"/>
    </row>
    <row r="10" spans="1:9" x14ac:dyDescent="0.2">
      <c r="A10" s="260"/>
      <c r="B10" s="260"/>
      <c r="C10" s="260"/>
      <c r="D10" s="260"/>
      <c r="E10" s="260"/>
      <c r="F10" s="260"/>
      <c r="G10" s="260"/>
      <c r="H10" s="260"/>
      <c r="I10" s="260"/>
    </row>
    <row r="11" spans="1:9" x14ac:dyDescent="0.2">
      <c r="A11" s="260"/>
      <c r="B11" s="260"/>
      <c r="C11" s="260"/>
      <c r="D11" s="260"/>
      <c r="E11" s="260"/>
      <c r="F11" s="260"/>
      <c r="G11" s="260"/>
      <c r="H11" s="260"/>
      <c r="I11" s="260"/>
    </row>
    <row r="12" spans="1:9" x14ac:dyDescent="0.2">
      <c r="A12" s="180" t="s">
        <v>273</v>
      </c>
      <c r="B12" s="180"/>
      <c r="C12" s="180"/>
      <c r="D12" s="180"/>
      <c r="E12" s="180"/>
      <c r="F12" s="180"/>
      <c r="G12" s="180"/>
      <c r="H12" s="180"/>
      <c r="I12" s="180"/>
    </row>
    <row r="13" spans="1:9" x14ac:dyDescent="0.2">
      <c r="A13" s="180"/>
      <c r="B13" s="180"/>
      <c r="C13" s="180"/>
      <c r="D13" s="180"/>
      <c r="E13" s="180"/>
      <c r="F13" s="180"/>
      <c r="G13" s="180"/>
      <c r="H13" s="180"/>
      <c r="I13" s="180"/>
    </row>
    <row r="14" spans="1:9" x14ac:dyDescent="0.2">
      <c r="A14" s="181" t="s">
        <v>508</v>
      </c>
      <c r="B14" s="180"/>
      <c r="C14" s="180"/>
      <c r="D14" s="180"/>
      <c r="E14" s="180"/>
      <c r="F14" s="180"/>
      <c r="G14" s="180"/>
      <c r="H14" s="180"/>
      <c r="I14" s="180"/>
    </row>
    <row r="15" spans="1:9" x14ac:dyDescent="0.2">
      <c r="B15" s="180"/>
      <c r="C15" s="180"/>
      <c r="D15" s="180"/>
      <c r="E15" s="180"/>
      <c r="F15" s="180"/>
      <c r="G15" s="180"/>
      <c r="H15" s="180"/>
      <c r="I15" s="180"/>
    </row>
    <row r="16" spans="1:9" x14ac:dyDescent="0.2">
      <c r="A16" s="180"/>
      <c r="B16" s="180"/>
      <c r="C16" s="180"/>
      <c r="D16" s="180"/>
      <c r="E16" s="180"/>
      <c r="F16" s="180"/>
      <c r="G16" s="180"/>
      <c r="H16" s="180"/>
      <c r="I16" s="180"/>
    </row>
    <row r="17" spans="1:12" x14ac:dyDescent="0.2">
      <c r="A17" s="180" t="s">
        <v>276</v>
      </c>
      <c r="B17" s="180"/>
      <c r="C17" s="180"/>
      <c r="D17" s="180"/>
      <c r="E17" s="180"/>
      <c r="F17" s="180"/>
      <c r="G17" s="180"/>
      <c r="H17" s="180"/>
      <c r="I17" s="180"/>
    </row>
    <row r="18" spans="1:12" x14ac:dyDescent="0.2">
      <c r="A18" s="180"/>
      <c r="B18" s="180"/>
      <c r="C18" s="180"/>
      <c r="D18" s="180"/>
      <c r="E18" s="180"/>
      <c r="F18" s="180"/>
      <c r="G18" s="180"/>
      <c r="H18" s="180"/>
      <c r="I18" s="180"/>
    </row>
    <row r="19" spans="1:12" ht="12.75" customHeight="1" x14ac:dyDescent="0.2">
      <c r="A19" s="205" t="s">
        <v>277</v>
      </c>
      <c r="B19" s="205"/>
      <c r="C19" s="205"/>
      <c r="D19" s="205"/>
      <c r="E19" s="205"/>
      <c r="F19" s="205"/>
      <c r="G19" s="205"/>
      <c r="H19" s="205"/>
      <c r="I19" s="205"/>
    </row>
    <row r="20" spans="1:12" x14ac:dyDescent="0.2">
      <c r="A20" s="218"/>
      <c r="B20" s="218"/>
      <c r="C20" s="218"/>
      <c r="D20" s="218"/>
      <c r="E20" s="218"/>
      <c r="F20" s="218"/>
      <c r="G20" s="218"/>
      <c r="H20" s="218"/>
      <c r="I20" s="218"/>
    </row>
    <row r="21" spans="1:12" x14ac:dyDescent="0.2">
      <c r="A21" s="207" t="s">
        <v>12</v>
      </c>
      <c r="B21" s="208"/>
      <c r="C21" s="208"/>
      <c r="D21" s="208"/>
      <c r="E21" s="208"/>
      <c r="F21" s="208"/>
      <c r="G21" s="208"/>
      <c r="H21" s="208"/>
      <c r="I21" s="209"/>
    </row>
    <row r="22" spans="1:12" x14ac:dyDescent="0.2">
      <c r="A22" s="33"/>
      <c r="B22" s="34"/>
      <c r="C22" s="35" t="s">
        <v>30</v>
      </c>
      <c r="D22" s="35" t="s">
        <v>31</v>
      </c>
      <c r="E22" s="35" t="s">
        <v>32</v>
      </c>
      <c r="F22" s="35" t="s">
        <v>33</v>
      </c>
      <c r="G22" s="12" t="s">
        <v>466</v>
      </c>
      <c r="H22" s="12" t="s">
        <v>467</v>
      </c>
      <c r="I22" s="12" t="s">
        <v>468</v>
      </c>
    </row>
    <row r="23" spans="1:12" x14ac:dyDescent="0.2">
      <c r="A23" s="33"/>
      <c r="B23" s="34"/>
      <c r="C23" s="13" t="s">
        <v>10</v>
      </c>
      <c r="D23" s="13" t="s">
        <v>10</v>
      </c>
      <c r="E23" s="13" t="s">
        <v>10</v>
      </c>
      <c r="F23" s="13" t="s">
        <v>10</v>
      </c>
      <c r="G23" s="14" t="s">
        <v>11</v>
      </c>
      <c r="H23" s="14" t="s">
        <v>11</v>
      </c>
      <c r="I23" s="14" t="s">
        <v>11</v>
      </c>
      <c r="L23" s="107"/>
    </row>
    <row r="24" spans="1:12" x14ac:dyDescent="0.2">
      <c r="A24" s="33" t="s">
        <v>0</v>
      </c>
      <c r="B24" s="34"/>
      <c r="C24" s="16"/>
      <c r="D24" s="16"/>
      <c r="E24" s="16"/>
      <c r="F24" s="16"/>
      <c r="G24" s="16">
        <v>850000</v>
      </c>
      <c r="H24" s="16">
        <v>850000</v>
      </c>
      <c r="I24" s="16">
        <v>850000</v>
      </c>
    </row>
    <row r="25" spans="1:12" x14ac:dyDescent="0.2">
      <c r="A25" s="33" t="s">
        <v>1</v>
      </c>
      <c r="B25" s="34"/>
      <c r="C25" s="16"/>
      <c r="D25" s="16"/>
      <c r="E25" s="16"/>
      <c r="F25" s="16"/>
      <c r="G25" s="16">
        <f t="shared" ref="G25:I25" si="0">F36</f>
        <v>0</v>
      </c>
      <c r="H25" s="16">
        <f t="shared" si="0"/>
        <v>0</v>
      </c>
      <c r="I25" s="16">
        <f t="shared" si="0"/>
        <v>0</v>
      </c>
    </row>
    <row r="26" spans="1:12" x14ac:dyDescent="0.2">
      <c r="A26" s="33" t="s">
        <v>2</v>
      </c>
      <c r="B26" s="34"/>
      <c r="C26" s="16"/>
      <c r="D26" s="16"/>
      <c r="E26" s="16"/>
      <c r="F26" s="16"/>
      <c r="G26" s="16">
        <v>850000</v>
      </c>
      <c r="H26" s="16">
        <v>850000</v>
      </c>
      <c r="I26" s="16">
        <v>850000</v>
      </c>
    </row>
    <row r="27" spans="1:12" x14ac:dyDescent="0.2">
      <c r="A27" s="33" t="s">
        <v>3</v>
      </c>
      <c r="B27" s="34"/>
      <c r="C27" s="16"/>
      <c r="D27" s="16"/>
      <c r="E27" s="16"/>
      <c r="F27" s="16"/>
      <c r="G27" s="16">
        <v>850000</v>
      </c>
      <c r="H27" s="16">
        <v>850000</v>
      </c>
      <c r="I27" s="16">
        <v>850000</v>
      </c>
    </row>
    <row r="28" spans="1:12" x14ac:dyDescent="0.2">
      <c r="A28" s="33"/>
      <c r="B28" s="34"/>
      <c r="C28" s="16"/>
      <c r="D28" s="16"/>
      <c r="E28" s="16"/>
      <c r="F28" s="16"/>
      <c r="G28" s="16"/>
      <c r="H28" s="16"/>
      <c r="I28" s="16"/>
    </row>
    <row r="29" spans="1:12" x14ac:dyDescent="0.2">
      <c r="A29" s="10" t="s">
        <v>4</v>
      </c>
      <c r="B29" s="6"/>
      <c r="C29" s="17"/>
      <c r="D29" s="17"/>
      <c r="E29" s="17"/>
      <c r="F29" s="15"/>
      <c r="G29" s="15"/>
      <c r="H29" s="15"/>
      <c r="I29" s="15"/>
    </row>
    <row r="30" spans="1:12" x14ac:dyDescent="0.2">
      <c r="A30" s="10" t="s">
        <v>29</v>
      </c>
      <c r="B30" s="11"/>
      <c r="C30" s="17"/>
      <c r="D30" s="17"/>
      <c r="E30" s="17"/>
      <c r="F30" s="15"/>
      <c r="G30" s="15"/>
      <c r="H30" s="15"/>
      <c r="I30" s="15"/>
    </row>
    <row r="31" spans="1:12" x14ac:dyDescent="0.2">
      <c r="A31" s="18"/>
      <c r="B31" s="19"/>
      <c r="C31" s="16"/>
      <c r="D31" s="16"/>
      <c r="E31" s="16"/>
      <c r="F31" s="16"/>
      <c r="G31" s="16"/>
      <c r="H31" s="16"/>
      <c r="I31" s="16"/>
    </row>
    <row r="32" spans="1:12" x14ac:dyDescent="0.2">
      <c r="A32" s="18"/>
      <c r="B32" s="19"/>
      <c r="C32" s="16"/>
      <c r="D32" s="16"/>
      <c r="E32" s="16"/>
      <c r="F32" s="16"/>
      <c r="G32" s="16"/>
      <c r="H32" s="16"/>
      <c r="I32" s="16"/>
    </row>
    <row r="33" spans="1:10" x14ac:dyDescent="0.2">
      <c r="A33" s="18"/>
      <c r="B33" s="19"/>
      <c r="C33" s="16"/>
      <c r="D33" s="16"/>
      <c r="E33" s="16"/>
      <c r="F33" s="16"/>
      <c r="G33" s="16"/>
      <c r="H33" s="16"/>
      <c r="I33" s="16"/>
    </row>
    <row r="34" spans="1:10" x14ac:dyDescent="0.2">
      <c r="A34" s="10" t="s">
        <v>5</v>
      </c>
      <c r="B34" s="11"/>
      <c r="C34" s="15">
        <v>0</v>
      </c>
      <c r="D34" s="15">
        <v>0</v>
      </c>
      <c r="E34" s="15">
        <v>0</v>
      </c>
      <c r="F34" s="15">
        <v>0</v>
      </c>
      <c r="G34" s="15">
        <v>0</v>
      </c>
      <c r="H34" s="15">
        <v>0</v>
      </c>
      <c r="I34" s="15">
        <v>0</v>
      </c>
    </row>
    <row r="35" spans="1:10" x14ac:dyDescent="0.2">
      <c r="A35" s="33"/>
      <c r="B35" s="34"/>
      <c r="C35" s="16"/>
      <c r="D35" s="16"/>
      <c r="E35" s="16"/>
      <c r="F35" s="16"/>
      <c r="G35" s="16"/>
      <c r="H35" s="16"/>
      <c r="I35" s="16"/>
    </row>
    <row r="36" spans="1:10" x14ac:dyDescent="0.2">
      <c r="A36" s="33" t="s">
        <v>7</v>
      </c>
      <c r="B36" s="34"/>
      <c r="C36" s="15">
        <f t="shared" ref="C36:I36" si="1">+C25+C26-C27+C34</f>
        <v>0</v>
      </c>
      <c r="D36" s="15">
        <f t="shared" si="1"/>
        <v>0</v>
      </c>
      <c r="E36" s="15">
        <f t="shared" si="1"/>
        <v>0</v>
      </c>
      <c r="F36" s="15">
        <f t="shared" si="1"/>
        <v>0</v>
      </c>
      <c r="G36" s="15">
        <f t="shared" si="1"/>
        <v>0</v>
      </c>
      <c r="H36" s="15">
        <f t="shared" si="1"/>
        <v>0</v>
      </c>
      <c r="I36" s="15">
        <f t="shared" si="1"/>
        <v>0</v>
      </c>
      <c r="J36" s="97"/>
    </row>
    <row r="37" spans="1:10" x14ac:dyDescent="0.2">
      <c r="A37" s="38"/>
      <c r="B37" s="39"/>
      <c r="C37" s="16"/>
      <c r="D37" s="16"/>
      <c r="E37" s="16"/>
      <c r="F37" s="16"/>
      <c r="G37" s="16"/>
      <c r="H37" s="16"/>
      <c r="I37" s="16"/>
    </row>
    <row r="38" spans="1:10" x14ac:dyDescent="0.2">
      <c r="A38" s="33" t="s">
        <v>24</v>
      </c>
      <c r="B38" s="34"/>
      <c r="C38" s="16"/>
      <c r="D38" s="16"/>
      <c r="E38" s="16"/>
      <c r="F38" s="16"/>
      <c r="G38" s="16">
        <v>481300</v>
      </c>
      <c r="H38" s="16">
        <v>481300</v>
      </c>
      <c r="I38" s="16">
        <v>481300</v>
      </c>
    </row>
    <row r="39" spans="1:10" x14ac:dyDescent="0.2">
      <c r="A39" s="38"/>
      <c r="B39" s="39"/>
      <c r="C39" s="16"/>
      <c r="D39" s="16"/>
      <c r="E39" s="16"/>
      <c r="F39" s="16"/>
      <c r="G39" s="16"/>
      <c r="H39" s="16"/>
      <c r="I39" s="16"/>
    </row>
    <row r="40" spans="1:10" x14ac:dyDescent="0.2">
      <c r="A40" s="33" t="s">
        <v>25</v>
      </c>
      <c r="B40" s="42"/>
      <c r="C40" s="108" t="s">
        <v>106</v>
      </c>
      <c r="D40" s="109" t="s">
        <v>106</v>
      </c>
      <c r="E40" s="109" t="s">
        <v>106</v>
      </c>
      <c r="F40" s="109" t="s">
        <v>106</v>
      </c>
      <c r="G40" s="109" t="s">
        <v>106</v>
      </c>
      <c r="H40" s="109" t="s">
        <v>106</v>
      </c>
      <c r="I40" s="109" t="s">
        <v>106</v>
      </c>
    </row>
    <row r="41" spans="1:10" x14ac:dyDescent="0.2">
      <c r="A41" s="44"/>
      <c r="B41" s="44"/>
      <c r="C41" s="57"/>
      <c r="D41" s="57"/>
      <c r="E41" s="57"/>
      <c r="F41" s="57"/>
      <c r="G41" s="57"/>
      <c r="H41" s="57"/>
      <c r="I41" s="57"/>
    </row>
    <row r="42" spans="1:10" x14ac:dyDescent="0.2">
      <c r="A42" s="46" t="s">
        <v>26</v>
      </c>
      <c r="B42" s="29"/>
      <c r="C42" s="47"/>
      <c r="D42" s="47"/>
      <c r="E42" s="47"/>
      <c r="F42" s="47"/>
      <c r="G42" s="47"/>
      <c r="H42" s="47"/>
      <c r="I42" s="47"/>
    </row>
    <row r="43" spans="1:10" x14ac:dyDescent="0.2">
      <c r="A43" s="49" t="s">
        <v>28</v>
      </c>
      <c r="B43" s="39"/>
      <c r="C43" s="20"/>
      <c r="D43" s="20"/>
      <c r="E43" s="20"/>
      <c r="F43" s="20"/>
      <c r="G43" s="20"/>
      <c r="H43" s="20"/>
      <c r="I43" s="20"/>
    </row>
    <row r="44" spans="1:10" x14ac:dyDescent="0.2">
      <c r="A44" s="33"/>
      <c r="B44" s="34"/>
      <c r="C44" s="16"/>
      <c r="D44" s="16"/>
      <c r="E44" s="16"/>
      <c r="F44" s="16"/>
      <c r="G44" s="16"/>
      <c r="H44" s="16"/>
      <c r="I44" s="16"/>
    </row>
    <row r="45" spans="1:10" x14ac:dyDescent="0.2">
      <c r="A45" s="33" t="s">
        <v>6</v>
      </c>
      <c r="B45" s="34"/>
      <c r="C45" s="16"/>
      <c r="D45" s="16"/>
      <c r="E45" s="16"/>
      <c r="F45" s="16"/>
      <c r="G45" s="16"/>
      <c r="H45" s="16"/>
      <c r="I45" s="16"/>
    </row>
    <row r="46" spans="1:10" x14ac:dyDescent="0.2">
      <c r="A46" s="33"/>
      <c r="B46" s="34"/>
      <c r="C46" s="16"/>
      <c r="D46" s="16"/>
      <c r="E46" s="16"/>
      <c r="F46" s="16"/>
      <c r="G46" s="16"/>
      <c r="H46" s="16"/>
      <c r="I46" s="16"/>
    </row>
    <row r="47" spans="1:10" x14ac:dyDescent="0.2">
      <c r="A47" s="49" t="s">
        <v>8</v>
      </c>
      <c r="B47" s="42"/>
      <c r="C47" s="16"/>
      <c r="D47" s="16"/>
      <c r="E47" s="16"/>
      <c r="F47" s="16"/>
      <c r="G47" s="16"/>
      <c r="H47" s="16"/>
      <c r="I47" s="16"/>
    </row>
    <row r="48" spans="1:10" x14ac:dyDescent="0.2">
      <c r="A48" s="50" t="s">
        <v>9</v>
      </c>
      <c r="B48" s="51"/>
      <c r="C48" s="16"/>
      <c r="D48" s="16"/>
      <c r="E48" s="16"/>
      <c r="F48" s="16"/>
      <c r="G48" s="16"/>
      <c r="H48" s="16"/>
      <c r="I48" s="16"/>
    </row>
    <row r="50" spans="2:2" x14ac:dyDescent="0.2">
      <c r="B50" s="107"/>
    </row>
    <row r="51" spans="2:2" x14ac:dyDescent="0.2">
      <c r="B51" s="107"/>
    </row>
    <row r="52" spans="2:2" x14ac:dyDescent="0.2">
      <c r="B52" s="107"/>
    </row>
    <row r="53" spans="2:2" x14ac:dyDescent="0.2">
      <c r="B53" s="107"/>
    </row>
    <row r="54" spans="2:2" x14ac:dyDescent="0.2">
      <c r="B54" s="107"/>
    </row>
  </sheetData>
  <mergeCells count="3">
    <mergeCell ref="A8:I11"/>
    <mergeCell ref="A19:I20"/>
    <mergeCell ref="A21:I21"/>
  </mergeCells>
  <printOptions horizontalCentered="1"/>
  <pageMargins left="0.75" right="0.75" top="0.6" bottom="0.55000000000000004" header="0.28000000000000003" footer="0.16"/>
  <pageSetup scale="88"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42C94-7769-462B-800D-445D7E2575B9}">
  <sheetPr>
    <pageSetUpPr fitToPage="1"/>
  </sheetPr>
  <dimension ref="A1:L54"/>
  <sheetViews>
    <sheetView zoomScaleNormal="100" zoomScaleSheetLayoutView="90" workbookViewId="0">
      <selection activeCell="K1" sqref="K1"/>
    </sheetView>
  </sheetViews>
  <sheetFormatPr defaultColWidth="9.140625" defaultRowHeight="12.75" x14ac:dyDescent="0.2"/>
  <cols>
    <col min="1" max="2" width="17.28515625" style="181" customWidth="1"/>
    <col min="3" max="8" width="14" style="181" customWidth="1"/>
    <col min="9" max="9" width="13.140625" style="181" customWidth="1"/>
    <col min="10" max="11" width="9.140625" style="181"/>
    <col min="12" max="12" width="12.7109375" style="181" bestFit="1" customWidth="1"/>
    <col min="13" max="16384" width="9.140625" style="181"/>
  </cols>
  <sheetData>
    <row r="1" spans="1:9" x14ac:dyDescent="0.2">
      <c r="A1" s="180"/>
      <c r="B1" s="180"/>
      <c r="C1" s="180"/>
      <c r="D1" s="180"/>
      <c r="E1" s="180"/>
      <c r="F1" s="180"/>
      <c r="G1" s="180"/>
      <c r="H1" s="180"/>
      <c r="I1" s="180"/>
    </row>
    <row r="2" spans="1:9" x14ac:dyDescent="0.2">
      <c r="A2" s="180" t="s">
        <v>13</v>
      </c>
      <c r="B2" s="29" t="s">
        <v>34</v>
      </c>
      <c r="C2" s="29"/>
      <c r="D2" s="29"/>
      <c r="E2" s="180"/>
      <c r="F2" s="180"/>
      <c r="G2" s="30" t="s">
        <v>14</v>
      </c>
      <c r="H2" s="29" t="s">
        <v>264</v>
      </c>
      <c r="I2" s="29"/>
    </row>
    <row r="3" spans="1:9" x14ac:dyDescent="0.2">
      <c r="A3" s="180" t="s">
        <v>22</v>
      </c>
      <c r="B3" s="29" t="s">
        <v>265</v>
      </c>
      <c r="C3" s="29"/>
      <c r="D3" s="29"/>
      <c r="E3" s="180"/>
      <c r="F3" s="180"/>
      <c r="G3" s="30" t="s">
        <v>15</v>
      </c>
      <c r="H3" s="31" t="s">
        <v>266</v>
      </c>
      <c r="I3" s="31"/>
    </row>
    <row r="4" spans="1:9" x14ac:dyDescent="0.2">
      <c r="A4" s="180" t="s">
        <v>16</v>
      </c>
      <c r="B4" s="29" t="s">
        <v>509</v>
      </c>
      <c r="C4" s="29"/>
      <c r="D4" s="29"/>
      <c r="E4" s="180"/>
      <c r="F4" s="180"/>
      <c r="G4" s="30" t="s">
        <v>18</v>
      </c>
      <c r="H4" s="29" t="s">
        <v>38</v>
      </c>
      <c r="I4" s="29"/>
    </row>
    <row r="5" spans="1:9" x14ac:dyDescent="0.2">
      <c r="A5" s="180" t="s">
        <v>17</v>
      </c>
      <c r="B5" s="29" t="s">
        <v>510</v>
      </c>
      <c r="C5" s="31"/>
      <c r="D5" s="31"/>
      <c r="E5" s="180"/>
      <c r="F5" s="180"/>
      <c r="G5" s="30" t="s">
        <v>19</v>
      </c>
      <c r="H5" s="31" t="s">
        <v>511</v>
      </c>
      <c r="I5" s="31"/>
    </row>
    <row r="6" spans="1:9" x14ac:dyDescent="0.2">
      <c r="A6" s="180"/>
      <c r="B6" s="180"/>
      <c r="C6" s="180"/>
      <c r="D6" s="180"/>
      <c r="E6" s="180"/>
      <c r="F6" s="180"/>
      <c r="G6" s="180"/>
      <c r="H6" s="180"/>
      <c r="I6" s="180"/>
    </row>
    <row r="7" spans="1:9" x14ac:dyDescent="0.2">
      <c r="A7" s="180"/>
      <c r="B7" s="180"/>
      <c r="C7" s="180"/>
      <c r="D7" s="180"/>
      <c r="E7" s="180"/>
      <c r="F7" s="180"/>
      <c r="G7" s="180"/>
      <c r="H7" s="180"/>
      <c r="I7" s="180"/>
    </row>
    <row r="8" spans="1:9" x14ac:dyDescent="0.2">
      <c r="A8" s="260" t="s">
        <v>512</v>
      </c>
      <c r="B8" s="260"/>
      <c r="C8" s="260"/>
      <c r="D8" s="260"/>
      <c r="E8" s="260"/>
      <c r="F8" s="260"/>
      <c r="G8" s="260"/>
      <c r="H8" s="260"/>
      <c r="I8" s="260"/>
    </row>
    <row r="9" spans="1:9" x14ac:dyDescent="0.2">
      <c r="A9" s="260"/>
      <c r="B9" s="260"/>
      <c r="C9" s="260"/>
      <c r="D9" s="260"/>
      <c r="E9" s="260"/>
      <c r="F9" s="260"/>
      <c r="G9" s="260"/>
      <c r="H9" s="260"/>
      <c r="I9" s="260"/>
    </row>
    <row r="10" spans="1:9" x14ac:dyDescent="0.2">
      <c r="A10" s="260"/>
      <c r="B10" s="260"/>
      <c r="C10" s="260"/>
      <c r="D10" s="260"/>
      <c r="E10" s="260"/>
      <c r="F10" s="260"/>
      <c r="G10" s="260"/>
      <c r="H10" s="260"/>
      <c r="I10" s="260"/>
    </row>
    <row r="11" spans="1:9" x14ac:dyDescent="0.2">
      <c r="A11" s="260"/>
      <c r="B11" s="260"/>
      <c r="C11" s="260"/>
      <c r="D11" s="260"/>
      <c r="E11" s="260"/>
      <c r="F11" s="260"/>
      <c r="G11" s="260"/>
      <c r="H11" s="260"/>
      <c r="I11" s="260"/>
    </row>
    <row r="12" spans="1:9" x14ac:dyDescent="0.2">
      <c r="A12" s="180" t="s">
        <v>273</v>
      </c>
      <c r="B12" s="180"/>
      <c r="C12" s="180"/>
      <c r="D12" s="180"/>
      <c r="E12" s="180"/>
      <c r="F12" s="180"/>
      <c r="G12" s="180"/>
      <c r="H12" s="180"/>
      <c r="I12" s="180"/>
    </row>
    <row r="13" spans="1:9" x14ac:dyDescent="0.2">
      <c r="A13" s="180"/>
      <c r="B13" s="180"/>
      <c r="C13" s="180"/>
      <c r="D13" s="180"/>
      <c r="E13" s="180"/>
      <c r="F13" s="180"/>
      <c r="G13" s="180"/>
      <c r="H13" s="180"/>
      <c r="I13" s="180"/>
    </row>
    <row r="14" spans="1:9" x14ac:dyDescent="0.2">
      <c r="A14" s="181" t="s">
        <v>513</v>
      </c>
      <c r="B14" s="180"/>
      <c r="C14" s="180"/>
      <c r="D14" s="180"/>
      <c r="E14" s="180"/>
      <c r="F14" s="180"/>
      <c r="G14" s="180"/>
      <c r="H14" s="180"/>
      <c r="I14" s="180"/>
    </row>
    <row r="15" spans="1:9" x14ac:dyDescent="0.2">
      <c r="A15" s="181" t="s">
        <v>291</v>
      </c>
      <c r="B15" s="180"/>
      <c r="C15" s="180"/>
      <c r="D15" s="180"/>
      <c r="E15" s="180"/>
      <c r="F15" s="180"/>
      <c r="G15" s="180"/>
      <c r="H15" s="180"/>
      <c r="I15" s="180"/>
    </row>
    <row r="16" spans="1:9" x14ac:dyDescent="0.2">
      <c r="A16" s="180"/>
      <c r="B16" s="180"/>
      <c r="C16" s="180"/>
      <c r="D16" s="180"/>
      <c r="E16" s="180"/>
      <c r="F16" s="180"/>
      <c r="G16" s="180"/>
      <c r="H16" s="180"/>
      <c r="I16" s="180"/>
    </row>
    <row r="17" spans="1:12" x14ac:dyDescent="0.2">
      <c r="A17" s="180" t="s">
        <v>276</v>
      </c>
      <c r="B17" s="180"/>
      <c r="C17" s="180"/>
      <c r="D17" s="180"/>
      <c r="E17" s="180"/>
      <c r="F17" s="180"/>
      <c r="G17" s="180"/>
      <c r="H17" s="180"/>
      <c r="I17" s="180"/>
    </row>
    <row r="18" spans="1:12" x14ac:dyDescent="0.2">
      <c r="A18" s="180"/>
      <c r="B18" s="180"/>
      <c r="C18" s="180"/>
      <c r="D18" s="180"/>
      <c r="E18" s="180"/>
      <c r="F18" s="180"/>
      <c r="G18" s="180"/>
      <c r="H18" s="180"/>
      <c r="I18" s="180"/>
    </row>
    <row r="19" spans="1:12" ht="12.75" customHeight="1" x14ac:dyDescent="0.2">
      <c r="A19" s="205" t="s">
        <v>277</v>
      </c>
      <c r="B19" s="205"/>
      <c r="C19" s="205"/>
      <c r="D19" s="205"/>
      <c r="E19" s="205"/>
      <c r="F19" s="205"/>
      <c r="G19" s="205"/>
      <c r="H19" s="205"/>
      <c r="I19" s="205"/>
    </row>
    <row r="20" spans="1:12" x14ac:dyDescent="0.2">
      <c r="A20" s="218"/>
      <c r="B20" s="218"/>
      <c r="C20" s="218"/>
      <c r="D20" s="218"/>
      <c r="E20" s="218"/>
      <c r="F20" s="218"/>
      <c r="G20" s="218"/>
      <c r="H20" s="218"/>
      <c r="I20" s="218"/>
    </row>
    <row r="21" spans="1:12" x14ac:dyDescent="0.2">
      <c r="A21" s="207" t="s">
        <v>12</v>
      </c>
      <c r="B21" s="208"/>
      <c r="C21" s="208"/>
      <c r="D21" s="208"/>
      <c r="E21" s="208"/>
      <c r="F21" s="208"/>
      <c r="G21" s="208"/>
      <c r="H21" s="208"/>
      <c r="I21" s="209"/>
    </row>
    <row r="22" spans="1:12" x14ac:dyDescent="0.2">
      <c r="A22" s="33"/>
      <c r="B22" s="34"/>
      <c r="C22" s="35" t="s">
        <v>30</v>
      </c>
      <c r="D22" s="35" t="s">
        <v>31</v>
      </c>
      <c r="E22" s="35" t="s">
        <v>32</v>
      </c>
      <c r="F22" s="35" t="s">
        <v>33</v>
      </c>
      <c r="G22" s="12" t="s">
        <v>466</v>
      </c>
      <c r="H22" s="12" t="s">
        <v>467</v>
      </c>
      <c r="I22" s="12" t="s">
        <v>468</v>
      </c>
    </row>
    <row r="23" spans="1:12" x14ac:dyDescent="0.2">
      <c r="A23" s="33"/>
      <c r="B23" s="34"/>
      <c r="C23" s="13" t="s">
        <v>10</v>
      </c>
      <c r="D23" s="13" t="s">
        <v>10</v>
      </c>
      <c r="E23" s="13" t="s">
        <v>10</v>
      </c>
      <c r="F23" s="13" t="s">
        <v>10</v>
      </c>
      <c r="G23" s="14" t="s">
        <v>11</v>
      </c>
      <c r="H23" s="14" t="s">
        <v>11</v>
      </c>
      <c r="I23" s="14" t="s">
        <v>11</v>
      </c>
      <c r="L23" s="107"/>
    </row>
    <row r="24" spans="1:12" x14ac:dyDescent="0.2">
      <c r="A24" s="33" t="s">
        <v>0</v>
      </c>
      <c r="B24" s="34"/>
      <c r="C24" s="16"/>
      <c r="D24" s="16"/>
      <c r="E24" s="16"/>
      <c r="F24" s="16"/>
      <c r="G24" s="16">
        <v>879794</v>
      </c>
      <c r="H24" s="16">
        <v>879794</v>
      </c>
      <c r="I24" s="16">
        <v>879794</v>
      </c>
    </row>
    <row r="25" spans="1:12" x14ac:dyDescent="0.2">
      <c r="A25" s="33" t="s">
        <v>1</v>
      </c>
      <c r="B25" s="34"/>
      <c r="C25" s="16"/>
      <c r="D25" s="16"/>
      <c r="E25" s="16"/>
      <c r="F25" s="16"/>
      <c r="G25" s="16">
        <f t="shared" ref="G25:I25" si="0">F36</f>
        <v>0</v>
      </c>
      <c r="H25" s="16">
        <f t="shared" si="0"/>
        <v>0</v>
      </c>
      <c r="I25" s="16">
        <f t="shared" si="0"/>
        <v>0</v>
      </c>
    </row>
    <row r="26" spans="1:12" x14ac:dyDescent="0.2">
      <c r="A26" s="33" t="s">
        <v>2</v>
      </c>
      <c r="B26" s="34"/>
      <c r="C26" s="16"/>
      <c r="D26" s="16"/>
      <c r="E26" s="16"/>
      <c r="F26" s="16"/>
      <c r="G26" s="16">
        <v>879794</v>
      </c>
      <c r="H26" s="16">
        <v>879794</v>
      </c>
      <c r="I26" s="16">
        <v>879794</v>
      </c>
    </row>
    <row r="27" spans="1:12" x14ac:dyDescent="0.2">
      <c r="A27" s="33" t="s">
        <v>3</v>
      </c>
      <c r="B27" s="34"/>
      <c r="C27" s="16"/>
      <c r="D27" s="16"/>
      <c r="E27" s="16"/>
      <c r="F27" s="16"/>
      <c r="G27" s="16">
        <v>879794</v>
      </c>
      <c r="H27" s="16">
        <v>879794</v>
      </c>
      <c r="I27" s="16">
        <v>879794</v>
      </c>
    </row>
    <row r="28" spans="1:12" x14ac:dyDescent="0.2">
      <c r="A28" s="33"/>
      <c r="B28" s="34"/>
      <c r="C28" s="16"/>
      <c r="D28" s="16"/>
      <c r="E28" s="16"/>
      <c r="F28" s="16"/>
      <c r="G28" s="16"/>
      <c r="H28" s="16"/>
      <c r="I28" s="16"/>
    </row>
    <row r="29" spans="1:12" x14ac:dyDescent="0.2">
      <c r="A29" s="10" t="s">
        <v>4</v>
      </c>
      <c r="B29" s="6"/>
      <c r="C29" s="17"/>
      <c r="D29" s="17"/>
      <c r="E29" s="17"/>
      <c r="F29" s="15"/>
      <c r="G29" s="15"/>
      <c r="H29" s="15"/>
      <c r="I29" s="15"/>
    </row>
    <row r="30" spans="1:12" x14ac:dyDescent="0.2">
      <c r="A30" s="10" t="s">
        <v>29</v>
      </c>
      <c r="B30" s="11"/>
      <c r="C30" s="17"/>
      <c r="D30" s="17"/>
      <c r="E30" s="17"/>
      <c r="F30" s="15"/>
      <c r="G30" s="15"/>
      <c r="H30" s="15"/>
      <c r="I30" s="15"/>
    </row>
    <row r="31" spans="1:12" x14ac:dyDescent="0.2">
      <c r="A31" s="18"/>
      <c r="B31" s="19"/>
      <c r="C31" s="16"/>
      <c r="D31" s="16"/>
      <c r="E31" s="16"/>
      <c r="F31" s="16"/>
      <c r="G31" s="16"/>
      <c r="H31" s="16"/>
      <c r="I31" s="16"/>
    </row>
    <row r="32" spans="1:12" x14ac:dyDescent="0.2">
      <c r="A32" s="18"/>
      <c r="B32" s="19"/>
      <c r="C32" s="16"/>
      <c r="D32" s="16"/>
      <c r="E32" s="16"/>
      <c r="F32" s="16"/>
      <c r="G32" s="16"/>
      <c r="H32" s="16"/>
      <c r="I32" s="16"/>
    </row>
    <row r="33" spans="1:10" x14ac:dyDescent="0.2">
      <c r="A33" s="18"/>
      <c r="B33" s="19"/>
      <c r="C33" s="16"/>
      <c r="D33" s="16"/>
      <c r="E33" s="16"/>
      <c r="F33" s="16"/>
      <c r="G33" s="16"/>
      <c r="H33" s="16"/>
      <c r="I33" s="16"/>
    </row>
    <row r="34" spans="1:10" x14ac:dyDescent="0.2">
      <c r="A34" s="10" t="s">
        <v>5</v>
      </c>
      <c r="B34" s="11"/>
      <c r="C34" s="15">
        <v>0</v>
      </c>
      <c r="D34" s="15">
        <v>0</v>
      </c>
      <c r="E34" s="15">
        <v>0</v>
      </c>
      <c r="F34" s="15">
        <v>0</v>
      </c>
      <c r="G34" s="15">
        <v>0</v>
      </c>
      <c r="H34" s="15">
        <v>0</v>
      </c>
      <c r="I34" s="15">
        <v>0</v>
      </c>
    </row>
    <row r="35" spans="1:10" x14ac:dyDescent="0.2">
      <c r="A35" s="33"/>
      <c r="B35" s="34"/>
      <c r="C35" s="16"/>
      <c r="D35" s="16"/>
      <c r="E35" s="16"/>
      <c r="F35" s="16"/>
      <c r="G35" s="16"/>
      <c r="H35" s="16"/>
      <c r="I35" s="16"/>
    </row>
    <row r="36" spans="1:10" x14ac:dyDescent="0.2">
      <c r="A36" s="33" t="s">
        <v>7</v>
      </c>
      <c r="B36" s="34"/>
      <c r="C36" s="15">
        <f t="shared" ref="C36:I36" si="1">+C25+C26-C27+C34</f>
        <v>0</v>
      </c>
      <c r="D36" s="15">
        <f t="shared" si="1"/>
        <v>0</v>
      </c>
      <c r="E36" s="15">
        <f t="shared" si="1"/>
        <v>0</v>
      </c>
      <c r="F36" s="15">
        <f t="shared" si="1"/>
        <v>0</v>
      </c>
      <c r="G36" s="15">
        <f t="shared" si="1"/>
        <v>0</v>
      </c>
      <c r="H36" s="15">
        <f t="shared" si="1"/>
        <v>0</v>
      </c>
      <c r="I36" s="15">
        <f t="shared" si="1"/>
        <v>0</v>
      </c>
      <c r="J36" s="97"/>
    </row>
    <row r="37" spans="1:10" x14ac:dyDescent="0.2">
      <c r="A37" s="38"/>
      <c r="B37" s="39"/>
      <c r="C37" s="16"/>
      <c r="D37" s="16"/>
      <c r="E37" s="16"/>
      <c r="F37" s="16"/>
      <c r="G37" s="16"/>
      <c r="H37" s="16"/>
      <c r="I37" s="16"/>
    </row>
    <row r="38" spans="1:10" x14ac:dyDescent="0.2">
      <c r="A38" s="33" t="s">
        <v>24</v>
      </c>
      <c r="B38" s="34"/>
      <c r="C38" s="16"/>
      <c r="D38" s="16"/>
      <c r="E38" s="16"/>
      <c r="F38" s="16"/>
      <c r="G38" s="16">
        <v>508137</v>
      </c>
      <c r="H38" s="16">
        <v>508137</v>
      </c>
      <c r="I38" s="16">
        <v>508137</v>
      </c>
    </row>
    <row r="39" spans="1:10" x14ac:dyDescent="0.2">
      <c r="A39" s="38"/>
      <c r="B39" s="39"/>
      <c r="C39" s="16"/>
      <c r="D39" s="16"/>
      <c r="E39" s="16"/>
      <c r="F39" s="16"/>
      <c r="G39" s="16"/>
      <c r="H39" s="16"/>
      <c r="I39" s="16"/>
    </row>
    <row r="40" spans="1:10" x14ac:dyDescent="0.2">
      <c r="A40" s="33" t="s">
        <v>25</v>
      </c>
      <c r="B40" s="42"/>
      <c r="C40" s="108" t="s">
        <v>106</v>
      </c>
      <c r="D40" s="109" t="s">
        <v>106</v>
      </c>
      <c r="E40" s="109" t="s">
        <v>106</v>
      </c>
      <c r="F40" s="109" t="s">
        <v>106</v>
      </c>
      <c r="G40" s="109" t="s">
        <v>106</v>
      </c>
      <c r="H40" s="109" t="s">
        <v>106</v>
      </c>
      <c r="I40" s="109" t="s">
        <v>106</v>
      </c>
    </row>
    <row r="41" spans="1:10" x14ac:dyDescent="0.2">
      <c r="A41" s="44"/>
      <c r="B41" s="44"/>
      <c r="C41" s="57"/>
      <c r="D41" s="57"/>
      <c r="E41" s="57"/>
      <c r="F41" s="57"/>
      <c r="G41" s="57"/>
      <c r="H41" s="57"/>
      <c r="I41" s="57"/>
    </row>
    <row r="42" spans="1:10" x14ac:dyDescent="0.2">
      <c r="A42" s="46" t="s">
        <v>26</v>
      </c>
      <c r="B42" s="29"/>
      <c r="C42" s="47"/>
      <c r="D42" s="47"/>
      <c r="E42" s="47"/>
      <c r="F42" s="47"/>
      <c r="G42" s="47"/>
      <c r="H42" s="47"/>
      <c r="I42" s="47"/>
    </row>
    <row r="43" spans="1:10" x14ac:dyDescent="0.2">
      <c r="A43" s="49" t="s">
        <v>28</v>
      </c>
      <c r="B43" s="39"/>
      <c r="C43" s="20"/>
      <c r="D43" s="20"/>
      <c r="E43" s="20"/>
      <c r="F43" s="20"/>
      <c r="G43" s="20"/>
      <c r="H43" s="20"/>
      <c r="I43" s="20"/>
    </row>
    <row r="44" spans="1:10" x14ac:dyDescent="0.2">
      <c r="A44" s="33"/>
      <c r="B44" s="34"/>
      <c r="C44" s="16"/>
      <c r="D44" s="16"/>
      <c r="E44" s="16"/>
      <c r="F44" s="16"/>
      <c r="G44" s="16"/>
      <c r="H44" s="16"/>
      <c r="I44" s="16"/>
    </row>
    <row r="45" spans="1:10" x14ac:dyDescent="0.2">
      <c r="A45" s="33" t="s">
        <v>6</v>
      </c>
      <c r="B45" s="34"/>
      <c r="C45" s="16"/>
      <c r="D45" s="16"/>
      <c r="E45" s="16"/>
      <c r="F45" s="16"/>
      <c r="G45" s="16"/>
      <c r="H45" s="16"/>
      <c r="I45" s="16"/>
    </row>
    <row r="46" spans="1:10" x14ac:dyDescent="0.2">
      <c r="A46" s="33"/>
      <c r="B46" s="34"/>
      <c r="C46" s="16"/>
      <c r="D46" s="16"/>
      <c r="E46" s="16"/>
      <c r="F46" s="16"/>
      <c r="G46" s="16"/>
      <c r="H46" s="16"/>
      <c r="I46" s="16"/>
    </row>
    <row r="47" spans="1:10" x14ac:dyDescent="0.2">
      <c r="A47" s="49" t="s">
        <v>8</v>
      </c>
      <c r="B47" s="42"/>
      <c r="C47" s="16"/>
      <c r="D47" s="16"/>
      <c r="E47" s="16"/>
      <c r="F47" s="16"/>
      <c r="G47" s="16"/>
      <c r="H47" s="16"/>
      <c r="I47" s="16"/>
    </row>
    <row r="48" spans="1:10" x14ac:dyDescent="0.2">
      <c r="A48" s="50" t="s">
        <v>9</v>
      </c>
      <c r="B48" s="51"/>
      <c r="C48" s="16"/>
      <c r="D48" s="16"/>
      <c r="E48" s="16"/>
      <c r="F48" s="16"/>
      <c r="G48" s="16"/>
      <c r="H48" s="16"/>
      <c r="I48" s="16"/>
    </row>
    <row r="50" spans="2:2" x14ac:dyDescent="0.2">
      <c r="B50" s="107"/>
    </row>
    <row r="51" spans="2:2" x14ac:dyDescent="0.2">
      <c r="B51" s="107"/>
    </row>
    <row r="52" spans="2:2" x14ac:dyDescent="0.2">
      <c r="B52" s="107"/>
    </row>
    <row r="53" spans="2:2" x14ac:dyDescent="0.2">
      <c r="B53" s="107"/>
    </row>
    <row r="54" spans="2:2" x14ac:dyDescent="0.2">
      <c r="B54" s="107"/>
    </row>
  </sheetData>
  <mergeCells count="3">
    <mergeCell ref="A8:I11"/>
    <mergeCell ref="A19:I20"/>
    <mergeCell ref="A21:I21"/>
  </mergeCells>
  <printOptions horizontalCentered="1"/>
  <pageMargins left="0.75" right="0.75" top="0.6" bottom="0.55000000000000004" header="0.28000000000000003" footer="0.16"/>
  <pageSetup scale="88"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6837-7B96-440F-AC75-C32CBAE538B3}">
  <sheetPr>
    <tabColor rgb="FFFF0000"/>
    <pageSetUpPr fitToPage="1"/>
  </sheetPr>
  <dimension ref="A1:I45"/>
  <sheetViews>
    <sheetView zoomScaleNormal="100" zoomScaleSheetLayoutView="90" workbookViewId="0">
      <selection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469</v>
      </c>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418</v>
      </c>
      <c r="C4" s="29"/>
      <c r="D4" s="29"/>
      <c r="E4" s="142"/>
      <c r="F4" s="142"/>
      <c r="G4" s="30" t="s">
        <v>18</v>
      </c>
      <c r="H4" s="29" t="s">
        <v>38</v>
      </c>
      <c r="I4" s="29"/>
    </row>
    <row r="5" spans="1:9" x14ac:dyDescent="0.2">
      <c r="A5" s="142" t="s">
        <v>17</v>
      </c>
      <c r="B5" s="29" t="s">
        <v>419</v>
      </c>
      <c r="C5" s="31"/>
      <c r="D5" s="31"/>
      <c r="E5" s="142"/>
      <c r="F5" s="142"/>
      <c r="G5" s="30" t="s">
        <v>19</v>
      </c>
      <c r="H5" s="31" t="s">
        <v>420</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424</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3" t="s">
        <v>10</v>
      </c>
      <c r="E20" s="13" t="s">
        <v>10</v>
      </c>
      <c r="F20" s="13" t="s">
        <v>10</v>
      </c>
      <c r="G20" s="14" t="s">
        <v>11</v>
      </c>
      <c r="H20" s="14" t="s">
        <v>11</v>
      </c>
      <c r="I20" s="14" t="s">
        <v>11</v>
      </c>
    </row>
    <row r="21" spans="1:9" x14ac:dyDescent="0.2">
      <c r="A21" s="33" t="s">
        <v>0</v>
      </c>
      <c r="B21" s="34"/>
      <c r="C21" s="37">
        <v>39185</v>
      </c>
      <c r="D21" s="37">
        <v>39185</v>
      </c>
      <c r="E21" s="37">
        <v>0</v>
      </c>
      <c r="F21" s="37">
        <v>0</v>
      </c>
      <c r="G21" s="37">
        <v>0</v>
      </c>
      <c r="H21" s="37">
        <v>0</v>
      </c>
      <c r="I21" s="37">
        <v>0</v>
      </c>
    </row>
    <row r="22" spans="1:9" x14ac:dyDescent="0.2">
      <c r="A22" s="33" t="s">
        <v>1</v>
      </c>
      <c r="B22" s="34"/>
      <c r="C22" s="37">
        <f t="shared" ref="C22:I22" si="0">B33</f>
        <v>0</v>
      </c>
      <c r="D22" s="37">
        <f t="shared" si="0"/>
        <v>5000</v>
      </c>
      <c r="E22" s="37">
        <f t="shared" si="0"/>
        <v>5000</v>
      </c>
      <c r="F22" s="37">
        <f t="shared" si="0"/>
        <v>0</v>
      </c>
      <c r="G22" s="37">
        <f t="shared" si="0"/>
        <v>0</v>
      </c>
      <c r="H22" s="37">
        <f t="shared" si="0"/>
        <v>0</v>
      </c>
      <c r="I22" s="37">
        <f t="shared" si="0"/>
        <v>0</v>
      </c>
    </row>
    <row r="23" spans="1:9" x14ac:dyDescent="0.2">
      <c r="A23" s="33" t="s">
        <v>2</v>
      </c>
      <c r="B23" s="34"/>
      <c r="C23" s="37">
        <v>77571</v>
      </c>
      <c r="D23" s="37">
        <v>0</v>
      </c>
      <c r="E23" s="37">
        <v>0</v>
      </c>
      <c r="F23" s="37">
        <v>0</v>
      </c>
      <c r="G23" s="37">
        <v>0</v>
      </c>
      <c r="H23" s="37">
        <v>0</v>
      </c>
      <c r="I23" s="37">
        <v>0</v>
      </c>
    </row>
    <row r="24" spans="1:9" x14ac:dyDescent="0.2">
      <c r="A24" s="33" t="s">
        <v>3</v>
      </c>
      <c r="B24" s="34"/>
      <c r="C24" s="37">
        <v>72571</v>
      </c>
      <c r="D24" s="37">
        <v>0</v>
      </c>
      <c r="E24" s="37">
        <v>0</v>
      </c>
      <c r="F24" s="37">
        <v>0</v>
      </c>
      <c r="G24" s="37">
        <v>0</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v>-5000</v>
      </c>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f t="shared" ref="C31" si="1">SUM(C28:C30)</f>
        <v>0</v>
      </c>
      <c r="D31" s="15">
        <f t="shared" ref="D31:I31" si="2">SUM(D28:D30)</f>
        <v>0</v>
      </c>
      <c r="E31" s="15">
        <f t="shared" si="2"/>
        <v>-5000</v>
      </c>
      <c r="F31" s="15">
        <f t="shared" si="2"/>
        <v>0</v>
      </c>
      <c r="G31" s="15">
        <f t="shared" si="2"/>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f>+C22+C23-C24+C31</f>
        <v>5000</v>
      </c>
      <c r="D33" s="36">
        <f>+D22+D23-D24+D31</f>
        <v>5000</v>
      </c>
      <c r="E33" s="36">
        <f>+E22+E23-E24+E31</f>
        <v>0</v>
      </c>
      <c r="F33" s="36">
        <f t="shared" ref="F33:I33" si="3">+F22+F23-F24+F31</f>
        <v>0</v>
      </c>
      <c r="G33" s="36">
        <f t="shared" si="3"/>
        <v>0</v>
      </c>
      <c r="H33" s="36">
        <f t="shared" si="3"/>
        <v>0</v>
      </c>
      <c r="I33" s="36">
        <f t="shared" si="3"/>
        <v>0</v>
      </c>
    </row>
    <row r="34" spans="1:9" x14ac:dyDescent="0.2">
      <c r="A34" s="38"/>
      <c r="B34" s="39"/>
      <c r="C34" s="37"/>
      <c r="D34" s="37"/>
      <c r="E34" s="37"/>
      <c r="F34" s="37"/>
      <c r="G34" s="37"/>
      <c r="H34" s="37"/>
      <c r="I34" s="37"/>
    </row>
    <row r="35" spans="1:9" x14ac:dyDescent="0.2">
      <c r="A35" s="33" t="s">
        <v>24</v>
      </c>
      <c r="B35" s="34"/>
      <c r="C35" s="37">
        <v>5000</v>
      </c>
      <c r="D35" s="37">
        <v>5000</v>
      </c>
      <c r="E35" s="37">
        <v>5000</v>
      </c>
      <c r="F35" s="37">
        <v>0</v>
      </c>
      <c r="G35" s="37">
        <v>0</v>
      </c>
      <c r="H35" s="37">
        <v>0</v>
      </c>
      <c r="I35" s="37">
        <v>0</v>
      </c>
    </row>
    <row r="36" spans="1:9" x14ac:dyDescent="0.2">
      <c r="A36" s="38"/>
      <c r="B36" s="39"/>
      <c r="C36" s="37"/>
      <c r="D36" s="37"/>
      <c r="E36" s="37"/>
      <c r="F36" s="37"/>
      <c r="G36" s="37"/>
      <c r="H36" s="37"/>
      <c r="I36" s="37"/>
    </row>
    <row r="37" spans="1:9" x14ac:dyDescent="0.2">
      <c r="A37" s="33" t="s">
        <v>25</v>
      </c>
      <c r="B37" s="42"/>
      <c r="C37" s="56" t="s">
        <v>106</v>
      </c>
      <c r="D37" s="56" t="s">
        <v>106</v>
      </c>
      <c r="E37" s="56" t="s">
        <v>106</v>
      </c>
      <c r="F37" s="56" t="s">
        <v>106</v>
      </c>
      <c r="G37" s="56" t="s">
        <v>106</v>
      </c>
      <c r="H37" s="56" t="s">
        <v>106</v>
      </c>
      <c r="I37" s="56" t="s">
        <v>106</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2AD9D-CC97-4E9D-BA9B-F138CB240104}">
  <sheetPr>
    <tabColor rgb="FFFF0000"/>
    <pageSetUpPr fitToPage="1"/>
  </sheetPr>
  <dimension ref="A1:I45"/>
  <sheetViews>
    <sheetView zoomScaleNormal="100" zoomScaleSheetLayoutView="90" workbookViewId="0">
      <selection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469</v>
      </c>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425</v>
      </c>
      <c r="C4" s="29"/>
      <c r="D4" s="29"/>
      <c r="E4" s="142"/>
      <c r="F4" s="142"/>
      <c r="G4" s="30" t="s">
        <v>18</v>
      </c>
      <c r="H4" s="29" t="s">
        <v>38</v>
      </c>
      <c r="I4" s="29"/>
    </row>
    <row r="5" spans="1:9" x14ac:dyDescent="0.2">
      <c r="A5" s="142" t="s">
        <v>17</v>
      </c>
      <c r="B5" s="29" t="s">
        <v>419</v>
      </c>
      <c r="C5" s="31"/>
      <c r="D5" s="31"/>
      <c r="E5" s="142"/>
      <c r="F5" s="142"/>
      <c r="G5" s="30" t="s">
        <v>19</v>
      </c>
      <c r="H5" s="31" t="s">
        <v>426</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424</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4" t="s">
        <v>10</v>
      </c>
      <c r="D20" s="13" t="s">
        <v>10</v>
      </c>
      <c r="E20" s="13" t="s">
        <v>10</v>
      </c>
      <c r="F20" s="13" t="s">
        <v>10</v>
      </c>
      <c r="G20" s="14" t="s">
        <v>11</v>
      </c>
      <c r="H20" s="14" t="s">
        <v>11</v>
      </c>
      <c r="I20" s="14" t="s">
        <v>11</v>
      </c>
    </row>
    <row r="21" spans="1:9" x14ac:dyDescent="0.2">
      <c r="A21" s="33" t="s">
        <v>0</v>
      </c>
      <c r="B21" s="34"/>
      <c r="C21" s="37">
        <v>24352</v>
      </c>
      <c r="D21" s="37">
        <v>0</v>
      </c>
      <c r="E21" s="37">
        <v>0</v>
      </c>
      <c r="F21" s="37">
        <v>0</v>
      </c>
      <c r="G21" s="37">
        <v>0</v>
      </c>
      <c r="H21" s="37">
        <v>0</v>
      </c>
      <c r="I21" s="37">
        <v>0</v>
      </c>
    </row>
    <row r="22" spans="1:9" x14ac:dyDescent="0.2">
      <c r="A22" s="33" t="s">
        <v>1</v>
      </c>
      <c r="B22" s="34"/>
      <c r="C22" s="37">
        <v>0</v>
      </c>
      <c r="D22" s="37">
        <f t="shared" ref="D22:I22" si="0">C33</f>
        <v>0</v>
      </c>
      <c r="E22" s="37">
        <f t="shared" si="0"/>
        <v>0</v>
      </c>
      <c r="F22" s="37">
        <f t="shared" si="0"/>
        <v>0</v>
      </c>
      <c r="G22" s="37">
        <f t="shared" si="0"/>
        <v>0</v>
      </c>
      <c r="H22" s="37">
        <f t="shared" si="0"/>
        <v>0</v>
      </c>
      <c r="I22" s="37">
        <f t="shared" si="0"/>
        <v>0</v>
      </c>
    </row>
    <row r="23" spans="1:9" x14ac:dyDescent="0.2">
      <c r="A23" s="33" t="s">
        <v>2</v>
      </c>
      <c r="B23" s="34"/>
      <c r="C23" s="37">
        <v>48216</v>
      </c>
      <c r="D23" s="37">
        <v>0</v>
      </c>
      <c r="E23" s="37">
        <v>0</v>
      </c>
      <c r="F23" s="37">
        <v>0</v>
      </c>
      <c r="G23" s="37">
        <v>0</v>
      </c>
      <c r="H23" s="37">
        <v>0</v>
      </c>
      <c r="I23" s="37">
        <v>0</v>
      </c>
    </row>
    <row r="24" spans="1:9" x14ac:dyDescent="0.2">
      <c r="A24" s="33" t="s">
        <v>3</v>
      </c>
      <c r="B24" s="34"/>
      <c r="C24" s="36">
        <v>48216</v>
      </c>
      <c r="D24" s="37">
        <v>0</v>
      </c>
      <c r="E24" s="37">
        <v>0</v>
      </c>
      <c r="F24" s="37">
        <v>0</v>
      </c>
      <c r="G24" s="37">
        <v>0</v>
      </c>
      <c r="H24" s="37">
        <v>0</v>
      </c>
      <c r="I24" s="37">
        <v>0</v>
      </c>
    </row>
    <row r="25" spans="1:9" x14ac:dyDescent="0.2">
      <c r="A25" s="33"/>
      <c r="B25" s="34"/>
      <c r="C25" s="37"/>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v>0</v>
      </c>
      <c r="D31" s="15">
        <f t="shared" ref="D31:F31" si="1">SUM(D28:D30)</f>
        <v>0</v>
      </c>
      <c r="E31" s="15">
        <f t="shared" si="1"/>
        <v>0</v>
      </c>
      <c r="F31" s="15">
        <f t="shared" si="1"/>
        <v>0</v>
      </c>
      <c r="G31" s="15">
        <f t="shared" ref="G31:I31" si="2">SUM(G28:G30)</f>
        <v>0</v>
      </c>
      <c r="H31" s="15">
        <f t="shared" si="2"/>
        <v>0</v>
      </c>
      <c r="I31" s="15">
        <f t="shared" si="2"/>
        <v>0</v>
      </c>
    </row>
    <row r="32" spans="1:9" x14ac:dyDescent="0.2">
      <c r="A32" s="33"/>
      <c r="B32" s="34"/>
      <c r="C32" s="37"/>
      <c r="D32" s="37"/>
      <c r="E32" s="37"/>
      <c r="F32" s="37"/>
      <c r="G32" s="37"/>
      <c r="H32" s="37"/>
      <c r="I32" s="37"/>
    </row>
    <row r="33" spans="1:9" x14ac:dyDescent="0.2">
      <c r="A33" s="33" t="s">
        <v>7</v>
      </c>
      <c r="B33" s="34"/>
      <c r="C33" s="36">
        <v>0</v>
      </c>
      <c r="D33" s="36">
        <f>+D22+D23-D24+D31</f>
        <v>0</v>
      </c>
      <c r="E33" s="36">
        <f>+E22+E23-E24+E31</f>
        <v>0</v>
      </c>
      <c r="F33" s="36">
        <f t="shared" ref="F33:I33" si="3">+F22+F23-F24+F31</f>
        <v>0</v>
      </c>
      <c r="G33" s="36">
        <f t="shared" si="3"/>
        <v>0</v>
      </c>
      <c r="H33" s="36">
        <f t="shared" si="3"/>
        <v>0</v>
      </c>
      <c r="I33" s="36">
        <f t="shared" si="3"/>
        <v>0</v>
      </c>
    </row>
    <row r="34" spans="1:9" x14ac:dyDescent="0.2">
      <c r="A34" s="38"/>
      <c r="B34" s="39"/>
      <c r="C34" s="37"/>
      <c r="D34" s="37"/>
      <c r="E34" s="37"/>
      <c r="F34" s="37"/>
      <c r="G34" s="37"/>
      <c r="H34" s="37"/>
      <c r="I34" s="37"/>
    </row>
    <row r="35" spans="1:9" x14ac:dyDescent="0.2">
      <c r="A35" s="33" t="s">
        <v>24</v>
      </c>
      <c r="B35" s="34"/>
      <c r="C35" s="37">
        <v>0</v>
      </c>
      <c r="D35" s="37">
        <v>0</v>
      </c>
      <c r="E35" s="37">
        <v>0</v>
      </c>
      <c r="F35" s="37">
        <v>0</v>
      </c>
      <c r="G35" s="37">
        <v>0</v>
      </c>
      <c r="H35" s="37">
        <v>0</v>
      </c>
      <c r="I35" s="37">
        <v>0</v>
      </c>
    </row>
    <row r="36" spans="1:9" x14ac:dyDescent="0.2">
      <c r="A36" s="38"/>
      <c r="B36" s="39"/>
      <c r="C36" s="37"/>
      <c r="D36" s="37"/>
      <c r="E36" s="37"/>
      <c r="F36" s="37"/>
      <c r="G36" s="37"/>
      <c r="H36" s="37"/>
      <c r="I36" s="37"/>
    </row>
    <row r="37" spans="1:9" x14ac:dyDescent="0.2">
      <c r="A37" s="33" t="s">
        <v>25</v>
      </c>
      <c r="B37" s="42"/>
      <c r="C37" s="43">
        <v>0</v>
      </c>
      <c r="D37" s="43">
        <f t="shared" ref="D37:I37" si="4">D33-D35</f>
        <v>0</v>
      </c>
      <c r="E37" s="43">
        <f t="shared" si="4"/>
        <v>0</v>
      </c>
      <c r="F37" s="43">
        <f t="shared" si="4"/>
        <v>0</v>
      </c>
      <c r="G37" s="43">
        <f t="shared" si="4"/>
        <v>0</v>
      </c>
      <c r="H37" s="43">
        <f t="shared" si="4"/>
        <v>0</v>
      </c>
      <c r="I37" s="43">
        <f t="shared" si="4"/>
        <v>0</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937-F937-4475-8410-2236D55AFDB8}">
  <sheetPr>
    <tabColor rgb="FFFF0000"/>
    <pageSetUpPr fitToPage="1"/>
  </sheetPr>
  <dimension ref="A1:I45"/>
  <sheetViews>
    <sheetView zoomScaleNormal="100" zoomScaleSheetLayoutView="90" workbookViewId="0">
      <selection sqref="A1:XFD1048576"/>
    </sheetView>
  </sheetViews>
  <sheetFormatPr defaultColWidth="9.140625" defaultRowHeight="12.75" x14ac:dyDescent="0.2"/>
  <cols>
    <col min="1" max="2" width="17.28515625" style="143" customWidth="1"/>
    <col min="3" max="8" width="14" style="143" customWidth="1"/>
    <col min="9" max="9" width="13.140625" style="143" customWidth="1"/>
    <col min="10" max="16384" width="9.140625" style="143"/>
  </cols>
  <sheetData>
    <row r="1" spans="1:9" x14ac:dyDescent="0.2">
      <c r="A1" s="114" t="s">
        <v>469</v>
      </c>
      <c r="B1" s="142"/>
      <c r="C1" s="142"/>
      <c r="D1" s="142"/>
      <c r="E1" s="142"/>
      <c r="F1" s="142"/>
      <c r="G1" s="142"/>
      <c r="H1" s="142"/>
      <c r="I1" s="142"/>
    </row>
    <row r="2" spans="1:9" x14ac:dyDescent="0.2">
      <c r="A2" s="142" t="s">
        <v>13</v>
      </c>
      <c r="B2" s="29" t="s">
        <v>34</v>
      </c>
      <c r="C2" s="29"/>
      <c r="D2" s="29"/>
      <c r="E2" s="142"/>
      <c r="F2" s="142"/>
      <c r="G2" s="30" t="s">
        <v>14</v>
      </c>
      <c r="H2" s="29" t="s">
        <v>415</v>
      </c>
      <c r="I2" s="29"/>
    </row>
    <row r="3" spans="1:9" x14ac:dyDescent="0.2">
      <c r="A3" s="142" t="s">
        <v>22</v>
      </c>
      <c r="B3" s="29" t="s">
        <v>416</v>
      </c>
      <c r="C3" s="29"/>
      <c r="D3" s="29"/>
      <c r="E3" s="142"/>
      <c r="F3" s="142"/>
      <c r="G3" s="30" t="s">
        <v>15</v>
      </c>
      <c r="H3" s="134" t="s">
        <v>417</v>
      </c>
      <c r="I3" s="31"/>
    </row>
    <row r="4" spans="1:9" x14ac:dyDescent="0.2">
      <c r="A4" s="142" t="s">
        <v>16</v>
      </c>
      <c r="B4" s="29" t="s">
        <v>427</v>
      </c>
      <c r="C4" s="29"/>
      <c r="D4" s="29"/>
      <c r="E4" s="142"/>
      <c r="F4" s="142"/>
      <c r="G4" s="30" t="s">
        <v>18</v>
      </c>
      <c r="H4" s="29" t="s">
        <v>38</v>
      </c>
      <c r="I4" s="29"/>
    </row>
    <row r="5" spans="1:9" x14ac:dyDescent="0.2">
      <c r="A5" s="142" t="s">
        <v>17</v>
      </c>
      <c r="B5" s="29" t="s">
        <v>419</v>
      </c>
      <c r="C5" s="31"/>
      <c r="D5" s="31"/>
      <c r="E5" s="142"/>
      <c r="F5" s="142"/>
      <c r="G5" s="30" t="s">
        <v>19</v>
      </c>
      <c r="H5" s="31" t="s">
        <v>428</v>
      </c>
      <c r="I5" s="31"/>
    </row>
    <row r="6" spans="1:9" x14ac:dyDescent="0.2">
      <c r="A6" s="142"/>
      <c r="B6" s="142"/>
      <c r="C6" s="142"/>
      <c r="D6" s="142"/>
      <c r="E6" s="142"/>
      <c r="F6" s="142"/>
      <c r="G6" s="142"/>
      <c r="H6" s="142"/>
      <c r="I6" s="142"/>
    </row>
    <row r="7" spans="1:9" x14ac:dyDescent="0.2">
      <c r="A7" s="142"/>
      <c r="B7" s="142"/>
      <c r="C7" s="142"/>
      <c r="D7" s="142"/>
      <c r="E7" s="142"/>
      <c r="F7" s="142"/>
      <c r="G7" s="142"/>
      <c r="H7" s="142"/>
      <c r="I7" s="142"/>
    </row>
    <row r="8" spans="1:9" x14ac:dyDescent="0.2">
      <c r="A8" s="142" t="s">
        <v>421</v>
      </c>
      <c r="B8" s="142"/>
      <c r="C8" s="142"/>
      <c r="D8" s="142"/>
      <c r="E8" s="142"/>
      <c r="F8" s="142"/>
      <c r="G8" s="142"/>
      <c r="H8" s="142"/>
      <c r="I8" s="142"/>
    </row>
    <row r="9" spans="1:9" x14ac:dyDescent="0.2">
      <c r="A9" s="142"/>
      <c r="B9" s="142"/>
      <c r="C9" s="142"/>
      <c r="D9" s="142"/>
      <c r="E9" s="142"/>
      <c r="F9" s="142"/>
      <c r="G9" s="142"/>
      <c r="H9" s="142"/>
      <c r="I9" s="142"/>
    </row>
    <row r="10" spans="1:9" x14ac:dyDescent="0.2">
      <c r="A10" s="142" t="s">
        <v>422</v>
      </c>
      <c r="B10" s="142"/>
      <c r="C10" s="142"/>
      <c r="D10" s="142"/>
      <c r="E10" s="142"/>
      <c r="F10" s="142"/>
      <c r="G10" s="142"/>
      <c r="H10" s="142"/>
      <c r="I10" s="142"/>
    </row>
    <row r="11" spans="1:9" x14ac:dyDescent="0.2">
      <c r="A11" s="142"/>
      <c r="B11" s="142"/>
      <c r="C11" s="142"/>
      <c r="D11" s="142"/>
      <c r="E11" s="142"/>
      <c r="F11" s="142"/>
      <c r="G11" s="142"/>
      <c r="H11" s="142"/>
      <c r="I11" s="142"/>
    </row>
    <row r="12" spans="1:9" x14ac:dyDescent="0.2">
      <c r="A12" s="142" t="s">
        <v>423</v>
      </c>
      <c r="B12" s="142"/>
      <c r="C12" s="142"/>
      <c r="D12" s="142"/>
      <c r="E12" s="142"/>
      <c r="F12" s="142"/>
      <c r="G12" s="142"/>
      <c r="H12" s="142"/>
      <c r="I12" s="142"/>
    </row>
    <row r="13" spans="1:9" x14ac:dyDescent="0.2">
      <c r="A13" s="142"/>
      <c r="B13" s="142"/>
      <c r="C13" s="142"/>
      <c r="D13" s="142"/>
      <c r="E13" s="142"/>
      <c r="F13" s="142"/>
      <c r="G13" s="142"/>
      <c r="H13" s="142"/>
      <c r="I13" s="142"/>
    </row>
    <row r="14" spans="1:9" x14ac:dyDescent="0.2">
      <c r="A14" s="142" t="s">
        <v>71</v>
      </c>
      <c r="B14" s="142"/>
      <c r="C14" s="142"/>
      <c r="D14" s="142"/>
      <c r="E14" s="142"/>
      <c r="F14" s="142"/>
      <c r="G14" s="142"/>
      <c r="H14" s="142"/>
      <c r="I14" s="142"/>
    </row>
    <row r="15" spans="1:9" x14ac:dyDescent="0.2">
      <c r="A15" s="142"/>
      <c r="B15" s="142"/>
      <c r="C15" s="142"/>
      <c r="D15" s="142"/>
      <c r="E15" s="142"/>
      <c r="F15" s="142"/>
      <c r="G15" s="142"/>
      <c r="H15" s="142"/>
      <c r="I15" s="142"/>
    </row>
    <row r="16" spans="1:9" x14ac:dyDescent="0.2">
      <c r="A16" s="143" t="s">
        <v>424</v>
      </c>
      <c r="B16" s="142"/>
      <c r="C16" s="142"/>
      <c r="D16" s="142"/>
      <c r="E16" s="142"/>
      <c r="F16" s="142"/>
      <c r="G16" s="142"/>
      <c r="H16" s="142"/>
      <c r="I16" s="142"/>
    </row>
    <row r="17" spans="1:9" x14ac:dyDescent="0.2">
      <c r="A17" s="142"/>
      <c r="B17" s="142"/>
      <c r="C17" s="142"/>
      <c r="D17" s="142"/>
      <c r="E17" s="142"/>
      <c r="F17" s="142"/>
      <c r="G17" s="142"/>
      <c r="H17" s="142"/>
      <c r="I17" s="142"/>
    </row>
    <row r="18" spans="1:9" x14ac:dyDescent="0.2">
      <c r="A18" s="207" t="s">
        <v>12</v>
      </c>
      <c r="B18" s="208"/>
      <c r="C18" s="208"/>
      <c r="D18" s="208"/>
      <c r="E18" s="208"/>
      <c r="F18" s="208"/>
      <c r="G18" s="208"/>
      <c r="H18" s="208"/>
      <c r="I18" s="209"/>
    </row>
    <row r="19" spans="1:9" x14ac:dyDescent="0.2">
      <c r="A19" s="33"/>
      <c r="B19" s="34"/>
      <c r="C19" s="35" t="s">
        <v>30</v>
      </c>
      <c r="D19" s="35" t="s">
        <v>31</v>
      </c>
      <c r="E19" s="35" t="s">
        <v>32</v>
      </c>
      <c r="F19" s="35" t="s">
        <v>33</v>
      </c>
      <c r="G19" s="12" t="s">
        <v>466</v>
      </c>
      <c r="H19" s="12" t="s">
        <v>467</v>
      </c>
      <c r="I19" s="12" t="s">
        <v>468</v>
      </c>
    </row>
    <row r="20" spans="1:9" x14ac:dyDescent="0.2">
      <c r="A20" s="33"/>
      <c r="B20" s="34"/>
      <c r="C20" s="13" t="s">
        <v>10</v>
      </c>
      <c r="D20" s="13" t="s">
        <v>10</v>
      </c>
      <c r="E20" s="13" t="s">
        <v>10</v>
      </c>
      <c r="F20" s="13" t="s">
        <v>10</v>
      </c>
      <c r="G20" s="14" t="s">
        <v>11</v>
      </c>
      <c r="H20" s="14" t="s">
        <v>11</v>
      </c>
      <c r="I20" s="14" t="s">
        <v>11</v>
      </c>
    </row>
    <row r="21" spans="1:9" x14ac:dyDescent="0.2">
      <c r="A21" s="33" t="s">
        <v>0</v>
      </c>
      <c r="B21" s="34"/>
      <c r="C21" s="16">
        <v>70652</v>
      </c>
      <c r="D21" s="37">
        <v>0</v>
      </c>
      <c r="E21" s="37">
        <v>0</v>
      </c>
      <c r="F21" s="37">
        <v>0</v>
      </c>
      <c r="G21" s="37">
        <v>0</v>
      </c>
      <c r="H21" s="37">
        <v>0</v>
      </c>
      <c r="I21" s="37">
        <v>0</v>
      </c>
    </row>
    <row r="22" spans="1:9" x14ac:dyDescent="0.2">
      <c r="A22" s="33" t="s">
        <v>1</v>
      </c>
      <c r="B22" s="34"/>
      <c r="C22" s="16">
        <v>6316</v>
      </c>
      <c r="D22" s="37">
        <f t="shared" ref="D22:I22" si="0">C33</f>
        <v>-0.49000000000523869</v>
      </c>
      <c r="E22" s="37">
        <f t="shared" si="0"/>
        <v>-0.49000000000523869</v>
      </c>
      <c r="F22" s="37">
        <f t="shared" si="0"/>
        <v>-0.49000000000523869</v>
      </c>
      <c r="G22" s="37">
        <f t="shared" si="0"/>
        <v>-0.49000000000523869</v>
      </c>
      <c r="H22" s="37">
        <f t="shared" si="0"/>
        <v>-0.49000000000523869</v>
      </c>
      <c r="I22" s="37">
        <f t="shared" si="0"/>
        <v>-0.49000000000523869</v>
      </c>
    </row>
    <row r="23" spans="1:9" x14ac:dyDescent="0.2">
      <c r="A23" s="33" t="s">
        <v>2</v>
      </c>
      <c r="B23" s="34"/>
      <c r="C23" s="16">
        <v>117515</v>
      </c>
      <c r="D23" s="37">
        <v>0</v>
      </c>
      <c r="E23" s="37">
        <v>0</v>
      </c>
      <c r="F23" s="37">
        <v>0</v>
      </c>
      <c r="G23" s="37">
        <v>0</v>
      </c>
      <c r="H23" s="37">
        <v>0</v>
      </c>
      <c r="I23" s="37">
        <v>0</v>
      </c>
    </row>
    <row r="24" spans="1:9" x14ac:dyDescent="0.2">
      <c r="A24" s="33" t="s">
        <v>3</v>
      </c>
      <c r="B24" s="34"/>
      <c r="C24" s="15">
        <v>123831.49</v>
      </c>
      <c r="D24" s="37">
        <v>0</v>
      </c>
      <c r="E24" s="37">
        <v>0</v>
      </c>
      <c r="F24" s="37">
        <v>0</v>
      </c>
      <c r="G24" s="37">
        <v>0</v>
      </c>
      <c r="H24" s="37">
        <v>0</v>
      </c>
      <c r="I24" s="37">
        <v>0</v>
      </c>
    </row>
    <row r="25" spans="1:9" x14ac:dyDescent="0.2">
      <c r="A25" s="33"/>
      <c r="B25" s="34"/>
      <c r="C25" s="16"/>
      <c r="D25" s="37"/>
      <c r="E25" s="37"/>
      <c r="F25" s="37"/>
      <c r="G25" s="37"/>
      <c r="H25" s="37"/>
      <c r="I25" s="37"/>
    </row>
    <row r="26" spans="1:9" x14ac:dyDescent="0.2">
      <c r="A26" s="10" t="s">
        <v>4</v>
      </c>
      <c r="B26" s="6"/>
      <c r="C26" s="17"/>
      <c r="D26" s="17"/>
      <c r="E26" s="17"/>
      <c r="F26" s="15"/>
      <c r="G26" s="15"/>
      <c r="H26" s="15"/>
      <c r="I26" s="15"/>
    </row>
    <row r="27" spans="1:9" x14ac:dyDescent="0.2">
      <c r="A27" s="10" t="s">
        <v>29</v>
      </c>
      <c r="B27" s="11"/>
      <c r="C27" s="17"/>
      <c r="D27" s="17"/>
      <c r="E27" s="17"/>
      <c r="F27" s="15"/>
      <c r="G27" s="15"/>
      <c r="H27" s="15"/>
      <c r="I27" s="15"/>
    </row>
    <row r="28" spans="1:9" x14ac:dyDescent="0.2">
      <c r="A28" s="18"/>
      <c r="B28" s="19"/>
      <c r="C28" s="16"/>
      <c r="D28" s="16"/>
      <c r="E28" s="16"/>
      <c r="F28" s="16"/>
      <c r="G28" s="16"/>
      <c r="H28" s="16"/>
      <c r="I28" s="16"/>
    </row>
    <row r="29" spans="1:9" x14ac:dyDescent="0.2">
      <c r="A29" s="18"/>
      <c r="B29" s="19"/>
      <c r="C29" s="16"/>
      <c r="D29" s="16"/>
      <c r="E29" s="16"/>
      <c r="F29" s="16"/>
      <c r="G29" s="16"/>
      <c r="H29" s="16"/>
      <c r="I29" s="16"/>
    </row>
    <row r="30" spans="1:9" x14ac:dyDescent="0.2">
      <c r="A30" s="18"/>
      <c r="B30" s="19"/>
      <c r="C30" s="16"/>
      <c r="D30" s="16"/>
      <c r="E30" s="16"/>
      <c r="F30" s="16"/>
      <c r="G30" s="16"/>
      <c r="H30" s="16"/>
      <c r="I30" s="16"/>
    </row>
    <row r="31" spans="1:9" x14ac:dyDescent="0.2">
      <c r="A31" s="10" t="s">
        <v>5</v>
      </c>
      <c r="B31" s="11"/>
      <c r="C31" s="15">
        <v>0</v>
      </c>
      <c r="D31" s="15">
        <f t="shared" ref="D31:F31" si="1">SUM(D28:D30)</f>
        <v>0</v>
      </c>
      <c r="E31" s="15">
        <f t="shared" si="1"/>
        <v>0</v>
      </c>
      <c r="F31" s="15">
        <f t="shared" si="1"/>
        <v>0</v>
      </c>
      <c r="G31" s="15">
        <f t="shared" ref="G31:I31" si="2">SUM(G28:G30)</f>
        <v>0</v>
      </c>
      <c r="H31" s="15">
        <f t="shared" si="2"/>
        <v>0</v>
      </c>
      <c r="I31" s="15">
        <f t="shared" si="2"/>
        <v>0</v>
      </c>
    </row>
    <row r="32" spans="1:9" x14ac:dyDescent="0.2">
      <c r="A32" s="33"/>
      <c r="B32" s="34"/>
      <c r="C32" s="16"/>
      <c r="D32" s="37"/>
      <c r="E32" s="37"/>
      <c r="F32" s="37"/>
      <c r="G32" s="37"/>
      <c r="H32" s="37"/>
      <c r="I32" s="37"/>
    </row>
    <row r="33" spans="1:9" x14ac:dyDescent="0.2">
      <c r="A33" s="33" t="s">
        <v>7</v>
      </c>
      <c r="B33" s="34"/>
      <c r="C33" s="15">
        <v>-0.49000000000523869</v>
      </c>
      <c r="D33" s="36">
        <f>+D22+D23-D24+D31</f>
        <v>-0.49000000000523869</v>
      </c>
      <c r="E33" s="36">
        <f>+E22+E23-E24+E31</f>
        <v>-0.49000000000523869</v>
      </c>
      <c r="F33" s="36">
        <f t="shared" ref="F33:I33" si="3">+F22+F23-F24+F31</f>
        <v>-0.49000000000523869</v>
      </c>
      <c r="G33" s="36">
        <f t="shared" si="3"/>
        <v>-0.49000000000523869</v>
      </c>
      <c r="H33" s="36">
        <f t="shared" si="3"/>
        <v>-0.49000000000523869</v>
      </c>
      <c r="I33" s="36">
        <f t="shared" si="3"/>
        <v>-0.49000000000523869</v>
      </c>
    </row>
    <row r="34" spans="1:9" x14ac:dyDescent="0.2">
      <c r="A34" s="38"/>
      <c r="B34" s="39"/>
      <c r="C34" s="16"/>
      <c r="D34" s="37"/>
      <c r="E34" s="37"/>
      <c r="F34" s="37"/>
      <c r="G34" s="37"/>
      <c r="H34" s="37"/>
      <c r="I34" s="37"/>
    </row>
    <row r="35" spans="1:9" x14ac:dyDescent="0.2">
      <c r="A35" s="33" t="s">
        <v>24</v>
      </c>
      <c r="B35" s="34"/>
      <c r="C35" s="16">
        <v>0</v>
      </c>
      <c r="D35" s="37">
        <v>0</v>
      </c>
      <c r="E35" s="37">
        <v>0</v>
      </c>
      <c r="F35" s="37">
        <v>0</v>
      </c>
      <c r="G35" s="37">
        <v>0</v>
      </c>
      <c r="H35" s="37">
        <v>0</v>
      </c>
      <c r="I35" s="37">
        <v>0</v>
      </c>
    </row>
    <row r="36" spans="1:9" x14ac:dyDescent="0.2">
      <c r="A36" s="38"/>
      <c r="B36" s="39"/>
      <c r="C36" s="16"/>
      <c r="D36" s="37"/>
      <c r="E36" s="37"/>
      <c r="F36" s="37"/>
      <c r="G36" s="37"/>
      <c r="H36" s="37"/>
      <c r="I36" s="37"/>
    </row>
    <row r="37" spans="1:9" x14ac:dyDescent="0.2">
      <c r="A37" s="33" t="s">
        <v>25</v>
      </c>
      <c r="B37" s="42"/>
      <c r="C37" s="108">
        <v>-0.49000000000523869</v>
      </c>
      <c r="D37" s="43">
        <f t="shared" ref="D37:I37" si="4">D33-D35</f>
        <v>-0.49000000000523869</v>
      </c>
      <c r="E37" s="43">
        <f t="shared" si="4"/>
        <v>-0.49000000000523869</v>
      </c>
      <c r="F37" s="43">
        <f t="shared" si="4"/>
        <v>-0.49000000000523869</v>
      </c>
      <c r="G37" s="43">
        <f t="shared" si="4"/>
        <v>-0.49000000000523869</v>
      </c>
      <c r="H37" s="43">
        <f t="shared" si="4"/>
        <v>-0.49000000000523869</v>
      </c>
      <c r="I37" s="43">
        <f t="shared" si="4"/>
        <v>-0.49000000000523869</v>
      </c>
    </row>
    <row r="38" spans="1:9" x14ac:dyDescent="0.2">
      <c r="A38" s="44"/>
      <c r="B38" s="44"/>
      <c r="C38" s="45"/>
      <c r="D38" s="45"/>
      <c r="E38" s="45"/>
      <c r="F38" s="45"/>
      <c r="G38" s="45"/>
      <c r="H38" s="45"/>
      <c r="I38" s="45"/>
    </row>
    <row r="39" spans="1:9" x14ac:dyDescent="0.2">
      <c r="A39" s="46" t="s">
        <v>26</v>
      </c>
      <c r="B39" s="29"/>
      <c r="C39" s="47"/>
      <c r="D39" s="47"/>
      <c r="E39" s="48"/>
      <c r="F39" s="48"/>
      <c r="G39" s="48"/>
      <c r="H39" s="48"/>
      <c r="I39" s="48"/>
    </row>
    <row r="40" spans="1:9" x14ac:dyDescent="0.2">
      <c r="A40" s="49" t="s">
        <v>28</v>
      </c>
      <c r="B40" s="39"/>
      <c r="C40" s="20"/>
      <c r="D40" s="20"/>
      <c r="E40" s="41"/>
      <c r="F40" s="41"/>
      <c r="G40" s="41"/>
      <c r="H40" s="41"/>
      <c r="I40" s="41"/>
    </row>
    <row r="41" spans="1:9" x14ac:dyDescent="0.2">
      <c r="A41" s="33"/>
      <c r="B41" s="34"/>
      <c r="C41" s="37"/>
      <c r="D41" s="37"/>
      <c r="E41" s="37"/>
      <c r="F41" s="37"/>
      <c r="G41" s="37"/>
      <c r="H41" s="37"/>
      <c r="I41" s="37"/>
    </row>
    <row r="42" spans="1:9" x14ac:dyDescent="0.2">
      <c r="A42" s="33" t="s">
        <v>6</v>
      </c>
      <c r="B42" s="34"/>
      <c r="C42" s="16"/>
      <c r="D42" s="16"/>
      <c r="E42" s="37"/>
      <c r="F42" s="37"/>
      <c r="G42" s="37"/>
      <c r="H42" s="37"/>
      <c r="I42" s="37"/>
    </row>
    <row r="43" spans="1:9" x14ac:dyDescent="0.2">
      <c r="A43" s="33"/>
      <c r="B43" s="34"/>
      <c r="C43" s="16"/>
      <c r="D43" s="16"/>
      <c r="E43" s="37"/>
      <c r="F43" s="37"/>
      <c r="G43" s="37"/>
      <c r="H43" s="37"/>
      <c r="I43" s="37"/>
    </row>
    <row r="44" spans="1:9" x14ac:dyDescent="0.2">
      <c r="A44" s="49" t="s">
        <v>8</v>
      </c>
      <c r="B44" s="42"/>
      <c r="C44" s="16"/>
      <c r="D44" s="16"/>
      <c r="E44" s="37"/>
      <c r="F44" s="37"/>
      <c r="G44" s="37"/>
      <c r="H44" s="37"/>
      <c r="I44" s="37"/>
    </row>
    <row r="45" spans="1:9" x14ac:dyDescent="0.2">
      <c r="A45" s="50" t="s">
        <v>9</v>
      </c>
      <c r="B45" s="51"/>
      <c r="C45" s="16"/>
      <c r="D45" s="16"/>
      <c r="E45" s="37"/>
      <c r="F45" s="37"/>
      <c r="G45" s="37"/>
      <c r="H45" s="37"/>
      <c r="I45" s="37"/>
    </row>
  </sheetData>
  <sheetProtection selectLockedCells="1"/>
  <mergeCells count="1">
    <mergeCell ref="A18:I18"/>
  </mergeCells>
  <printOptions horizontalCentered="1"/>
  <pageMargins left="0.75" right="0.75" top="0.6" bottom="0.55000000000000004" header="0.28000000000000003" footer="0.16"/>
  <pageSetup scale="93" fitToHeight="0" orientation="landscape" r:id="rId1"/>
  <headerFooter alignWithMargins="0">
    <oddHeader>&amp;C&amp;"Arial,Bold"Report on Non-General Fund Information
&amp;"Arial,Regular"for Submittal to the 2022 Legislature</oddHeader>
    <oddFooter>&amp;LForm 37-47 (rev. 9/7/21)&amp;R&amp;D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10</vt:i4>
      </vt:variant>
    </vt:vector>
  </HeadingPairs>
  <TitlesOfParts>
    <vt:vector size="77" baseType="lpstr">
      <vt:lpstr>S 600</vt:lpstr>
      <vt:lpstr>S 603</vt:lpstr>
      <vt:lpstr>S 604</vt:lpstr>
      <vt:lpstr>S 605</vt:lpstr>
      <vt:lpstr>S 607</vt:lpstr>
      <vt:lpstr>S 608</vt:lpstr>
      <vt:lpstr>S 609</vt:lpstr>
      <vt:lpstr>S 610</vt:lpstr>
      <vt:lpstr>S 611 </vt:lpstr>
      <vt:lpstr>S 612</vt:lpstr>
      <vt:lpstr>S 613</vt:lpstr>
      <vt:lpstr>S 614</vt:lpstr>
      <vt:lpstr>S 615</vt:lpstr>
      <vt:lpstr>S 618</vt:lpstr>
      <vt:lpstr>S 619</vt:lpstr>
      <vt:lpstr>S 620</vt:lpstr>
      <vt:lpstr>S 621</vt:lpstr>
      <vt:lpstr>S 622</vt:lpstr>
      <vt:lpstr>S 623</vt:lpstr>
      <vt:lpstr>S 624</vt:lpstr>
      <vt:lpstr>S 625</vt:lpstr>
      <vt:lpstr>S-18-626</vt:lpstr>
      <vt:lpstr>S 23-626</vt:lpstr>
      <vt:lpstr>S 628</vt:lpstr>
      <vt:lpstr>S 629</vt:lpstr>
      <vt:lpstr>S 630</vt:lpstr>
      <vt:lpstr>S 631</vt:lpstr>
      <vt:lpstr>S 633</vt:lpstr>
      <vt:lpstr>S 635</vt:lpstr>
      <vt:lpstr>S 637</vt:lpstr>
      <vt:lpstr>S 638</vt:lpstr>
      <vt:lpstr>S 640</vt:lpstr>
      <vt:lpstr>S 641</vt:lpstr>
      <vt:lpstr>S 642</vt:lpstr>
      <vt:lpstr>S 644</vt:lpstr>
      <vt:lpstr>S-21-645</vt:lpstr>
      <vt:lpstr>S-21-646</vt:lpstr>
      <vt:lpstr>S-21-647</vt:lpstr>
      <vt:lpstr>S-21-648</vt:lpstr>
      <vt:lpstr>S 649</vt:lpstr>
      <vt:lpstr>S-21-650</vt:lpstr>
      <vt:lpstr>S 651</vt:lpstr>
      <vt:lpstr>S-21-652</vt:lpstr>
      <vt:lpstr>S-21-653</vt:lpstr>
      <vt:lpstr>S 654</vt:lpstr>
      <vt:lpstr>S 655</vt:lpstr>
      <vt:lpstr>S 656 </vt:lpstr>
      <vt:lpstr>S 658</vt:lpstr>
      <vt:lpstr>S 659</vt:lpstr>
      <vt:lpstr>S 660</vt:lpstr>
      <vt:lpstr>S 21 661</vt:lpstr>
      <vt:lpstr>S 661</vt:lpstr>
      <vt:lpstr>S 662</vt:lpstr>
      <vt:lpstr>S 663</vt:lpstr>
      <vt:lpstr>S 664</vt:lpstr>
      <vt:lpstr>S 665</vt:lpstr>
      <vt:lpstr>S 666</vt:lpstr>
      <vt:lpstr>S 667</vt:lpstr>
      <vt:lpstr>S 668</vt:lpstr>
      <vt:lpstr>S 22-669</vt:lpstr>
      <vt:lpstr>S 22-671</vt:lpstr>
      <vt:lpstr>S 672</vt:lpstr>
      <vt:lpstr>S 22-673</vt:lpstr>
      <vt:lpstr>S 22-675</vt:lpstr>
      <vt:lpstr>S678</vt:lpstr>
      <vt:lpstr>S 679</vt:lpstr>
      <vt:lpstr>S 680</vt:lpstr>
      <vt:lpstr>'S 604'!Print_Area</vt:lpstr>
      <vt:lpstr>'S 608'!Print_Area</vt:lpstr>
      <vt:lpstr>'S 613'!Print_Area</vt:lpstr>
      <vt:lpstr>'S 620'!Print_Area</vt:lpstr>
      <vt:lpstr>'S 629'!Print_Area</vt:lpstr>
      <vt:lpstr>'S 642'!Print_Area</vt:lpstr>
      <vt:lpstr>'S 644'!Print_Area</vt:lpstr>
      <vt:lpstr>'S 654'!Print_Area</vt:lpstr>
      <vt:lpstr>'S 679'!Print_Area</vt:lpstr>
      <vt:lpstr>'S 680'!Print_Area</vt:lpstr>
    </vt:vector>
  </TitlesOfParts>
  <Company>House of Representatives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dc:creator>
  <cp:lastModifiedBy>Vu, Khoi Anh</cp:lastModifiedBy>
  <cp:lastPrinted>2023-10-02T22:21:01Z</cp:lastPrinted>
  <dcterms:created xsi:type="dcterms:W3CDTF">2007-10-18T21:13:24Z</dcterms:created>
  <dcterms:modified xsi:type="dcterms:W3CDTF">2023-10-17T21:53:44Z</dcterms:modified>
</cp:coreProperties>
</file>