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G:\BMSS\Non-General Fund Report\FY24 NON GENERAL FUND RPT\Master Form 37-47_to Leg,B&amp;F\"/>
    </mc:Choice>
  </mc:AlternateContent>
  <xr:revisionPtr revIDLastSave="0" documentId="13_ncr:1_{8C202E21-8000-4D9E-B4E5-41D154C1C1AB}" xr6:coauthVersionLast="44" xr6:coauthVersionMax="47" xr10:uidLastSave="{00000000-0000-0000-0000-000000000000}"/>
  <bookViews>
    <workbookView xWindow="25545" yWindow="105" windowWidth="25440" windowHeight="15390" tabRatio="964" firstSheet="25" activeTab="46" xr2:uid="{00000000-000D-0000-FFFF-FFFF00000000}"/>
  </bookViews>
  <sheets>
    <sheet name="S 556" sheetId="57" r:id="rId1"/>
    <sheet name="S 557" sheetId="58" r:id="rId2"/>
    <sheet name="S 558 " sheetId="59" r:id="rId3"/>
    <sheet name="S 559" sheetId="60" r:id="rId4"/>
    <sheet name="S 560" sheetId="28" r:id="rId5"/>
    <sheet name="S 560 (changed to S 592)" sheetId="61" r:id="rId6"/>
    <sheet name="S 562" sheetId="62" r:id="rId7"/>
    <sheet name="S 563" sheetId="10" r:id="rId8"/>
    <sheet name="S 564" sheetId="63" r:id="rId9"/>
    <sheet name="S 565" sheetId="36" r:id="rId10"/>
    <sheet name="S 22-565" sheetId="51" r:id="rId11"/>
    <sheet name="S 566" sheetId="7" r:id="rId12"/>
    <sheet name="S22- 566" sheetId="54" r:id="rId13"/>
    <sheet name="S 567" sheetId="11" r:id="rId14"/>
    <sheet name="S23- 567 (was S 536)" sheetId="64" r:id="rId15"/>
    <sheet name="S23- 567" sheetId="39" r:id="rId16"/>
    <sheet name="S 568" sheetId="34" r:id="rId17"/>
    <sheet name="S23- 569 (was S 548)" sheetId="65" r:id="rId18"/>
    <sheet name="S23-570" sheetId="55" r:id="rId19"/>
    <sheet name="S 571" sheetId="8" r:id="rId20"/>
    <sheet name="S 572 new" sheetId="66" r:id="rId21"/>
    <sheet name="S23- 573" sheetId="43" r:id="rId22"/>
    <sheet name="S 574" sheetId="17" r:id="rId23"/>
    <sheet name="S 575" sheetId="18" r:id="rId24"/>
    <sheet name="S 575 (2)" sheetId="56" r:id="rId25"/>
    <sheet name="S 576" sheetId="19" r:id="rId26"/>
    <sheet name="S 578" sheetId="20" r:id="rId27"/>
    <sheet name="S21- 578" sheetId="37" r:id="rId28"/>
    <sheet name="S 581" sheetId="9" r:id="rId29"/>
    <sheet name="S 583" sheetId="31" r:id="rId30"/>
    <sheet name="S 584" sheetId="12" r:id="rId31"/>
    <sheet name="S 585" sheetId="21" r:id="rId32"/>
    <sheet name="S 586" sheetId="22" r:id="rId33"/>
    <sheet name="S21-586 " sheetId="53" r:id="rId34"/>
    <sheet name="S 587" sheetId="32" r:id="rId35"/>
    <sheet name="S 588" sheetId="38" r:id="rId36"/>
    <sheet name="S 589" sheetId="13" r:id="rId37"/>
    <sheet name="S 590" sheetId="14" r:id="rId38"/>
    <sheet name="S21- 591" sheetId="45" r:id="rId39"/>
    <sheet name="S23- 592 (was S-560)" sheetId="67" r:id="rId40"/>
    <sheet name="S 593" sheetId="33" r:id="rId41"/>
    <sheet name="S23- 593" sheetId="47" r:id="rId42"/>
    <sheet name="S 594" sheetId="5" r:id="rId43"/>
    <sheet name="S 595" sheetId="15" r:id="rId44"/>
    <sheet name="S23- 595" sheetId="48" r:id="rId45"/>
    <sheet name="S 596" sheetId="16" r:id="rId46"/>
    <sheet name="S23- 597" sheetId="49" r:id="rId47"/>
  </sheets>
  <definedNames>
    <definedName name="_xlnm.Print_Area" localSheetId="0">'S 556'!$A$1:$I$46</definedName>
    <definedName name="_xlnm.Print_Area" localSheetId="1">'S 557'!$A$1:$I$46</definedName>
    <definedName name="_xlnm.Print_Area" localSheetId="2">'S 558 '!$A$1:$I$48</definedName>
    <definedName name="_xlnm.Print_Area" localSheetId="3">'S 559'!$A$1:$I$46</definedName>
    <definedName name="_xlnm.Print_Area" localSheetId="4">'S 560'!$A$1:$I$48</definedName>
    <definedName name="_xlnm.Print_Area" localSheetId="5">'S 560 (changed to S 592)'!$A$1:$I$48</definedName>
    <definedName name="_xlnm.Print_Area" localSheetId="6">'S 562'!$A$1:$I$44</definedName>
    <definedName name="_xlnm.Print_Area" localSheetId="8">'S 564'!$A$1:$I$45</definedName>
    <definedName name="_xlnm.Print_Area" localSheetId="16">'S 568'!$A$1:$I$46</definedName>
    <definedName name="_xlnm.Print_Area" localSheetId="22">'S 574'!$A$1:$I$50</definedName>
    <definedName name="_xlnm.Print_Area" localSheetId="23">'S 575'!$A$1:$I$47</definedName>
    <definedName name="_xlnm.Print_Area" localSheetId="25">'S 576'!$A$1:$I$49</definedName>
    <definedName name="_xlnm.Print_Area" localSheetId="26">'S 578'!$A$1:$I$46</definedName>
    <definedName name="_xlnm.Print_Area" localSheetId="28">'S 581'!$A$1:$I$60</definedName>
    <definedName name="_xlnm.Print_Area" localSheetId="31">'S 585'!$A$1:$I$48</definedName>
    <definedName name="_xlnm.Print_Area" localSheetId="32">'S 586'!$A$1:$I$47</definedName>
    <definedName name="_xlnm.Print_Area" localSheetId="14">'S23- 567 (was S 536)'!$A$1:$I$47</definedName>
    <definedName name="_xlnm.Print_Area" localSheetId="17">'S23- 569 (was S 548)'!$A$1:$I$50</definedName>
    <definedName name="_xlnm.Print_Area" localSheetId="39">'S23- 592 (was S-560)'!$A$1:$I$48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C40" i="67" l="1"/>
  <c r="Q27" i="67"/>
  <c r="Q26" i="67"/>
  <c r="D25" i="67"/>
  <c r="D36" i="67" s="1"/>
  <c r="E25" i="67" s="1"/>
  <c r="E36" i="67" s="1"/>
  <c r="F25" i="67" s="1"/>
  <c r="F36" i="67" s="1"/>
  <c r="G25" i="67" s="1"/>
  <c r="G36" i="67" s="1"/>
  <c r="H25" i="67" s="1"/>
  <c r="H36" i="67" s="1"/>
  <c r="I25" i="67" s="1"/>
  <c r="I36" i="67" s="1"/>
  <c r="I37" i="66"/>
  <c r="H37" i="66"/>
  <c r="G37" i="66"/>
  <c r="F37" i="66"/>
  <c r="E37" i="66"/>
  <c r="D37" i="66"/>
  <c r="C37" i="66"/>
  <c r="C28" i="66"/>
  <c r="L29" i="65"/>
  <c r="L28" i="65"/>
  <c r="D24" i="65"/>
  <c r="D35" i="65" s="1"/>
  <c r="E24" i="65" s="1"/>
  <c r="E35" i="65" s="1"/>
  <c r="F24" i="65" s="1"/>
  <c r="F35" i="65" s="1"/>
  <c r="G24" i="65" s="1"/>
  <c r="G35" i="65" s="1"/>
  <c r="H24" i="65" s="1"/>
  <c r="H35" i="65" s="1"/>
  <c r="I24" i="65" s="1"/>
  <c r="I35" i="65" s="1"/>
  <c r="P24" i="64"/>
  <c r="P23" i="64"/>
  <c r="D22" i="64"/>
  <c r="D32" i="64" s="1"/>
  <c r="E22" i="64" s="1"/>
  <c r="E32" i="64" s="1"/>
  <c r="F22" i="64" s="1"/>
  <c r="F32" i="64" s="1"/>
  <c r="G22" i="64" s="1"/>
  <c r="G32" i="64" s="1"/>
  <c r="H22" i="64" s="1"/>
  <c r="H32" i="64" s="1"/>
  <c r="I22" i="64" s="1"/>
  <c r="I32" i="64" s="1"/>
  <c r="C37" i="63"/>
  <c r="I31" i="63"/>
  <c r="H31" i="63"/>
  <c r="G31" i="63"/>
  <c r="F31" i="63"/>
  <c r="E31" i="63"/>
  <c r="D31" i="63"/>
  <c r="D22" i="63"/>
  <c r="D33" i="63" s="1"/>
  <c r="E22" i="63" s="1"/>
  <c r="E33" i="63" s="1"/>
  <c r="C36" i="62"/>
  <c r="C32" i="62"/>
  <c r="D21" i="62" s="1"/>
  <c r="I30" i="62"/>
  <c r="H30" i="62"/>
  <c r="G30" i="62"/>
  <c r="F30" i="62"/>
  <c r="E30" i="62"/>
  <c r="D30" i="62"/>
  <c r="E40" i="61"/>
  <c r="D40" i="61"/>
  <c r="C40" i="61"/>
  <c r="F25" i="61"/>
  <c r="F36" i="61" s="1"/>
  <c r="G25" i="61" s="1"/>
  <c r="G36" i="61" s="1"/>
  <c r="H25" i="61" s="1"/>
  <c r="H36" i="61" s="1"/>
  <c r="I25" i="61" s="1"/>
  <c r="I36" i="61" s="1"/>
  <c r="C38" i="60"/>
  <c r="D23" i="60"/>
  <c r="D34" i="60" s="1"/>
  <c r="D38" i="60" s="1"/>
  <c r="M22" i="60"/>
  <c r="C40" i="59"/>
  <c r="D25" i="59"/>
  <c r="D36" i="59" s="1"/>
  <c r="D40" i="59" s="1"/>
  <c r="C38" i="58"/>
  <c r="I32" i="58"/>
  <c r="H32" i="58"/>
  <c r="G32" i="58"/>
  <c r="F32" i="58"/>
  <c r="E32" i="58"/>
  <c r="D32" i="58"/>
  <c r="D23" i="58"/>
  <c r="D34" i="58" s="1"/>
  <c r="C38" i="57"/>
  <c r="D23" i="57"/>
  <c r="D34" i="57" s="1"/>
  <c r="E23" i="57" s="1"/>
  <c r="E34" i="57" s="1"/>
  <c r="F23" i="57" s="1"/>
  <c r="F34" i="57" s="1"/>
  <c r="G23" i="57" s="1"/>
  <c r="G34" i="57" s="1"/>
  <c r="H23" i="57" s="1"/>
  <c r="H34" i="57" s="1"/>
  <c r="I23" i="57" s="1"/>
  <c r="I34" i="57" s="1"/>
  <c r="C39" i="66" l="1"/>
  <c r="D32" i="62"/>
  <c r="F22" i="63"/>
  <c r="F33" i="63" s="1"/>
  <c r="E37" i="63"/>
  <c r="D36" i="62"/>
  <c r="E21" i="62"/>
  <c r="E32" i="62" s="1"/>
  <c r="C43" i="66"/>
  <c r="D28" i="66"/>
  <c r="D39" i="66" s="1"/>
  <c r="E23" i="58"/>
  <c r="E34" i="58" s="1"/>
  <c r="D38" i="58"/>
  <c r="D37" i="63"/>
  <c r="E25" i="59"/>
  <c r="E36" i="59" s="1"/>
  <c r="E23" i="60"/>
  <c r="E34" i="60" s="1"/>
  <c r="F23" i="60" s="1"/>
  <c r="F34" i="60" s="1"/>
  <c r="G23" i="60" s="1"/>
  <c r="G34" i="60" s="1"/>
  <c r="H23" i="60" s="1"/>
  <c r="H34" i="60" s="1"/>
  <c r="I23" i="60" s="1"/>
  <c r="I34" i="60" s="1"/>
  <c r="C34" i="56"/>
  <c r="D23" i="56" s="1"/>
  <c r="D34" i="56" s="1"/>
  <c r="I32" i="56"/>
  <c r="H32" i="56"/>
  <c r="G32" i="56"/>
  <c r="F32" i="56"/>
  <c r="E32" i="56"/>
  <c r="D32" i="56"/>
  <c r="C32" i="56"/>
  <c r="I35" i="55"/>
  <c r="H35" i="55"/>
  <c r="G35" i="55"/>
  <c r="F35" i="55"/>
  <c r="E35" i="55"/>
  <c r="D35" i="55"/>
  <c r="C35" i="55"/>
  <c r="G28" i="55"/>
  <c r="G27" i="55"/>
  <c r="C26" i="55"/>
  <c r="C37" i="55" s="1"/>
  <c r="I37" i="54"/>
  <c r="H37" i="54"/>
  <c r="G37" i="54"/>
  <c r="F37" i="54"/>
  <c r="E37" i="54"/>
  <c r="D37" i="54"/>
  <c r="C37" i="54"/>
  <c r="C28" i="54"/>
  <c r="C39" i="54" s="1"/>
  <c r="E28" i="66" l="1"/>
  <c r="E39" i="66" s="1"/>
  <c r="F28" i="66" s="1"/>
  <c r="F39" i="66" s="1"/>
  <c r="G28" i="66" s="1"/>
  <c r="G39" i="66" s="1"/>
  <c r="H28" i="66" s="1"/>
  <c r="H39" i="66" s="1"/>
  <c r="I28" i="66" s="1"/>
  <c r="I39" i="66" s="1"/>
  <c r="D43" i="66"/>
  <c r="F23" i="58"/>
  <c r="F34" i="58" s="1"/>
  <c r="E38" i="58"/>
  <c r="F21" i="62"/>
  <c r="F32" i="62" s="1"/>
  <c r="E36" i="62"/>
  <c r="F25" i="59"/>
  <c r="F36" i="59" s="1"/>
  <c r="G25" i="59" s="1"/>
  <c r="G36" i="59" s="1"/>
  <c r="H25" i="59" s="1"/>
  <c r="H36" i="59" s="1"/>
  <c r="I25" i="59" s="1"/>
  <c r="I36" i="59" s="1"/>
  <c r="E40" i="59"/>
  <c r="F37" i="63"/>
  <c r="G22" i="63"/>
  <c r="G33" i="63" s="1"/>
  <c r="E23" i="56"/>
  <c r="E34" i="56" s="1"/>
  <c r="D38" i="56"/>
  <c r="C38" i="56"/>
  <c r="C41" i="55"/>
  <c r="D26" i="55"/>
  <c r="D37" i="55" s="1"/>
  <c r="D28" i="54"/>
  <c r="D39" i="54" s="1"/>
  <c r="C43" i="54"/>
  <c r="I32" i="53"/>
  <c r="I34" i="53" s="1"/>
  <c r="H32" i="53"/>
  <c r="G32" i="53"/>
  <c r="F32" i="53"/>
  <c r="E32" i="53"/>
  <c r="D32" i="53"/>
  <c r="D23" i="53"/>
  <c r="G41" i="51"/>
  <c r="I37" i="51"/>
  <c r="I39" i="51" s="1"/>
  <c r="H37" i="51"/>
  <c r="G37" i="51"/>
  <c r="F37" i="51"/>
  <c r="E37" i="51"/>
  <c r="D37" i="51"/>
  <c r="C37" i="51"/>
  <c r="H30" i="51"/>
  <c r="G30" i="51"/>
  <c r="H29" i="51"/>
  <c r="G29" i="51"/>
  <c r="C28" i="51"/>
  <c r="G27" i="51"/>
  <c r="G21" i="62" l="1"/>
  <c r="G32" i="62" s="1"/>
  <c r="F36" i="62"/>
  <c r="F38" i="58"/>
  <c r="G23" i="58"/>
  <c r="G34" i="58" s="1"/>
  <c r="G37" i="63"/>
  <c r="H22" i="63"/>
  <c r="H33" i="63" s="1"/>
  <c r="F23" i="56"/>
  <c r="F34" i="56" s="1"/>
  <c r="E38" i="56"/>
  <c r="D41" i="55"/>
  <c r="E26" i="55"/>
  <c r="E37" i="55" s="1"/>
  <c r="F26" i="55" s="1"/>
  <c r="F37" i="55" s="1"/>
  <c r="G26" i="55" s="1"/>
  <c r="G37" i="55" s="1"/>
  <c r="H26" i="55" s="1"/>
  <c r="H37" i="55" s="1"/>
  <c r="I26" i="55" s="1"/>
  <c r="I37" i="55" s="1"/>
  <c r="D34" i="53"/>
  <c r="E28" i="54"/>
  <c r="E39" i="54" s="1"/>
  <c r="F28" i="54" s="1"/>
  <c r="F39" i="54" s="1"/>
  <c r="G28" i="54" s="1"/>
  <c r="G39" i="54" s="1"/>
  <c r="H28" i="54" s="1"/>
  <c r="H39" i="54" s="1"/>
  <c r="I28" i="54" s="1"/>
  <c r="I39" i="54" s="1"/>
  <c r="D43" i="54"/>
  <c r="C39" i="51"/>
  <c r="C43" i="51" s="1"/>
  <c r="D38" i="53"/>
  <c r="E23" i="53"/>
  <c r="E34" i="53" s="1"/>
  <c r="F23" i="53" s="1"/>
  <c r="F34" i="53" s="1"/>
  <c r="G23" i="53" s="1"/>
  <c r="G34" i="53" s="1"/>
  <c r="H23" i="53" s="1"/>
  <c r="D28" i="51" l="1"/>
  <c r="D39" i="51" s="1"/>
  <c r="G38" i="58"/>
  <c r="H23" i="58"/>
  <c r="H34" i="58" s="1"/>
  <c r="H37" i="63"/>
  <c r="I22" i="63"/>
  <c r="I33" i="63" s="1"/>
  <c r="I37" i="63" s="1"/>
  <c r="H21" i="62"/>
  <c r="H32" i="62" s="1"/>
  <c r="G36" i="62"/>
  <c r="G23" i="56"/>
  <c r="G34" i="56" s="1"/>
  <c r="F38" i="56"/>
  <c r="D43" i="51"/>
  <c r="E28" i="51"/>
  <c r="E39" i="51" s="1"/>
  <c r="F28" i="51" s="1"/>
  <c r="F39" i="51" s="1"/>
  <c r="G28" i="51" s="1"/>
  <c r="G39" i="51" s="1"/>
  <c r="H28" i="51" s="1"/>
  <c r="H39" i="51" s="1"/>
  <c r="I37" i="45"/>
  <c r="H37" i="45"/>
  <c r="G37" i="45"/>
  <c r="F37" i="45"/>
  <c r="E37" i="45"/>
  <c r="D37" i="45"/>
  <c r="C37" i="45"/>
  <c r="C28" i="45"/>
  <c r="C39" i="45" s="1"/>
  <c r="I46" i="9"/>
  <c r="H46" i="9"/>
  <c r="G46" i="9"/>
  <c r="F46" i="9"/>
  <c r="E46" i="9"/>
  <c r="D46" i="9"/>
  <c r="C46" i="9"/>
  <c r="C37" i="9"/>
  <c r="C48" i="9" s="1"/>
  <c r="D37" i="9" s="1"/>
  <c r="C38" i="8"/>
  <c r="C42" i="8" s="1"/>
  <c r="I36" i="8"/>
  <c r="H36" i="8"/>
  <c r="G36" i="8"/>
  <c r="F36" i="8"/>
  <c r="E36" i="8"/>
  <c r="D36" i="8"/>
  <c r="C36" i="8"/>
  <c r="H36" i="62" l="1"/>
  <c r="I21" i="62"/>
  <c r="I32" i="62" s="1"/>
  <c r="I36" i="62" s="1"/>
  <c r="I23" i="58"/>
  <c r="I34" i="58" s="1"/>
  <c r="I38" i="58" s="1"/>
  <c r="H38" i="58"/>
  <c r="G38" i="56"/>
  <c r="H23" i="56"/>
  <c r="H34" i="56" s="1"/>
  <c r="D48" i="9"/>
  <c r="E37" i="9" s="1"/>
  <c r="E48" i="9" s="1"/>
  <c r="F37" i="9" s="1"/>
  <c r="F48" i="9" s="1"/>
  <c r="G37" i="9" s="1"/>
  <c r="G48" i="9" s="1"/>
  <c r="H37" i="9" s="1"/>
  <c r="H48" i="9" s="1"/>
  <c r="I37" i="9" s="1"/>
  <c r="I48" i="9" s="1"/>
  <c r="C43" i="45"/>
  <c r="D28" i="45"/>
  <c r="D39" i="45" s="1"/>
  <c r="D43" i="45" s="1"/>
  <c r="D27" i="8"/>
  <c r="D38" i="8" s="1"/>
  <c r="E28" i="45" l="1"/>
  <c r="E39" i="45" s="1"/>
  <c r="F28" i="45" s="1"/>
  <c r="F39" i="45" s="1"/>
  <c r="G28" i="45" s="1"/>
  <c r="G39" i="45" s="1"/>
  <c r="H28" i="45" s="1"/>
  <c r="H39" i="45" s="1"/>
  <c r="I28" i="45" s="1"/>
  <c r="I39" i="45" s="1"/>
  <c r="H38" i="56"/>
  <c r="I23" i="56"/>
  <c r="I34" i="56" s="1"/>
  <c r="I38" i="56" s="1"/>
  <c r="E27" i="8"/>
  <c r="E38" i="8" s="1"/>
  <c r="D42" i="8"/>
  <c r="F27" i="8" l="1"/>
  <c r="F38" i="8" s="1"/>
  <c r="E42" i="8"/>
  <c r="G27" i="8" l="1"/>
  <c r="G38" i="8" s="1"/>
  <c r="F42" i="8"/>
  <c r="H27" i="8" l="1"/>
  <c r="H38" i="8" s="1"/>
  <c r="G42" i="8"/>
  <c r="H42" i="8" l="1"/>
  <c r="I27" i="8"/>
  <c r="I38" i="8" s="1"/>
  <c r="I42" i="8" s="1"/>
  <c r="I35" i="47" l="1"/>
  <c r="H35" i="47"/>
  <c r="G35" i="47"/>
  <c r="F35" i="47"/>
  <c r="E35" i="47"/>
  <c r="D35" i="47"/>
  <c r="C35" i="47"/>
  <c r="C37" i="47" s="1"/>
  <c r="I32" i="34"/>
  <c r="H32" i="34"/>
  <c r="G32" i="34"/>
  <c r="F32" i="34"/>
  <c r="E32" i="34"/>
  <c r="D32" i="34"/>
  <c r="D23" i="34"/>
  <c r="D34" i="34" s="1"/>
  <c r="C41" i="47" l="1"/>
  <c r="D26" i="47"/>
  <c r="D37" i="47" s="1"/>
  <c r="E23" i="34"/>
  <c r="E34" i="34" s="1"/>
  <c r="D38" i="34"/>
  <c r="D41" i="47" l="1"/>
  <c r="E26" i="47"/>
  <c r="E37" i="47" s="1"/>
  <c r="F26" i="47" s="1"/>
  <c r="F37" i="47" s="1"/>
  <c r="G26" i="47" s="1"/>
  <c r="G37" i="47" s="1"/>
  <c r="H26" i="47" s="1"/>
  <c r="H37" i="47" s="1"/>
  <c r="I26" i="47" s="1"/>
  <c r="I37" i="47" s="1"/>
  <c r="E38" i="34"/>
  <c r="F23" i="34"/>
  <c r="F34" i="34" s="1"/>
  <c r="F38" i="34" l="1"/>
  <c r="G23" i="34"/>
  <c r="G34" i="34" s="1"/>
  <c r="H23" i="34" l="1"/>
  <c r="H34" i="34" s="1"/>
  <c r="G38" i="34"/>
  <c r="I23" i="34" l="1"/>
  <c r="I34" i="34" s="1"/>
  <c r="I38" i="34" s="1"/>
  <c r="H38" i="34"/>
  <c r="I31" i="38" l="1"/>
  <c r="H31" i="38"/>
  <c r="G31" i="38"/>
  <c r="F31" i="38"/>
  <c r="E31" i="38"/>
  <c r="D31" i="38"/>
  <c r="C31" i="38"/>
  <c r="C33" i="38" s="1"/>
  <c r="D22" i="38" s="1"/>
  <c r="D33" i="38" s="1"/>
  <c r="E22" i="38" s="1"/>
  <c r="E33" i="38" s="1"/>
  <c r="F22" i="38" s="1"/>
  <c r="F33" i="38" s="1"/>
  <c r="G22" i="38" s="1"/>
  <c r="G33" i="38" s="1"/>
  <c r="H22" i="38" s="1"/>
  <c r="H33" i="38" s="1"/>
  <c r="I22" i="38" s="1"/>
  <c r="I33" i="38" s="1"/>
  <c r="I37" i="49" l="1"/>
  <c r="H37" i="49"/>
  <c r="G37" i="49"/>
  <c r="F37" i="49"/>
  <c r="E37" i="49"/>
  <c r="D37" i="49"/>
  <c r="C37" i="49"/>
  <c r="C28" i="49"/>
  <c r="I32" i="16"/>
  <c r="H32" i="16"/>
  <c r="G32" i="16"/>
  <c r="F32" i="16"/>
  <c r="E32" i="16"/>
  <c r="D32" i="16"/>
  <c r="D23" i="16"/>
  <c r="I34" i="48"/>
  <c r="H34" i="48"/>
  <c r="G34" i="48"/>
  <c r="F34" i="48"/>
  <c r="E34" i="48"/>
  <c r="D34" i="48"/>
  <c r="C34" i="48"/>
  <c r="C25" i="48"/>
  <c r="I31" i="15"/>
  <c r="H31" i="15"/>
  <c r="G31" i="15"/>
  <c r="F31" i="15"/>
  <c r="E31" i="15"/>
  <c r="D31" i="15"/>
  <c r="D22" i="15"/>
  <c r="I31" i="5"/>
  <c r="H31" i="5"/>
  <c r="G31" i="5"/>
  <c r="C33" i="5"/>
  <c r="D22" i="5" s="1"/>
  <c r="F31" i="5"/>
  <c r="E31" i="5"/>
  <c r="D31" i="5"/>
  <c r="I33" i="33"/>
  <c r="H33" i="33"/>
  <c r="G33" i="33"/>
  <c r="F33" i="33"/>
  <c r="E33" i="33"/>
  <c r="D33" i="33"/>
  <c r="C33" i="33"/>
  <c r="C24" i="33"/>
  <c r="C35" i="33" s="1"/>
  <c r="I31" i="14"/>
  <c r="H31" i="14"/>
  <c r="G31" i="14"/>
  <c r="F31" i="14"/>
  <c r="E31" i="14"/>
  <c r="D31" i="14"/>
  <c r="D22" i="14"/>
  <c r="D33" i="14" s="1"/>
  <c r="E22" i="14" s="1"/>
  <c r="E33" i="14" s="1"/>
  <c r="F22" i="14" s="1"/>
  <c r="F33" i="14" s="1"/>
  <c r="G22" i="14" s="1"/>
  <c r="G33" i="14" l="1"/>
  <c r="H22" i="14" s="1"/>
  <c r="H33" i="14" s="1"/>
  <c r="I22" i="14" s="1"/>
  <c r="I33" i="14" s="1"/>
  <c r="D33" i="5"/>
  <c r="E22" i="5" s="1"/>
  <c r="E33" i="5" s="1"/>
  <c r="F22" i="5" s="1"/>
  <c r="F33" i="5" s="1"/>
  <c r="G22" i="5" s="1"/>
  <c r="G33" i="5" s="1"/>
  <c r="H22" i="5" s="1"/>
  <c r="H33" i="5" s="1"/>
  <c r="I22" i="5" s="1"/>
  <c r="I33" i="5" s="1"/>
  <c r="D33" i="15"/>
  <c r="E22" i="15" s="1"/>
  <c r="C36" i="48"/>
  <c r="C40" i="48" s="1"/>
  <c r="E33" i="15"/>
  <c r="F22" i="15" s="1"/>
  <c r="F33" i="15" s="1"/>
  <c r="G22" i="15" s="1"/>
  <c r="G33" i="15" s="1"/>
  <c r="H22" i="15" s="1"/>
  <c r="H33" i="15" s="1"/>
  <c r="I22" i="15" s="1"/>
  <c r="I33" i="15" s="1"/>
  <c r="D34" i="16"/>
  <c r="E23" i="16" s="1"/>
  <c r="E34" i="16" s="1"/>
  <c r="F23" i="16" s="1"/>
  <c r="F34" i="16" s="1"/>
  <c r="G23" i="16" s="1"/>
  <c r="G34" i="16" s="1"/>
  <c r="H23" i="16" s="1"/>
  <c r="H34" i="16" s="1"/>
  <c r="I23" i="16" s="1"/>
  <c r="I34" i="16" s="1"/>
  <c r="C39" i="49"/>
  <c r="C43" i="49" s="1"/>
  <c r="D24" i="33"/>
  <c r="D35" i="33" s="1"/>
  <c r="C39" i="33"/>
  <c r="I30" i="13"/>
  <c r="H30" i="13"/>
  <c r="G30" i="13"/>
  <c r="F30" i="13"/>
  <c r="E30" i="13"/>
  <c r="D30" i="13"/>
  <c r="D21" i="13"/>
  <c r="D32" i="13" s="1"/>
  <c r="E21" i="13" s="1"/>
  <c r="I35" i="32"/>
  <c r="H35" i="32"/>
  <c r="G35" i="32"/>
  <c r="I31" i="32"/>
  <c r="H31" i="32"/>
  <c r="G31" i="32"/>
  <c r="I21" i="32"/>
  <c r="H21" i="32"/>
  <c r="G21" i="32"/>
  <c r="F35" i="32"/>
  <c r="E35" i="32"/>
  <c r="D35" i="32"/>
  <c r="F31" i="32"/>
  <c r="E31" i="32"/>
  <c r="D31" i="32"/>
  <c r="D22" i="32"/>
  <c r="D33" i="32" s="1"/>
  <c r="E22" i="32" s="1"/>
  <c r="F21" i="32"/>
  <c r="E21" i="32"/>
  <c r="D21" i="32"/>
  <c r="D26" i="21"/>
  <c r="E26" i="21" s="1"/>
  <c r="F26" i="21" s="1"/>
  <c r="G26" i="21" s="1"/>
  <c r="H26" i="21" s="1"/>
  <c r="I26" i="21" s="1"/>
  <c r="F30" i="12"/>
  <c r="E30" i="12"/>
  <c r="D30" i="12"/>
  <c r="D21" i="12"/>
  <c r="I35" i="31"/>
  <c r="H35" i="31"/>
  <c r="G35" i="31"/>
  <c r="C37" i="31"/>
  <c r="C41" i="31" s="1"/>
  <c r="F35" i="31"/>
  <c r="E35" i="31"/>
  <c r="D35" i="31"/>
  <c r="E25" i="31"/>
  <c r="F25" i="31" s="1"/>
  <c r="I32" i="37"/>
  <c r="H32" i="37"/>
  <c r="G32" i="37"/>
  <c r="F32" i="37"/>
  <c r="E32" i="37"/>
  <c r="D32" i="37"/>
  <c r="C32" i="37"/>
  <c r="C23" i="37"/>
  <c r="I37" i="43"/>
  <c r="H37" i="43"/>
  <c r="G37" i="43"/>
  <c r="F37" i="43"/>
  <c r="E37" i="43"/>
  <c r="D37" i="43"/>
  <c r="C37" i="43"/>
  <c r="C28" i="43"/>
  <c r="I37" i="39"/>
  <c r="H37" i="39"/>
  <c r="G37" i="39"/>
  <c r="F37" i="39"/>
  <c r="E37" i="39"/>
  <c r="D37" i="39"/>
  <c r="C37" i="39"/>
  <c r="C28" i="39"/>
  <c r="F31" i="11"/>
  <c r="E31" i="11"/>
  <c r="D31" i="11"/>
  <c r="D22" i="11"/>
  <c r="D33" i="11" s="1"/>
  <c r="E22" i="11" s="1"/>
  <c r="F34" i="7"/>
  <c r="E34" i="7"/>
  <c r="D34" i="7"/>
  <c r="C34" i="7"/>
  <c r="C25" i="7"/>
  <c r="F31" i="10"/>
  <c r="E31" i="10"/>
  <c r="D31" i="10"/>
  <c r="D22" i="10"/>
  <c r="C40" i="28"/>
  <c r="D25" i="28"/>
  <c r="D36" i="28" s="1"/>
  <c r="E25" i="28" s="1"/>
  <c r="E36" i="28" s="1"/>
  <c r="F25" i="28" s="1"/>
  <c r="F36" i="28" s="1"/>
  <c r="G25" i="28" s="1"/>
  <c r="G36" i="28" s="1"/>
  <c r="D28" i="49" l="1"/>
  <c r="D39" i="49" s="1"/>
  <c r="E32" i="13"/>
  <c r="F21" i="13" s="1"/>
  <c r="F32" i="13" s="1"/>
  <c r="G21" i="13" s="1"/>
  <c r="G32" i="13" s="1"/>
  <c r="H21" i="13" s="1"/>
  <c r="H32" i="13" s="1"/>
  <c r="I21" i="13" s="1"/>
  <c r="I32" i="13" s="1"/>
  <c r="C36" i="7"/>
  <c r="C39" i="39"/>
  <c r="C43" i="39" s="1"/>
  <c r="D25" i="48"/>
  <c r="D36" i="48" s="1"/>
  <c r="D40" i="48" s="1"/>
  <c r="C34" i="37"/>
  <c r="C38" i="37" s="1"/>
  <c r="E33" i="32"/>
  <c r="F22" i="32" s="1"/>
  <c r="F33" i="32" s="1"/>
  <c r="G22" i="32" s="1"/>
  <c r="G33" i="32" s="1"/>
  <c r="H22" i="32" s="1"/>
  <c r="H33" i="32" s="1"/>
  <c r="I22" i="32" s="1"/>
  <c r="I33" i="32" s="1"/>
  <c r="E33" i="11"/>
  <c r="F22" i="11" s="1"/>
  <c r="F33" i="11" s="1"/>
  <c r="D33" i="10"/>
  <c r="E22" i="10" s="1"/>
  <c r="E33" i="10" s="1"/>
  <c r="F22" i="10" s="1"/>
  <c r="F33" i="10" s="1"/>
  <c r="C39" i="43"/>
  <c r="C43" i="43" s="1"/>
  <c r="D32" i="12"/>
  <c r="E21" i="12" s="1"/>
  <c r="E32" i="12" s="1"/>
  <c r="F21" i="12" s="1"/>
  <c r="F32" i="12" s="1"/>
  <c r="D43" i="49"/>
  <c r="E28" i="49"/>
  <c r="E39" i="49" s="1"/>
  <c r="F28" i="49" s="1"/>
  <c r="F39" i="49" s="1"/>
  <c r="G28" i="49" s="1"/>
  <c r="G39" i="49" s="1"/>
  <c r="H28" i="49" s="1"/>
  <c r="H39" i="49" s="1"/>
  <c r="I28" i="49" s="1"/>
  <c r="I39" i="49" s="1"/>
  <c r="E24" i="33"/>
  <c r="E35" i="33" s="1"/>
  <c r="D39" i="33"/>
  <c r="D26" i="31"/>
  <c r="D37" i="31" s="1"/>
  <c r="E26" i="31" s="1"/>
  <c r="E37" i="31" s="1"/>
  <c r="F26" i="31" s="1"/>
  <c r="F37" i="31" s="1"/>
  <c r="D28" i="39"/>
  <c r="D39" i="39" s="1"/>
  <c r="C40" i="7"/>
  <c r="D25" i="7"/>
  <c r="D36" i="7" s="1"/>
  <c r="H25" i="28"/>
  <c r="H36" i="28" s="1"/>
  <c r="D23" i="37" l="1"/>
  <c r="D34" i="37" s="1"/>
  <c r="E25" i="48"/>
  <c r="E36" i="48" s="1"/>
  <c r="F25" i="48" s="1"/>
  <c r="F36" i="48" s="1"/>
  <c r="G25" i="48" s="1"/>
  <c r="G36" i="48" s="1"/>
  <c r="H25" i="48" s="1"/>
  <c r="H36" i="48" s="1"/>
  <c r="I25" i="48" s="1"/>
  <c r="I36" i="48" s="1"/>
  <c r="G26" i="31"/>
  <c r="G37" i="31" s="1"/>
  <c r="H26" i="31" s="1"/>
  <c r="H37" i="31" s="1"/>
  <c r="D28" i="43"/>
  <c r="D39" i="43" s="1"/>
  <c r="E39" i="33"/>
  <c r="F24" i="33"/>
  <c r="F35" i="33" s="1"/>
  <c r="D38" i="37"/>
  <c r="E23" i="37"/>
  <c r="E34" i="37" s="1"/>
  <c r="F23" i="37" s="1"/>
  <c r="F34" i="37" s="1"/>
  <c r="D43" i="43"/>
  <c r="E28" i="43"/>
  <c r="E39" i="43" s="1"/>
  <c r="E28" i="39"/>
  <c r="E39" i="39" s="1"/>
  <c r="F28" i="39" s="1"/>
  <c r="F39" i="39" s="1"/>
  <c r="G28" i="39" s="1"/>
  <c r="G39" i="39" s="1"/>
  <c r="H28" i="39" s="1"/>
  <c r="H39" i="39" s="1"/>
  <c r="I28" i="39" s="1"/>
  <c r="I39" i="39" s="1"/>
  <c r="D43" i="39"/>
  <c r="D40" i="7"/>
  <c r="E25" i="7"/>
  <c r="E36" i="7" s="1"/>
  <c r="I25" i="28"/>
  <c r="I36" i="28" s="1"/>
  <c r="I26" i="31" l="1"/>
  <c r="I37" i="31" s="1"/>
  <c r="F38" i="37"/>
  <c r="G23" i="37"/>
  <c r="G34" i="37" s="1"/>
  <c r="F28" i="43"/>
  <c r="F39" i="43" s="1"/>
  <c r="E43" i="43"/>
  <c r="F39" i="33"/>
  <c r="G24" i="33"/>
  <c r="G35" i="33" s="1"/>
  <c r="E40" i="7"/>
  <c r="F25" i="7"/>
  <c r="F36" i="7" s="1"/>
  <c r="F40" i="7" s="1"/>
  <c r="F43" i="43" l="1"/>
  <c r="G28" i="43"/>
  <c r="G39" i="43" s="1"/>
  <c r="G38" i="37"/>
  <c r="H23" i="37"/>
  <c r="H34" i="37" s="1"/>
  <c r="G39" i="33"/>
  <c r="H24" i="33"/>
  <c r="H35" i="33" s="1"/>
  <c r="H39" i="33" l="1"/>
  <c r="I24" i="33"/>
  <c r="I35" i="33" s="1"/>
  <c r="I39" i="33" s="1"/>
  <c r="I23" i="37"/>
  <c r="I34" i="37" s="1"/>
  <c r="I38" i="37" s="1"/>
  <c r="H38" i="37"/>
  <c r="H28" i="43"/>
  <c r="H39" i="43" s="1"/>
  <c r="G43" i="43"/>
  <c r="I28" i="43" l="1"/>
  <c r="I39" i="43" s="1"/>
  <c r="I43" i="43" s="1"/>
  <c r="H43" i="43"/>
  <c r="I30" i="12"/>
  <c r="H30" i="12"/>
  <c r="G30" i="12"/>
  <c r="G21" i="12"/>
  <c r="I31" i="11"/>
  <c r="H31" i="11"/>
  <c r="G31" i="11"/>
  <c r="G22" i="11"/>
  <c r="I31" i="10"/>
  <c r="H31" i="10"/>
  <c r="G31" i="10"/>
  <c r="G22" i="10"/>
  <c r="G33" i="10" s="1"/>
  <c r="H22" i="10" s="1"/>
  <c r="H33" i="10" s="1"/>
  <c r="I22" i="10" s="1"/>
  <c r="I33" i="10" s="1"/>
  <c r="G33" i="11" l="1"/>
  <c r="H22" i="11" s="1"/>
  <c r="H33" i="11" s="1"/>
  <c r="I22" i="11" s="1"/>
  <c r="I33" i="11" s="1"/>
  <c r="G32" i="12"/>
  <c r="H21" i="12" s="1"/>
  <c r="H32" i="12" s="1"/>
  <c r="I21" i="12" s="1"/>
  <c r="I32" i="12" s="1"/>
  <c r="I34" i="7"/>
  <c r="H34" i="7"/>
  <c r="G34" i="7"/>
  <c r="G25" i="7" l="1"/>
  <c r="G36" i="7" s="1"/>
  <c r="G40" i="7" l="1"/>
  <c r="H25" i="7"/>
  <c r="H36" i="7" s="1"/>
  <c r="H40" i="7" l="1"/>
  <c r="I25" i="7"/>
  <c r="I36" i="7" s="1"/>
  <c r="I40" i="7" s="1"/>
</calcChain>
</file>

<file path=xl/sharedStrings.xml><?xml version="1.0" encoding="utf-8"?>
<sst xmlns="http://schemas.openxmlformats.org/spreadsheetml/2006/main" count="2641" uniqueCount="458">
  <si>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</si>
  <si>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</si>
  <si>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</si>
  <si>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</si>
  <si>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</si>
  <si>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</si>
  <si>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</si>
  <si>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</si>
  <si>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</si>
  <si>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</si>
  <si>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</si>
  <si>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</si>
  <si>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</si>
  <si>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</si>
  <si>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</si>
  <si>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</si>
  <si>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</si>
  <si>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</si>
  <si>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</si>
  <si>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</si>
  <si>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</si>
  <si>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</si>
  <si>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</si>
  <si>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</si>
  <si>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</si>
  <si>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</si>
  <si>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</si>
  <si>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Variances:</t>
  </si>
  <si>
    <t>Amount Req. by Bond Covenants</t>
  </si>
  <si>
    <t xml:space="preserve">   List each net transfer in/out/ or projection in/out; list each account number</t>
  </si>
  <si>
    <t>FY 2020</t>
  </si>
  <si>
    <t>FY 2021</t>
  </si>
  <si>
    <t>FY 2022</t>
  </si>
  <si>
    <t>FY 2023</t>
  </si>
  <si>
    <t>Phillip Nguyen</t>
  </si>
  <si>
    <t>HTH 100</t>
  </si>
  <si>
    <t>586-4581</t>
  </si>
  <si>
    <t>Tuberculosis Control &amp; Elimination</t>
  </si>
  <si>
    <t>P</t>
  </si>
  <si>
    <t>Public Law 112-74, Patient Protection and Affordable Care Act, PL I11-148</t>
  </si>
  <si>
    <t>S 594 H</t>
  </si>
  <si>
    <t>Source of Revenues: U.S Department of Heath &amp; Human Service/Centers for Disease Control and Prevention</t>
  </si>
  <si>
    <t>Purpose of Proposed Ceiling Increase (if applicable): Not Applicable.</t>
  </si>
  <si>
    <t>N/A</t>
  </si>
  <si>
    <t>HTH</t>
  </si>
  <si>
    <t>Edward Mersereau</t>
  </si>
  <si>
    <t>HTH 440</t>
  </si>
  <si>
    <t>692-7507</t>
  </si>
  <si>
    <t>Strategic Prevention Framework-Partnerships for Success (HI Partnerships for Success)</t>
  </si>
  <si>
    <t>Section 516 PHS Act as amended</t>
  </si>
  <si>
    <t>S 565 H</t>
  </si>
  <si>
    <t>Intended Purpose:  Implementation of the Strategic Prevention Framework process at the state and community levels to promote alignment and coordination of resources to better address substance abuse prevention priorities.</t>
  </si>
  <si>
    <t>Source of Revenues:  Substance Abuse and Mental Health Services Administration (SAMHSA)</t>
  </si>
  <si>
    <t>Current Program Activities/Allowable Expenses:  In collaboration with state and community level stakeholders, use data-driven decision making processes to develop and implement effective prevention strategies and sustainable prevention infrastructures to address underage drinking among persons ages 12 to 20.</t>
  </si>
  <si>
    <t>Purpose of Proposed Ceiling Adjustment (if applicable):  Not Applicable.</t>
  </si>
  <si>
    <t>Collaborative Agreement to Benefit Homeless Individuals (Hawaii Pathways Project)</t>
  </si>
  <si>
    <t>Section 509 and 520A Public Health Service Act, as amended</t>
  </si>
  <si>
    <t>S 566 H</t>
  </si>
  <si>
    <t>Intended Purpose:  The intent of the CABHI-Hawaii Pathways Project (HPP) is to strengthen the infrastructure, partnerships, and service system to provide permanent housing to individuals, families, and veterans living on Oahu. HPP will assist chronically homelessness individuals with substance use or co-occurring substance use and mental health disorder through assertive outreach, case management, and treatment services. Specifically, HPP will provide the Pathways Housing First model, the only evidence-based program recognized by the National Registry of Evidence- Based Programs and Practices that provides a comprehensive housing and treatment model without preconditions of the individual’s alcohol or drug use. The HPP will also assist in building sustainable partnerships, infrastructure, and practices through a partnership with the Hawaii Interagency Council on Homelessness (HICH) and the development of a Statewide Plan.</t>
  </si>
  <si>
    <t>Source of Revenues: Substance Abuse and Mental Health Services Administration (SAMHSA) - Center for Substance Abuse Treatment (CSAT)</t>
  </si>
  <si>
    <t xml:space="preserve">Current Program Activities/Allowable Expenses:  Implementation of the Pathways Housing First model; including clinical services, intensive case management, housing, vocational, peer support and recovery support services.  </t>
  </si>
  <si>
    <t>Purpose of Proposed Ceiling Adjustment (if applicable):  Not applicable.</t>
  </si>
  <si>
    <t>Variances:  Three year project period from 9/30/13 to 9/29/16 plus one year no-cost extension from 9/30/16 to 9/30/17.  Variances in FY 2016/2017/2018 revenues are due to delay in starting grant project.  Variances in FY 2017 and FY 2018 expenditures are due to increased homeless wrap around services during the no-cost extension period of this award.  Grant ended 9/30/17.</t>
  </si>
  <si>
    <t>Drug and Alcohol Services Information System (DASIS)</t>
  </si>
  <si>
    <t>Section 505 Public Health Service Act (42.U.S.C. 290aa-4)</t>
  </si>
  <si>
    <t>S 571 H</t>
  </si>
  <si>
    <t>Intended Purpose:  To provide substance abuse treatment data to meet the Substance Abuse and Mental Health Services Administration (SAMHSA) statutory requirements.</t>
  </si>
  <si>
    <t>Source of Revenues:  U.S. Department of Justice, Office of Juvenile Justice and Delinquency Prevention (OJJDP)</t>
  </si>
  <si>
    <t>Current Program Activities/Allowable Expenses:  Data infrastructure enhancements for continued collection of substance abuse prevention and treatment data elements.</t>
  </si>
  <si>
    <t>N</t>
  </si>
  <si>
    <t>Subparts II &amp; III, Part B, Title XIS, Public Health Service Act:</t>
  </si>
  <si>
    <t>S-581 in FY15/16/17/19 to FY22</t>
  </si>
  <si>
    <t>Interim Final Rule (Title 45, Code of Federal Regulations, Part 96)</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</si>
  <si>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</si>
  <si>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</si>
  <si>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NA</t>
  </si>
  <si>
    <t>William L. Aakhus</t>
  </si>
  <si>
    <t>HTH 560</t>
  </si>
  <si>
    <t>586-9305</t>
  </si>
  <si>
    <t>State Oral Disease Prevention Program Grant</t>
  </si>
  <si>
    <t>301A, 311BC, 317K2 (42USC241A, 243BC247BK2)</t>
  </si>
  <si>
    <t>S 563 H</t>
  </si>
  <si>
    <t xml:space="preserve">Intended Purpose: An oral health program is a critical part of all state public health departments, however the DOH Dental Health Division was eliminated as part of the 2009 budget restricts. This grant will be used to help rebuild the DOH's public dental health infrastructure.      </t>
  </si>
  <si>
    <t>Source of Revenues: DHHS, Centers for Disease Control and Prevention</t>
  </si>
  <si>
    <t xml:space="preserve">Current Program Activities/Allowable Expenses: The funding will be used to improve basic state oral health services, including support for program leadership and limited supported staff, monitoring oral disease levels and risk factors for oral disease, developing strong partnerships, educating state residents on ways to prevent oral diseases, and developing and evaluating prevention programs. </t>
  </si>
  <si>
    <t>Purpose of Proposed Ceiling Adjustment (if applicable):   Not applicable.</t>
  </si>
  <si>
    <t>Variances: The Hawaii State Oral Disease Prevention Program grant ended 8/31/2018.  No revenues or expenditures will occur from FY 2020 onward.</t>
  </si>
  <si>
    <t>Paul Uchima</t>
  </si>
  <si>
    <t>586-8190</t>
  </si>
  <si>
    <t>2015 WIC INFRASTRUCTURE</t>
  </si>
  <si>
    <t>Healthy, Hunger Free Kids Act of 2010, Section 17(h)(10)(A) of the Child Nutrition Act of 1966, as amended. Section 17(h)(10)(B) of the Child Nutrition Act of 1966, as amended, Title 7, Part 246, Public Law 111-296, 42 U.S.C. 1786.</t>
  </si>
  <si>
    <t>S 567 H</t>
  </si>
  <si>
    <t xml:space="preserve">Intended Purpose:  The fund contains HTH 560 GI  federal grant funds.  The purpose is to provide funding for facility renovation to Waianae Coast Comprehensive Health Center WIC and to conduct outreach for a statewide child retention campaign. </t>
  </si>
  <si>
    <t>Source of Revenues:  USDA/Food and Nutrition Services/Western Region Office</t>
  </si>
  <si>
    <t>Current Program Activities/Allowable Expenses:  Facility renovation expenditures and outreach activities for child retention to the WIC program.</t>
  </si>
  <si>
    <t>Variances:  Grant ended FY2017.</t>
  </si>
  <si>
    <t>WIC EBT TRANSFER PROJECTS</t>
  </si>
  <si>
    <t>S 584 H</t>
  </si>
  <si>
    <t>Intended Purpose:  The fund contains HTH 560 GI  federal grant funds.  The purpose is to plan for implementation of electronic benefits transfer (EBT) and prepare an Implementation Advance Planning Document (IAPD) for submission to the USDA and subsequent application for grant funding to be used for project implementation by 2020.</t>
  </si>
  <si>
    <t>Source of Revenues:  USDA/Food and Nutrition Services/Western Region Office/ Grants to States Technology funding.</t>
  </si>
  <si>
    <t xml:space="preserve">Current Program Activities/Allowable Expenses:  Planning  project for implementation of electronic benefits transfer (EBT) contract deliverables completed.  Remaining contract balance encumbered by ASO Log No. 15-077-M1 in the amount of $14,974 is expected to be recovered by the USDA. </t>
  </si>
  <si>
    <t>Variances:  Grant closed in FY 2017.</t>
  </si>
  <si>
    <t>Footnote:  $1 unspent contractor's travel funds recovered by the USDA.</t>
  </si>
  <si>
    <t xml:space="preserve">Preventive Hlth and Hlth Svcs Block Grant – Sexual Assault Prev Prog </t>
  </si>
  <si>
    <t>Part A, Title XIX, PHS Act, as amended</t>
  </si>
  <si>
    <t>S 589 H</t>
  </si>
  <si>
    <t>Intended Purpose:  To provide support and coordination of statewide sexual violence prevention education services and to provide technical assistance to increase public awareness of sexual violence.</t>
  </si>
  <si>
    <t>Source of Revenues: DHHS, CDC</t>
  </si>
  <si>
    <t>Current Program Activities/Allowable Expenses:
A. Manage purchase of service contracts for sexual assault primary prevention services for the general public and/or for selected populations such as youth and immigrants to increase awareness of sexual violence and to reduce attitudes that tolerate sexual violence.
B. Collaborate on public awareness activities with Hawaii Coalition Against Sexual Assault.
C. To collaborate and plan with the Sexual Violence Primary Prevention Planning Committee for such activities as a needs assessment of attitudes about sexual violence among selected communities.</t>
  </si>
  <si>
    <t>WIC MIS PROJECT FUNDING</t>
  </si>
  <si>
    <t xml:space="preserve">  P</t>
  </si>
  <si>
    <t>S 590 H</t>
  </si>
  <si>
    <t>Intended Purpose:  The fund contains HTH 560 GI  federal grant funds.  The purpose is to implement a MIS system to transfer existing data from and replace WIC's database called "SWICH".</t>
  </si>
  <si>
    <t>Source of Revenues:  USDA/Food and Nutrition Services/Western Region Office/WIC Grants to States Technology funding.</t>
  </si>
  <si>
    <t>Current Program Activities/Allowable Expenses:  Initial funding for Phase I - Transfer and Replacement of MIS database. Funding completely expended, Phase I completed, project rolled out by 5/31/2017. Grant closeout reports completed.</t>
  </si>
  <si>
    <t>Variances:   Grant closed in FY 2017.</t>
  </si>
  <si>
    <t>Maternal, Infant and Early Childhood Home Visiting Program (MIECHV proj: 000602)</t>
  </si>
  <si>
    <t xml:space="preserve">Patient Protection and Affordable Care Act, P.L. 111-148 </t>
  </si>
  <si>
    <t>S 595 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</si>
  <si>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</si>
  <si>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</si>
  <si>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</si>
  <si>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 xml:space="preserve">Variances: Final budget period ended 9/30/17; grant closed FY 2018.  </t>
  </si>
  <si>
    <t>Maternal, Infant and Early Childhood Home Visiting Program (MIECHV proj: 000753)</t>
  </si>
  <si>
    <t>S 596 H</t>
  </si>
  <si>
    <t>Intended Purpose:  To continue to make significant progress under the MIECHV program towards implementing a high-quality home visiting program as part of a comprehensive early childhood system and maintain existing home visiting programs which have proven to be effective for eligible families or communities or incrementally expand the capacity to address additional unmet need.</t>
  </si>
  <si>
    <t>Source of Revenues: U.S. Department of Health and Human Services, Health Resources and Services Administration, Administration for Children and Families.</t>
  </si>
  <si>
    <t>Current Program Activities/Allowable Expenses:  These funds provide ongoing support to high-quality evidence-based home visiting programs and expand evidence-based home visiting programs, in whole or in part, through the MIECHV program by increasing enrollment and retention of families served.  MIECHV funds support the Hawaii Home Visiting Network (HHVN), a public/private partnership of evidence-based  home visiting programs to build capacity for home visiting services within the community and to address program sustainability for the future.  The Department of Health (DOH) uses MIECHV funds to support Early Identification (EID) services prenatally and in birthing hospitals which screen families for child maltreatment risk factors.</t>
  </si>
  <si>
    <t>Families who are identified to be at risk are voluntarily referred to HHVN partners who provide a comprehensive array of services that promote parental competence and successful early childhood health and development.  In addition to supporting the HHVN EID and direct home visiting services, these funds provide expanded resources to:  embarking on two year evolution of home visiting program expansion, recruitment, enrollment, retention and quality improvement with Johns Hopkins University; launching a Brand Awareness/Social Media Campaign to increase recruitment, enrollment and retention; create a training institute with established Home Visitor Competencies.  Strengthening relationships between home visiting, Department of Human Services, Child Welfare Services and early childhood community through shared experiences in the training institute and implementation of the State's Continuous Quality Improvement (CQI) Plan.</t>
  </si>
  <si>
    <t>Purpose of Proposed Ceiling Adjustment (if applicable): Ceiling to be established in the Budget Details in the Supplement budget effective 7/1/16.</t>
  </si>
  <si>
    <t>Variances: This MIECHV Expansion grant began 3/1/15. The entire grant award was 8,430,783 and expired on 9/30/2017. Appropriation code from FY 2019 is S 529 H.</t>
  </si>
  <si>
    <t>Lola Irvin</t>
  </si>
  <si>
    <t xml:space="preserve">HTH590 </t>
  </si>
  <si>
    <t>586-4481</t>
  </si>
  <si>
    <t>PHHSBG-Chronic Disease Prevention</t>
  </si>
  <si>
    <t>Various sections of the Public Health Service Act, as amended</t>
  </si>
  <si>
    <t>S-16-574-H</t>
  </si>
  <si>
    <t>S 574 H  (FY16 &amp; FY15)</t>
  </si>
  <si>
    <t>Intended Purpose:  Preventive Health and Health Services Block Grant (PFFSBG)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</si>
  <si>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Source of Revenues:  US Department of Health and Human Services and Public Health Service.  CDPHPD is a sub-recipient.   These funds were originally included under appropriation account S-225-H and has subsequently been assigned a separate account, S-574-H.</t>
  </si>
  <si>
    <t xml:space="preserve">      </t>
  </si>
  <si>
    <t xml:space="preserve">Current Program Activities/Allowable Expenses:  PHHSBG activities include the ongoing development of a Data and Information System Integration project;  an Injury Prevention Initiative; support for statewide coordination of public education and awareness  to Prevent Sexual Assault; and support for various special data projects as deemed appropriate. </t>
  </si>
  <si>
    <t>Purpose of Proposed Ceiling Adjustment (if applicable):  N/A</t>
  </si>
  <si>
    <t>Variances:  Ended on 9/30/2018</t>
  </si>
  <si>
    <t xml:space="preserve">Cash Transfer </t>
  </si>
  <si>
    <t>National Asthma Control Program</t>
  </si>
  <si>
    <t>Act 122, SLH 2014</t>
  </si>
  <si>
    <t>S 15 575 H</t>
  </si>
  <si>
    <t>Intended Purpose:  Expand access and awareness of evidence based asthma self-management programs, with a focus on reducing disparities among  high risk population.</t>
  </si>
  <si>
    <t xml:space="preserve">Source of Revenues:  Centers for Disease Control and Prevention (CDC), National Center for Chronic Disease Prevention and Health Promotion
</t>
  </si>
  <si>
    <t xml:space="preserve">Current Program Activities/Allowable Expenses:   Planning, delivery, and evaluation of public health activities and collaboration with health care systems; Expand access to comprehensive asthma control services through home-based and/or school-based strategies; Coordinate with health care organizations to improve coverage, delivery, and use of clinical and other services. </t>
  </si>
  <si>
    <t>Purpose of Proposed Ceiling Adjustment (if applicable): None</t>
  </si>
  <si>
    <t>Variances:  Grant ended on 08/31/19</t>
  </si>
  <si>
    <t xml:space="preserve">HTH 590 </t>
  </si>
  <si>
    <t>Behavioral Risk Factor Surveillance System</t>
  </si>
  <si>
    <t>S 15 576 H</t>
  </si>
  <si>
    <t>Intended Purpose:  To provide financial and technical assistance to collect data on health risk behaviors, health status, health care access, and preventive health practices.  The Behavioral Risk Factors Surveillance System (BRFSS) is the only continuous, state-based, health surveillance system conduced.</t>
  </si>
  <si>
    <t xml:space="preserve">Source of Revenues:   Centers for Disease Control and Prevention (CDC), National Center for Chronic Disease Prevention and Health Promotion
</t>
  </si>
  <si>
    <t>Current Program Activities/Allowable Expenses:   The Hawaii BRFSS program has operated continuously in Hawaii since 1986. Funding from the Centers for Disease Control and Prevention (CDC), Department of Health programs, and the University of Hawaii supports BRFSS personnel salary and fringe and operational costs, including time spent constructing a state-specific BRFSS questionnaire; collecting and submitting data using surveillance methodologies and protocols; forming and maintaining collaborations; participating in CDC-sponsored training opportunities; and disseminating data and other public health products to the public and research communities.</t>
  </si>
  <si>
    <t>Purpose of Proposed Ceiling Adjustment (if applicable): N/A</t>
  </si>
  <si>
    <t xml:space="preserve"> (old</t>
  </si>
  <si>
    <t>Heart Disease &amp; Stroke, Diabetes and Obesity Prevention</t>
  </si>
  <si>
    <t>S 15 578 H</t>
  </si>
  <si>
    <t>Intended Purpose:  Support implementation of population-wide and priority population approaches to prevent obesity, diabetes, and heart disease and stroke and reduce health disparities in these areas among adults.</t>
  </si>
  <si>
    <t xml:space="preserve">Source of Revenues:  CDC National Center for Chronic Disease Prevention and Health Promotion
</t>
  </si>
  <si>
    <t xml:space="preserve">Current Program Activities/Allowable Expenses:   Implement nutrition and beverage standards, strengthen healthier food access and sales, community promotion and development and/or implementation of transportation and community plans to promote physical activity; </t>
  </si>
  <si>
    <t>Purpose of Proposed Ceiling Adjustment (if applicable):</t>
  </si>
  <si>
    <t>Variances:  ended on 9/29/2018</t>
  </si>
  <si>
    <t>Tobacco Quitline</t>
  </si>
  <si>
    <t>S 15 585 H</t>
  </si>
  <si>
    <t>Intended Purpose:  Expand the capacity of the Tobacco Prevention and Education Program to implement evidence-based cessation interventions as it relates to the Hawaii Tobacco Quitline.</t>
  </si>
  <si>
    <t>Source of Revenues: CDC National Center for Chronic Disease Prevention and Health Promotion, Office on Smoking and Health  - financed solely by the Prevention and Public Health Fund</t>
  </si>
  <si>
    <t>Current Program Activities/Allowable Expenses:  Ensure infrastructure for State Quitline; improve Quitline capacity; participate in surveillance and evaluation efforts; identify and target disparate populations; improve sustainability; increase media efforts; enhance Quitline protocol and operations; improve understanding of comprehensive cessation coverage for Medicaid recipients; promote health systems change.</t>
  </si>
  <si>
    <t xml:space="preserve">Variances:  Grant was extended from 7/31/2019 to 4/28/2020, and from 4/29/2020 to 6/29/2020.  This multi-year grant ended on 6/29/2020.  </t>
  </si>
  <si>
    <t>Tobacco Program Control</t>
  </si>
  <si>
    <t>S 15 586 H</t>
  </si>
  <si>
    <t>Intended Purpose: To support the implementation of evidence-based environmental, policy, and systems interventions, strategies, and activities to reduce tobacco use, secondhand smoke exposure, tobacco-related disparities and associated disease, disability, and death.</t>
  </si>
  <si>
    <t>Source of Revenues: Centers for Disease Control and Prevention (CDC), National Center for Chronic Disease Prevention and Health Promotion Office on Smoking and Health</t>
  </si>
  <si>
    <t>Current Program Activities/Allowable Expenses:  Implementation of:  State and community interventions; mass-reach health communication interventions; cessation interventions; surveillance and evaluation; infrastructure, administration, and management.</t>
  </si>
  <si>
    <t>Purpose of Proposed Ceiling Adjustment (if applicable):  None</t>
  </si>
  <si>
    <t>Variances:  The decrease in expenditure is due to vacancies in the tobacco programs section. This grant ended on 6/29/2020.</t>
  </si>
  <si>
    <t>L. Irvin</t>
  </si>
  <si>
    <t>HTH 590-GP</t>
  </si>
  <si>
    <t>808-586-4488</t>
  </si>
  <si>
    <t>Coverdell National Acute Stroke Program</t>
  </si>
  <si>
    <t>Administratively created (Section 317(k)(2) of Public Health Services Act</t>
  </si>
  <si>
    <t>S 586 H</t>
  </si>
  <si>
    <t xml:space="preserve">Intended Purpose: Support implementation of comprehensive stroke system for individuals, both at highest risk for stroke events and for stroke patients, </t>
  </si>
  <si>
    <t xml:space="preserve">across the continuum of care. </t>
  </si>
  <si>
    <t>Source of Revenues: Centers for Disease Control and Prevention, Division of Heart Disease and Stroke</t>
  </si>
  <si>
    <t xml:space="preserve">Current Program Activities/Allowable Expenses: Identify patients with stroke risk factors; strengthen state stroke coalition and partnerships; engage </t>
  </si>
  <si>
    <t xml:space="preserve">community health workers; expand existing data infrastructure for stroke; analyze data to improve transitions of care; develop patient care </t>
  </si>
  <si>
    <t>protocols within EMS/hospitals.</t>
  </si>
  <si>
    <t>Purpose of Proposed Ceiling Adjustment (if applicable):  This is a non-recurring competitive grant award for 3 years, 6/30/21 to 6/29/24.</t>
  </si>
  <si>
    <t xml:space="preserve">Variances: This is a new grant that started in FY2022. </t>
  </si>
  <si>
    <t>Nancy Bartter</t>
  </si>
  <si>
    <t>HTH 840 FH</t>
  </si>
  <si>
    <t>586-7567</t>
  </si>
  <si>
    <t>Public Water System Supervision</t>
  </si>
  <si>
    <t>S 556 H</t>
  </si>
  <si>
    <t>Intended Purpose:  Protect public health by ensuring safe drinking water</t>
  </si>
  <si>
    <t>Source of Revenues:  Federal grant funds from Environmental Protection Agency</t>
  </si>
  <si>
    <t>Current Program Activities/Allowable Expenses: Ensure that public water systems provide safe drinking water through compliance with national primary dinking water regulations</t>
  </si>
  <si>
    <t xml:space="preserve">Purpose of Proposed Ceiling Increase (if applicable): </t>
  </si>
  <si>
    <t xml:space="preserve">   List each net transfer in/out; list each account number</t>
  </si>
  <si>
    <t>Amount Req. for Bond Conveyance</t>
  </si>
  <si>
    <t>Water Pollution Control - Groundwater</t>
  </si>
  <si>
    <t>PL 92-500, Clean Water Act, Section 106</t>
  </si>
  <si>
    <t>S 557 H</t>
  </si>
  <si>
    <t>Intended Purpose:  Prevent, reduce, and eliminate groundwater pollution</t>
  </si>
  <si>
    <t>Current Program Activities/Allowable Expenses: Implement State Groundwater Protection Program and wellhead protection activities</t>
  </si>
  <si>
    <t>Variances:  Prior award period was extended to 5 years.  Award received in FY 20 was for one year, and now this grant has been combined into the Water Pollution Control - Surface Water grant, S-298-H.  Expenditures vary according to workplan.</t>
  </si>
  <si>
    <t>JS5604 (refund to the fed)</t>
  </si>
  <si>
    <t>HTH 840 FJ</t>
  </si>
  <si>
    <t>Hazardous Waste Management Program</t>
  </si>
  <si>
    <t>S 558 H</t>
  </si>
  <si>
    <t>Intended Purpose:  Implement regulations of the Resource Conservation and Recovery Act (RCRA)</t>
  </si>
  <si>
    <t>Current Program Activities/Allowable Expenses:  Ensure RCRA compliance at hazardous waste generation and management facilities, issue permits to hazardous waste management facilities, manage clean-up of contaminated sites, and develop and maintain programs aimed at reducing waste and increasing recycling</t>
  </si>
  <si>
    <t>HTH 840 FF &amp; HTH 610 FR</t>
  </si>
  <si>
    <t>Air Pollution Control Program</t>
  </si>
  <si>
    <t>S 559 H</t>
  </si>
  <si>
    <t>Intended Purpose: Protect and improve air quality and reduce the risks to public health and the environment</t>
  </si>
  <si>
    <t>Current Program Activities/Allowable Expenses: Strategic planning and evaluation, compliance assistance, developing state implementation plans, monitoring air emissions, rule-making, issuing permits and other other program-related activities</t>
  </si>
  <si>
    <t xml:space="preserve">Purpose of Proposed Ceiling Increase (if applicable):  </t>
  </si>
  <si>
    <t>HTH 840 FF</t>
  </si>
  <si>
    <t>PM 2.5 Monitoring Network</t>
  </si>
  <si>
    <t>Clean Air Act, Section 103; 40 CFR Part 31</t>
  </si>
  <si>
    <t>S 560 H</t>
  </si>
  <si>
    <t>Intended Purpose: Improve air quality and reduce risks to public health and the environment</t>
  </si>
  <si>
    <t>Current Program Activities/Allowable Expenses:  Monitor fine particulate matter to determine compliance with the PM 2.5 National Ambient Air Quality Standards and determine reductions in air emissions</t>
  </si>
  <si>
    <t>Purpose of Proposed Ceiling Increase (if applicable):</t>
  </si>
  <si>
    <t xml:space="preserve">Variances:  Grant probably has a multi-year budget/project period, but ceiling included each year because that is unknown.  Variances are primarily due to timing of equipment replacement, repair, and maintenance, amount of inter-island travel needed, and travel costs for off-island conference/training. </t>
  </si>
  <si>
    <t>HTH 610 FP</t>
  </si>
  <si>
    <t>Manufactured Food Training Grant Program</t>
  </si>
  <si>
    <t>45 CFR Parts 74 and 92</t>
  </si>
  <si>
    <t>S 562 H</t>
  </si>
  <si>
    <t>Intended Purpose:   Provides funds to support the training needs of manufactured food programs at the State, local, tribal, and territorial levels.</t>
  </si>
  <si>
    <t>Source of Revenues:  Grant award from the Association of Food and Drug Officials.  Award is a subaward from AFDO's federal grant award from the U.S. Food and Drug Administration.</t>
  </si>
  <si>
    <t>Current Program Activities/Allowable Expenses:  Travel costs for five Manufactured Food Training Program courses.</t>
  </si>
  <si>
    <t>Variances:   New award first received in FY 20.  Unsure about future awards and in-person attendance due to pandemic concerns.</t>
  </si>
  <si>
    <t>Manufactured Food Trng Grant Prog-FD340</t>
  </si>
  <si>
    <t>S 564 H</t>
  </si>
  <si>
    <t>Current Program Activities/Allowable Expenses:  Travel costs for one Manufactured Food Training Program course</t>
  </si>
  <si>
    <t xml:space="preserve">Purpose of Proposed Ceiling Adjustment (if applicable):   </t>
  </si>
  <si>
    <t>HTH 720</t>
  </si>
  <si>
    <t>OHCA Health Care Administrative Services</t>
  </si>
  <si>
    <t>Social Security Act, Section 1864, and U.S. Public Law 100-578</t>
  </si>
  <si>
    <t>S-**-583-H</t>
  </si>
  <si>
    <t xml:space="preserve">Intended Purpose: </t>
  </si>
  <si>
    <t xml:space="preserve">Source of Revenues: </t>
  </si>
  <si>
    <t>Licensing activities of home and community-based case management, community care foster family homes and adult day care facilities.</t>
  </si>
  <si>
    <t xml:space="preserve">Purpose of Proposed Ceiling Adjustment (if applicable): </t>
  </si>
  <si>
    <t xml:space="preserve">Variances: </t>
  </si>
  <si>
    <t>Expenditure is increased in FY2020 due to contract price increase.</t>
  </si>
  <si>
    <t>Various dates</t>
  </si>
  <si>
    <t>Transfer-out</t>
  </si>
  <si>
    <t>Terry Joyce</t>
  </si>
  <si>
    <t>HTH 730</t>
  </si>
  <si>
    <t>733-9217</t>
  </si>
  <si>
    <t>Injury Prevention and Control, PHHS Block Grant</t>
  </si>
  <si>
    <t>Part A, Title XIX, Public Health Service Act</t>
  </si>
  <si>
    <t>S 587 H</t>
  </si>
  <si>
    <t>Intended Purpose: Develop, promote, coordinate &amp; evaluate projects &amp; policies that lead to the reduction of injury deaths, hospitalizations &amp; costs.</t>
  </si>
  <si>
    <t>Source of Revenues: Department of Health and Human Services, Public Health Service Centers for Disease Control and Prevention.</t>
  </si>
  <si>
    <t>Current Program Activities/Allowable Expenses: Collect, analyze, report data on causes of injury morbidity &amp; mortality/Personnel and other costs.</t>
  </si>
  <si>
    <t>Variances:  See Note 3 and Note 4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</si>
  <si>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</si>
  <si>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</si>
  <si>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Project Period for this grant is from 10/01/20xx through 09/30/20xy.</t>
    </r>
  </si>
  <si>
    <r>
      <t>Note 4:</t>
    </r>
    <r>
      <rPr>
        <sz val="10"/>
        <rFont val="Arial"/>
        <family val="2"/>
      </rPr>
      <t xml:space="preserve">  There was a reduction in procurement of services during COVID-19 restrictions in FY 2021.</t>
    </r>
  </si>
  <si>
    <t>Brian Pang</t>
  </si>
  <si>
    <t>HTH 760</t>
  </si>
  <si>
    <t>(808) 586-8050</t>
  </si>
  <si>
    <t>Hawaii National Violent Death Reporting System (NVDRS) Project</t>
  </si>
  <si>
    <t>Act 134-2013</t>
  </si>
  <si>
    <t>S-593-H</t>
  </si>
  <si>
    <t xml:space="preserve">     Improve violent death data collection and reporting in the State of Hawaii</t>
  </si>
  <si>
    <t xml:space="preserve">     Competitive federal grant award</t>
  </si>
  <si>
    <t xml:space="preserve">     Activities include working with local law enforcement, the Medical Examiner's office on Oahu and Medical coroners on the neighbors islands to discuss </t>
  </si>
  <si>
    <t xml:space="preserve">     the collection and reporting of violent death (i.e.: murder, suicide and undetermined manner of death) information. </t>
  </si>
  <si>
    <t xml:space="preserve">     This includes meetings on all islands and completion of data sharing agreements</t>
  </si>
  <si>
    <t xml:space="preserve">      FY16 to FY17 and FY17 to FY18 due to delays in procurement. Project end date 8/31/2019.</t>
  </si>
  <si>
    <t>S.Chun</t>
  </si>
  <si>
    <t>HTH 904-AJ</t>
  </si>
  <si>
    <t>6-7323</t>
  </si>
  <si>
    <t>No Wrong Door</t>
  </si>
  <si>
    <t>PL 109-442</t>
  </si>
  <si>
    <t>S 568 H</t>
  </si>
  <si>
    <t>Intended Purpose: Implementation of the No Wrong Door System for all populations and all players.</t>
  </si>
  <si>
    <t>Source of Revenues: Administration on Community Living</t>
  </si>
  <si>
    <t>Current Program Activities/Allowable Expenses: Network built to support individuals needing long term care. Expenses are operating and</t>
  </si>
  <si>
    <t>administrative.</t>
  </si>
  <si>
    <t xml:space="preserve">Variances:  Five year award from 9/30/13 to 9/29/18 plus one year no-cost extension period 9/30/18 to 9/29/19.  Variance in FY16 to FY19 is due to the delays in establishing the project and positions that led to delayed contract and contract modification execution.  Additionally due to the time limitations, this special project had to complete a reorganization and convert existing exempt positions to temporary civil service.  The existing exempt staff did not convert causing the project to lose momentum in program implementation.  No cost extension from 9/30/19 to 9/29/20.  Grant ended 9/29/20. </t>
  </si>
  <si>
    <t>HTH 590</t>
  </si>
  <si>
    <t xml:space="preserve">Intended Purpose:  </t>
  </si>
  <si>
    <t xml:space="preserve">Source of Revenues:  </t>
  </si>
  <si>
    <t xml:space="preserve">Current Program Activities/Allowable Expenses:  </t>
  </si>
  <si>
    <t xml:space="preserve">Variances:  </t>
  </si>
  <si>
    <t>S 578 H</t>
  </si>
  <si>
    <t>HTH 907</t>
  </si>
  <si>
    <t>Various Federal Grants from the US DHHS/HRSA/PHS</t>
  </si>
  <si>
    <t>Act 164, SLH 2011, as amended by ACT, 106, SLH 2012</t>
  </si>
  <si>
    <t>S 588</t>
  </si>
  <si>
    <t>Public Health Service Act, various sections, as amended</t>
  </si>
  <si>
    <t>Preventive Health and Health Services Block Grant (PHHSBG)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</si>
  <si>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US Department of Health and Human Services and Public Health Service.  This grant number was S-228-H then changed to S-588-H.  Going forward the assumption is this grant number will be S-588-H.  This grant period ends annually on 9/30.</t>
  </si>
  <si>
    <t>PHHSBG activities include the ongoing development of a Data and Information System Integration project; an Injury Prevention Initiative; support for statewide coordination of public education and awareness to Prevent Sexual Assault; and support for various special data projects as deemed appropriate.</t>
  </si>
  <si>
    <t>Variances: Variance in expenditures is due to the establishment of new positons and hiring of staff.</t>
  </si>
  <si>
    <t>HTH 610</t>
  </si>
  <si>
    <t>HTH 420</t>
  </si>
  <si>
    <t>S 570 H</t>
  </si>
  <si>
    <t>S 572 H</t>
  </si>
  <si>
    <t>S 573 H</t>
  </si>
  <si>
    <t>JS2799 dated 12/22/2022</t>
  </si>
  <si>
    <t>JS5379 dated 06/06/2023</t>
  </si>
  <si>
    <t>S 575 H</t>
  </si>
  <si>
    <t>JS1033/1747/1952/4599/5327</t>
  </si>
  <si>
    <t>S 591 H</t>
  </si>
  <si>
    <t>HTH 904</t>
  </si>
  <si>
    <t>S 593H</t>
  </si>
  <si>
    <t>S 597H</t>
  </si>
  <si>
    <t>JS4346 dated 03/31/2023</t>
  </si>
  <si>
    <t>FY 2024</t>
  </si>
  <si>
    <t>FY 2025</t>
  </si>
  <si>
    <t>FY 2026</t>
  </si>
  <si>
    <t>Cash balance lapse to general fund? (Yes/No)</t>
  </si>
  <si>
    <t>Statutory language:</t>
  </si>
  <si>
    <t>Nichole Fukuda</t>
  </si>
  <si>
    <t>586-4167</t>
  </si>
  <si>
    <t>NO</t>
  </si>
  <si>
    <t>DELETE TAB grant ended 3/31/21</t>
  </si>
  <si>
    <t>Variances: Grant ends 3/31/21</t>
  </si>
  <si>
    <t>SMP Hawaii (DEI) 2022-2024 Project</t>
  </si>
  <si>
    <t>HIPPA</t>
  </si>
  <si>
    <t>Intended Purpose:  Senior Medicare Patrol Project for diversity, equity, and inclusion.</t>
  </si>
  <si>
    <t>Source of Revenues:  Administration for Community Living</t>
  </si>
  <si>
    <t>Current Program Activities/Allowable Expenses:  For Senior Medicare Patrol fraud prevention expenses.</t>
  </si>
  <si>
    <t>Variances:  This is a one time project that ends in February 2024.</t>
  </si>
  <si>
    <t>John Valera</t>
  </si>
  <si>
    <t>692-7529</t>
  </si>
  <si>
    <t>Substance Use Block Grant (SUBG), American Rescue Plan Act of 2021</t>
  </si>
  <si>
    <t>Subparts II &amp; III, Part B, Title XIX, Public Health Service Act:</t>
  </si>
  <si>
    <t>Department of Health &amp; Human Services, Substance Abuse &amp; Mental Health Services Administration; SUBG Block Grant,</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</si>
  <si>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</si>
  <si>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Variances:  Award from 9/1/21 to 9/30/25. Variance in FY23 to FY24 and FY25 are due to the slow start of special projects.  Variance in FY25 and FY26 will be due to the grant ending on 9/30/25.</t>
  </si>
  <si>
    <t>Substance Use Prevention and Treatment (SUBG) Block Grant</t>
  </si>
  <si>
    <t xml:space="preserve">Variances:  Prior to FY 14, S-203 was the parent account for all appropriated federal funds in HTH 440.  As of FY 14, per new accounting methodology for federal funds, a unique appropriation has been assigned to each federal award resulting in the one time carryover balance in FY 17.  The annual award of $37,538 resumed in FY 19, 20, 21.  Current agreement is 6/30/17 to 6/29/21.  Variance for FY 18 is due to expenditures of carry over.  Estimates for FY 20 are based on anticipated base appropriation.  In FY20 and FY21 there were no expenditures due to allocating the expenses to other federal grants.  In FY22 and FY23, it is anticipated to expend the full revenue.  New agreement from 9/15/21 to 9/14/25. In FY24, FY25 and FY26 it is anticipated to expend the full revenue.
</t>
  </si>
  <si>
    <t>Variances:  Prior to FY14, S-203 was the parent account for all appropriated federal funds in HTH 440.  As of FY14, per a new accounting methodology for federal awards, a unique appropriation has been assigned to each federal award resulting in the carryover balance in FY16.  FY17/18/19 variances are due to FY18 award and appropriation inadvertently not included on the Form FF; therefore, the FY18 award was not assigned to S-18-581-H and S-19-211 was assigned by an E-2.  Returned to S 581H from FY19 and beyond.  Variances in Revenues and Expenditures in FY20 are due to FY18 award assigned to S-19-211 resulting in the revenues and expenditures posted to S-19-211 rather than S-19-581.  FY20 to FY21 variances are due to FY20 assigned S-19-211 and FY21 assigned S-20-581.  The variances between FY21 to FY22 is due to the supplemental award received for FY22.  The variances FY22 and FY23 are due to the increase in the NOA.  The variance between FY 23 to FY24, FY25, and FY26 are due to anticipated awards and intent on expending the full award.</t>
  </si>
  <si>
    <t>Note:</t>
  </si>
  <si>
    <t>The grant is end on 06/29/2024</t>
  </si>
  <si>
    <t>Community Health Workers for COVID Response and Resilient Communities (CCR)</t>
  </si>
  <si>
    <t>Coronavirus Aid, Relief, and Economic Security Act ("CARES Act") Public Law 116-136 Public Health Service Act 42 U.S.C. 301(a)</t>
  </si>
  <si>
    <t>Intended Purpose:  Despite prevention efforts, some communities are more affected by chronic diseases than others. Public health crises like COVID-19 worsen these differences in health. CHWs are well-positioned to: Reach the communities most affected by Covid 19, Stop Spread of Covid 19 and Help communities move toward health equity</t>
  </si>
  <si>
    <t>Source of Revenues:  Community Health Workers for COVID Response and Resilient Communities (CCR)</t>
  </si>
  <si>
    <t>Current Program Activities/Allowable Expenses:  4 Strategies: 1. Expand existing and/or develop new mitigation and prevention resources and services;</t>
  </si>
  <si>
    <t xml:space="preserve"> 2. Increase/improve data collection and reporting; 3. Build, leverage, and expand infrastructure support; and 4. Mobilize partners and </t>
  </si>
  <si>
    <t>collaborators.</t>
  </si>
  <si>
    <t>Purpose of Proposed Ceiling Adjustment (if applicable): Ceiling is increased to match the awarded amount of the grant.</t>
  </si>
  <si>
    <t>Variances:  This is a new federal grant that started in FY2022.</t>
  </si>
  <si>
    <t>The grant is end on 08/30/2024</t>
  </si>
  <si>
    <t>Health</t>
  </si>
  <si>
    <t>Keith Ridley</t>
  </si>
  <si>
    <t>(808) 692-7227</t>
  </si>
  <si>
    <t>To meet contractual obligations pursuant to Act 093, SLH 2012 which transferred licensing responsibilities of home and community-based case management, community care foster family homes and adult day care facilities from the Hawaii Department of Human Services (DHS) to the Office of Health Care Assurance (OHCA) within the Department of Health (DOH).</t>
  </si>
  <si>
    <t xml:space="preserve">The source of revenues are from the State general funds and also from Federal contracts within DHS.  The contract funding is relatively stable from year to year but the federal portion is determined by DHS on behalf of the Centers for Medicare and Medicaid Services (CMS) after periodic reviews based on the number of Medicaid clients being served.   </t>
  </si>
  <si>
    <t>Closing the Gap with Social Determinants of Health Accelerator Plans</t>
  </si>
  <si>
    <t>Legal Authority: Section 301(a) of the Public Health Service Act, 42 U.S.C. 241(a)</t>
  </si>
  <si>
    <t>Intended Purpose:  to accelerate actions in state, local, tribal, and territorial jurisdictions that lead to improved chronic disease outcomes among persons experiencing health disparities and inequities</t>
  </si>
  <si>
    <t>Source of Revenues:   Centers for Disease Control and Prevention, Division of Nutrition, Physical Activity, and Obesity</t>
  </si>
  <si>
    <t>Current Program Activities/Allowable Expenses:  Contractual and other on activity to closing the Gap with Social Determinants of Health Accelerator Plan</t>
  </si>
  <si>
    <r>
      <t xml:space="preserve">Variances:  </t>
    </r>
    <r>
      <rPr>
        <sz val="10"/>
        <color rgb="FFFF0000"/>
        <rFont val="Arial"/>
        <family val="2"/>
      </rPr>
      <t>The program ends on 09/29/2022</t>
    </r>
  </si>
  <si>
    <t>Amy Yamaguchi</t>
  </si>
  <si>
    <t>586-4682</t>
  </si>
  <si>
    <t>AANHPI Ohana Center of Excellence</t>
  </si>
  <si>
    <t>Section 334-7, HRS</t>
  </si>
  <si>
    <t>Intended Purpose:  The purpose of this grant is to establish a Center of Excellence to advance the behavioral health equity of Asian Americans (AA), Native Hawaiian (NH), and Pacific Islander (PI) communities.</t>
  </si>
  <si>
    <t>Source of Revenues:  Asian American Native Hawaiian/Pacific Islander OHANA Center of Excellence on Empowering Behavioral Health</t>
  </si>
  <si>
    <t>Current Program Activities/Allowable Expenses:  Develop and disseminate culturally-informed, evidence-based behavioral health information and provide technical assistance and training on issues related to addressing behavioral health disparities in AA, NH, and PI communities.</t>
  </si>
  <si>
    <t>Variances: The variances are due to delays in the starting up of contracted services.</t>
  </si>
  <si>
    <t>Program ID(s):</t>
  </si>
  <si>
    <t>Phone Number:</t>
  </si>
  <si>
    <t xml:space="preserve"> Pediatric Mental Health Care Access Expansion</t>
  </si>
  <si>
    <t>Fund Type (MOF):</t>
  </si>
  <si>
    <t>Legal Authority:</t>
  </si>
  <si>
    <t>42 U.S.C. § 254c‐19 Bipartisan Safer Communities Act (BSCA) (P.L. 117‐159)</t>
  </si>
  <si>
    <t>Appropriation Account Number</t>
  </si>
  <si>
    <t>Intended Purpose: Hawaii DOH to collaborate with HRSA and Pediatric Mental Health Care Access Expension (PMHCA) Innovation Center contractor to enhance program capacity to effectively implement models that promote behavioral health integration into pediatric primary care using telehealth. Award recipients will participate in a national network of PMHCA programs and engage with the PMHCA Innovation Center contractor which will provide technical assistance, resources, peer-to_x0002_peer learning and support; identify effective and innovative models of training and care; implement program and policy options to strengthen and sustain PMHCA programs. Award recipients will participate in state data collection and analysis efforts; and demonstrate program impact.</t>
  </si>
  <si>
    <t>Source of Revenues: DHHS, HRSA</t>
  </si>
  <si>
    <t>Current Program Activities/Allowable Expenses: Providing technical support for the initiation and sustainment of telehealth activities in PMHCA programs to advance tele-consultation, training, technical assistance, and care coordination to enrolled and participating providers</t>
  </si>
  <si>
    <t>Variances:  This is a new 1-year program started from September 90, 2022 to September 29, 2023.  Curretnly, Program does not anticipate to continue receive this award beyond 2024.</t>
  </si>
  <si>
    <t>Amount Requested by Bond Covenants</t>
  </si>
  <si>
    <t xml:space="preserve">   Statutory language:  -</t>
  </si>
  <si>
    <t>Cash balance lapse to general fund? (Yes / No)   No.</t>
  </si>
  <si>
    <t>Variances: The variance in revenues and expenditures between FY 2018-19 is due to a substantial increase in the amount of financial assistance provided from OPPPD, the grant administrator, to FHSD, for various FHSD programs.  The increase in ceiling, revenues, and expenditures for FY2019-2020 is to reflect the higher level of support FHSD received from this block grant. From FY2022 onward, FHSD anticipates receiving approximately $40,000 to support FHSD/MCHB programs only.  The estimated decrease in ceiling, revenues, and expenditures starting in  FY2022 reflect this change.</t>
  </si>
  <si>
    <t>Cash balance lapse to general fund? (Yes / No)  No.</t>
  </si>
  <si>
    <t>Safe Drinking Water Act: Sec. 1443(a)</t>
  </si>
  <si>
    <t>Variances:  Grant has a 2-year budget/project period, but ceiling included each year for budgetary purposes, because positions are funded by this grant. Expenditures vary according to workplan.</t>
  </si>
  <si>
    <t>DELETE - award ended; in FY21, it was combined with WPC-Surface Water grant (S-298-H).</t>
  </si>
  <si>
    <t>Solid Waste Disposal Act: Sec. 3011(a) &amp; (c), &amp;</t>
  </si>
  <si>
    <t>42 U.S.C. 6908(a)</t>
  </si>
  <si>
    <t>Variances:  Grant has a 2-year award period.  Ceiling included each year for budgetary purposes, since positions are funded by this grant.</t>
  </si>
  <si>
    <t>Clean Air Act: Section 105</t>
  </si>
  <si>
    <t>Variances:  From FY18, all expenditures to this grant are coded to S-559-H, since new federal funds methodology impedes spending.  Award period changed from 1-year to 2-year, starting in FY 20, but keeps getting extended.</t>
  </si>
  <si>
    <t>DELETE - APPROPRIATION CHANGED TO S 592 H</t>
  </si>
  <si>
    <t>FY 2018</t>
  </si>
  <si>
    <t>FY 2019</t>
  </si>
  <si>
    <t>Mike ok</t>
  </si>
  <si>
    <t>HTH 610 FR</t>
  </si>
  <si>
    <t>Toxic Substance Compliance Monitoring</t>
  </si>
  <si>
    <t>Toxic Substances Control Act: Secs.28(a) &amp; 404(g)</t>
  </si>
  <si>
    <t>S 567 H (was S 536 H)</t>
  </si>
  <si>
    <t>Intended Purpose: Implement asbestos monitoring, inspection, and enforcement pursuant to Toxic Substances Control Act</t>
  </si>
  <si>
    <t>Current Program Activities/Allowable Expenses: Administration, program development, data management, inspection, risk assessment, and enforcement</t>
  </si>
  <si>
    <t xml:space="preserve">Variances:  In FY 20, changed to 2-year award.  In FY 23, changed back to 1-year award and appropriation code changed to S 567 H.  </t>
  </si>
  <si>
    <t>S 536 H</t>
  </si>
  <si>
    <t>FY23</t>
  </si>
  <si>
    <t>total</t>
  </si>
  <si>
    <t>HTH 849 FD</t>
  </si>
  <si>
    <t>Preliminary Assessment/Site Inspection</t>
  </si>
  <si>
    <t xml:space="preserve">Comprehensive Environmental Response, </t>
  </si>
  <si>
    <t>S 569 H (was S 548 H)</t>
  </si>
  <si>
    <t>Compensation, and Liability Act: Section 104(d)(1)</t>
  </si>
  <si>
    <t>Intended Purpose:  Site discovery and site screening activities to identify contaminated sites, and enable remediation and safe re-use of land  with historic environmental contamination</t>
  </si>
  <si>
    <t>Current Program Activities/Allowable Expenses:  Site discovery, preliminary assessments, assistance with site inspections to determine which sites might be listed on the Superfund National Priority List</t>
  </si>
  <si>
    <t>Variances:  Grant has a multi-year budget/project period, but ceiling included each year for budgetary purposes, because positions are funded by this grant.  Expenditures vary according to workplan.  Lower expenditures and revenue in FY23 due to position vacancies. Received new award (rather than continuation award) in FY23, so appropriation code changed to S 569 H.</t>
  </si>
  <si>
    <t>FY23 (S-569-H)</t>
  </si>
  <si>
    <t>FY23 S-548-H</t>
  </si>
  <si>
    <t>rev</t>
  </si>
  <si>
    <t>SEFA total</t>
  </si>
  <si>
    <t>exp</t>
  </si>
  <si>
    <t>State Response Program - BIL</t>
  </si>
  <si>
    <t>CERCLA: Sec. 128(a) &amp; Infrastructure Investment</t>
  </si>
  <si>
    <t>and Jobs Act (IIJA) (PL 117-58)</t>
  </si>
  <si>
    <t>Intended Purpose:  The Infrastructure Investment and Jobs Act (“IIJA”) provides additional funding to carry out the Section 128(a) grant program. The purpose of this award is to enhance the capacity of Hawaii's Department of Health Hazard Evaluation and Emergency Response (HEER) brownfields response program to meet the Section 128(a) elements and expand HEER's State Response Program (SRP) Brownfield Inventory by identifying specific Underground Storage Tank sites and any Solid Waste sites with known or suspected contamination, including petroleum, that qualify for the SRP and have redevelopment potential.</t>
  </si>
  <si>
    <t xml:space="preserve">Current Program Activities/Allowable Expenses:  Oversee and perform planning, assessment, and cleanup of brownfields sites throughout the state. </t>
  </si>
  <si>
    <t xml:space="preserve">Purpose of Proposed Ceiling Adjustment (if applicable):  </t>
  </si>
  <si>
    <t>Variances:  Modification to FY23 award adds $1,000,000 and extends project period to FY25.</t>
  </si>
  <si>
    <t>Clean Air Act: Section 103</t>
  </si>
  <si>
    <t>S 592 H (was S 560 H)</t>
  </si>
  <si>
    <t>Variances:  Grant probably has a multi-year budget/project period, but ceiling included each year because that is unknown.  Variances are primarily due to timing of equipment replacement, repair, and maintenance, amount of inter-island travel needed, and travel costs for off-island conference/training. New award (rather than continuation award) received in late FY23, so appropriation code is S 592 H now.</t>
  </si>
  <si>
    <t>S-560</t>
  </si>
  <si>
    <t>S-592</t>
  </si>
  <si>
    <t>look at SEFA</t>
  </si>
  <si>
    <t>Jasmine Okita</t>
  </si>
  <si>
    <t>808-207-4589</t>
  </si>
  <si>
    <r>
      <rPr>
        <b/>
        <sz val="9"/>
        <rFont val="Arial"/>
        <family val="2"/>
      </rPr>
      <t>Note 1:</t>
    </r>
    <r>
      <rPr>
        <sz val="9"/>
        <rFont val="Arial"/>
        <family val="2"/>
      </rPr>
      <t xml:space="preserve"> Data Source Reference for Actual FY 2021 Beginning Balance: MBP477-A OPTION:2, CY21, CM06, as of 06/30/21, State of Hawaii Financial Accounting &amp; Management Information System.</t>
    </r>
  </si>
  <si>
    <r>
      <rPr>
        <b/>
        <sz val="9"/>
        <rFont val="Arial"/>
        <family val="2"/>
      </rPr>
      <t>Note 2:</t>
    </r>
    <r>
      <rPr>
        <sz val="9"/>
        <rFont val="Arial"/>
        <family val="2"/>
      </rPr>
      <t xml:space="preserve"> Data Source Reference for Actual FY 2021 Encumbrances (Unliquidated Balance): MBP490-A, CY21, CM06, as of 06/30/21, State of Hawaii Financial Accounting &amp; Management Information System.  </t>
    </r>
  </si>
  <si>
    <r>
      <rPr>
        <b/>
        <sz val="9"/>
        <rFont val="Arial"/>
        <family val="2"/>
      </rPr>
      <t>Note 3:</t>
    </r>
    <r>
      <rPr>
        <sz val="9"/>
        <rFont val="Arial"/>
        <family val="2"/>
      </rPr>
      <t xml:space="preserve">  The Project Period for this grant is from 10/01/20xx through 09/30/20xy.</t>
    </r>
  </si>
  <si>
    <r>
      <t>Note 4:</t>
    </r>
    <r>
      <rPr>
        <sz val="9"/>
        <rFont val="Arial"/>
        <family val="2"/>
      </rPr>
      <t xml:space="preserve">  There was a reduction in procurement of services during COVID-19 restrictions in FY 2021.</t>
    </r>
  </si>
  <si>
    <t>Hawaii Integrated Viral Hepatitis Surveillance &amp; Prevention</t>
  </si>
  <si>
    <t>PHS ACT, SECT. 318 (42U.S.C. SEC 247C)</t>
  </si>
  <si>
    <t>Intended Purpose:  The purpose of this cooperative agreement is to improve the delivery of viral hepatitis prevention Services in health care setting and public health program that serve adults at risk for viral hepatitis.</t>
  </si>
  <si>
    <t>Current Program Activities/Allowable Expenses:  Support viral hepatitis elimination planning and surveillance, and maximize access to testing, treatment, and prevention; increased access to HBV and HCV testing and referral to care in high-impact settings;improve access to services preventing viral hepatitis and other bloodborne infections among people who inject drugs (PWID)</t>
  </si>
  <si>
    <t>Variances:  First year of the grant was in FY22.  The expenditure and revenue increase from FY23 with the program is more fully in operation.</t>
  </si>
  <si>
    <t>Intended Purpose: To prevent and reduce the incidence of tuberculosis (TB) in the State of Hawaii.</t>
  </si>
  <si>
    <t>Source of Revenues: U.S Department of Heath &amp; Human Service/Centers for Disease Control and Prevention.</t>
  </si>
  <si>
    <t>Current Program Activities/Allowable Expenses: TB outbreak and control activities, laboratory and direct observed therapy services.</t>
  </si>
  <si>
    <t>Variances:  Expenditure slightly increased in FY23 with less vacancies in the grant.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</si>
</sst>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quot;$&quot;#,##0.00"/>
  </numFmts>
  <fonts count="2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u/>
      <sz val="10"/>
      <name val="Arial"/>
      <family val="2"/>
    </font>
    <font>
      <sz val="10"/>
      <name val="Arial"/>
      <family val="2"/>
    </font>
    <font>
      <sz val="11"/>
      <color rgb="FF9C5700"/>
      <name val="Calibri"/>
      <family val="2"/>
      <scheme val="minor"/>
    </font>
    <font>
      <sz val="10"/>
      <color theme="1"/>
      <name val="Arial"/>
      <family val="2"/>
    </font>
    <font>
      <sz val="10"/>
      <color rgb="FFFF0000"/>
      <name val="Arial"/>
      <family val="2"/>
    </font>
    <font>
      <sz val="9"/>
      <name val="Arial"/>
      <family val="2"/>
    </font>
    <font>
      <sz val="9"/>
      <color rgb="FF000000"/>
      <name val="Arial"/>
      <family val="2"/>
    </font>
    <font>
      <sz val="10"/>
      <color rgb="FF000000"/>
      <name val="Arial"/>
      <family val="2"/>
    </font>
    <font>
      <b/>
      <sz val="10"/>
      <color rgb="FFFF0000"/>
      <name val="Arial"/>
      <family val="2"/>
    </font>
    <font>
      <b/>
      <sz val="9"/>
      <name val="Arial"/>
      <family val="2"/>
    </font>
    <font>
      <sz val="8"/>
      <name val="Arial"/>
      <family val="2"/>
    </font>
  </fonts>
  <fills count="7">
    <fill>
      <patternFill patternType="none"/>
    </fill>
    <fill>
      <patternFill patternType="gray125"/>
    </fill>
    <fill>
      <patternFill patternType="solid">
        <fgColor indexed="9"/>
        <bgColor indexed="64"/>
      </patternFill>
    </fill>
    <fill>
      <patternFill patternType="solid">
        <fgColor rgb="FFFFEB9C"/>
      </patternFill>
    </fill>
    <fill>
      <patternFill patternType="solid">
        <fgColor theme="0"/>
        <bgColor indexed="64"/>
      </patternFill>
    </fill>
    <fill>
      <patternFill patternType="solid">
        <fgColor rgb="FFFFFF00"/>
        <bgColor indexed="64"/>
      </patternFill>
    </fill>
    <fill>
      <patternFill patternType="solid">
        <fgColor theme="7" tint="0.59999389629810485"/>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9">
    <xf numFmtId="0" fontId="0" fillId="0" borderId="0"/>
    <xf numFmtId="0" fontId="12" fillId="3" borderId="0" applyNumberFormat="0" applyBorder="0" applyAlignment="0" applyProtection="0"/>
    <xf numFmtId="0" fontId="11" fillId="0" borderId="0"/>
    <xf numFmtId="0" fontId="11" fillId="0" borderId="0"/>
    <xf numFmtId="0" fontId="11" fillId="0" borderId="0"/>
    <xf numFmtId="0" fontId="11" fillId="0" borderId="0"/>
    <xf numFmtId="0" fontId="8" fillId="0" borderId="0"/>
    <xf numFmtId="9" fontId="11"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7" fillId="0" borderId="0"/>
    <xf numFmtId="0" fontId="7" fillId="0" borderId="0"/>
    <xf numFmtId="0" fontId="7" fillId="0" borderId="0"/>
    <xf numFmtId="43" fontId="7" fillId="0" borderId="0" applyFont="0" applyFill="0" applyBorder="0" applyAlignment="0" applyProtection="0"/>
    <xf numFmtId="0" fontId="11" fillId="0" borderId="0"/>
    <xf numFmtId="43" fontId="5" fillId="0" borderId="0" applyFont="0" applyFill="0" applyBorder="0" applyAlignment="0" applyProtection="0"/>
    <xf numFmtId="0" fontId="5" fillId="0" borderId="0"/>
    <xf numFmtId="0" fontId="4" fillId="0" borderId="0"/>
    <xf numFmtId="43" fontId="4" fillId="0" borderId="0" applyFont="0" applyFill="0" applyBorder="0" applyAlignment="0" applyProtection="0"/>
    <xf numFmtId="0" fontId="3" fillId="0" borderId="0"/>
    <xf numFmtId="0" fontId="2" fillId="0" borderId="0"/>
    <xf numFmtId="0" fontId="1" fillId="0" borderId="0"/>
    <xf numFmtId="0" fontId="1" fillId="0" borderId="0"/>
    <xf numFmtId="43" fontId="1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1" fillId="0" borderId="0"/>
  </cellStyleXfs>
  <cellXfs count="423">
    <xf numFmtId="0" fontId="0" fillId="0" borderId="0" xfId="0"/>
    <xf numFmtId="0" fontId="11" fillId="0" borderId="0" xfId="2"/>
    <xf numFmtId="0" fontId="14" fillId="0" borderId="0" xfId="3" applyFont="1"/>
    <xf numFmtId="0" fontId="11" fillId="0" borderId="0" xfId="3"/>
    <xf numFmtId="0" fontId="11" fillId="0" borderId="0" xfId="4"/>
    <xf numFmtId="0" fontId="11" fillId="0" borderId="1" xfId="5" applyBorder="1"/>
    <xf numFmtId="0" fontId="11" fillId="0" borderId="1" xfId="4" applyBorder="1"/>
    <xf numFmtId="0" fontId="11" fillId="0" borderId="0" xfId="4" applyAlignment="1">
      <alignment horizontal="right"/>
    </xf>
    <xf numFmtId="0" fontId="11" fillId="0" borderId="2" xfId="5" applyBorder="1"/>
    <xf numFmtId="0" fontId="11" fillId="0" borderId="2" xfId="4" applyBorder="1"/>
    <xf numFmtId="0" fontId="11" fillId="0" borderId="1" xfId="3" applyBorder="1"/>
    <xf numFmtId="0" fontId="11" fillId="0" borderId="2" xfId="3" applyBorder="1"/>
    <xf numFmtId="0" fontId="15" fillId="0" borderId="0" xfId="4" applyFont="1" applyAlignment="1">
      <alignment horizontal="left" vertical="top" wrapText="1"/>
    </xf>
    <xf numFmtId="0" fontId="11" fillId="0" borderId="0" xfId="5"/>
    <xf numFmtId="0" fontId="11" fillId="0" borderId="11" xfId="3" applyBorder="1"/>
    <xf numFmtId="0" fontId="11" fillId="0" borderId="4" xfId="3" applyBorder="1"/>
    <xf numFmtId="0" fontId="11" fillId="0" borderId="6" xfId="3" applyBorder="1" applyAlignment="1">
      <alignment horizontal="center"/>
    </xf>
    <xf numFmtId="0" fontId="11" fillId="0" borderId="0" xfId="3" applyAlignment="1">
      <alignment horizontal="center"/>
    </xf>
    <xf numFmtId="38" fontId="11" fillId="0" borderId="3" xfId="3" applyNumberFormat="1" applyBorder="1"/>
    <xf numFmtId="38" fontId="11" fillId="0" borderId="3" xfId="4" applyNumberFormat="1" applyBorder="1"/>
    <xf numFmtId="38" fontId="11" fillId="0" borderId="0" xfId="3" applyNumberFormat="1"/>
    <xf numFmtId="38" fontId="11" fillId="0" borderId="4" xfId="3" applyNumberFormat="1" applyBorder="1"/>
    <xf numFmtId="38" fontId="11" fillId="0" borderId="2" xfId="3" applyNumberFormat="1" applyBorder="1"/>
    <xf numFmtId="0" fontId="11" fillId="0" borderId="8" xfId="3" applyBorder="1"/>
    <xf numFmtId="0" fontId="11" fillId="0" borderId="9" xfId="3" applyBorder="1"/>
    <xf numFmtId="38" fontId="11" fillId="0" borderId="4" xfId="2" applyNumberFormat="1" applyBorder="1"/>
    <xf numFmtId="38" fontId="11" fillId="0" borderId="3" xfId="2" applyNumberFormat="1" applyBorder="1"/>
    <xf numFmtId="38" fontId="11" fillId="0" borderId="13" xfId="2" applyNumberFormat="1" applyBorder="1"/>
    <xf numFmtId="0" fontId="11" fillId="0" borderId="5" xfId="3" applyBorder="1"/>
    <xf numFmtId="38" fontId="11" fillId="0" borderId="9" xfId="3" applyNumberFormat="1" applyBorder="1" applyAlignment="1">
      <alignment horizontal="center"/>
    </xf>
    <xf numFmtId="38" fontId="11" fillId="0" borderId="14" xfId="3" applyNumberFormat="1" applyBorder="1" applyAlignment="1">
      <alignment horizontal="center"/>
    </xf>
    <xf numFmtId="0" fontId="11" fillId="0" borderId="12" xfId="3" applyBorder="1"/>
    <xf numFmtId="38" fontId="11" fillId="0" borderId="12" xfId="3" applyNumberFormat="1" applyBorder="1"/>
    <xf numFmtId="0" fontId="10" fillId="0" borderId="1" xfId="3" applyFont="1" applyBorder="1"/>
    <xf numFmtId="38" fontId="11" fillId="0" borderId="1" xfId="3" applyNumberFormat="1" applyBorder="1"/>
    <xf numFmtId="0" fontId="11" fillId="0" borderId="7" xfId="3" applyBorder="1"/>
    <xf numFmtId="38" fontId="11" fillId="0" borderId="13" xfId="3" applyNumberFormat="1" applyBorder="1"/>
    <xf numFmtId="0" fontId="11" fillId="0" borderId="10" xfId="3" applyBorder="1"/>
    <xf numFmtId="0" fontId="11" fillId="0" borderId="6" xfId="3" applyBorder="1"/>
    <xf numFmtId="0" fontId="8" fillId="2" borderId="0" xfId="6" applyFill="1"/>
    <xf numFmtId="0" fontId="8" fillId="0" borderId="0" xfId="6"/>
    <xf numFmtId="0" fontId="11" fillId="2" borderId="0" xfId="3" applyFill="1"/>
    <xf numFmtId="0" fontId="11" fillId="2" borderId="1" xfId="3" applyFill="1" applyBorder="1"/>
    <xf numFmtId="0" fontId="11" fillId="2" borderId="0" xfId="3" applyFill="1" applyAlignment="1">
      <alignment horizontal="right"/>
    </xf>
    <xf numFmtId="0" fontId="11" fillId="2" borderId="2" xfId="3" applyFill="1" applyBorder="1"/>
    <xf numFmtId="0" fontId="11" fillId="0" borderId="0" xfId="3" applyAlignment="1">
      <alignment horizontal="left" vertical="top" wrapText="1"/>
    </xf>
    <xf numFmtId="0" fontId="11" fillId="0" borderId="0" xfId="3" applyAlignment="1">
      <alignment vertical="top"/>
    </xf>
    <xf numFmtId="0" fontId="11" fillId="0" borderId="1" xfId="3" applyBorder="1" applyAlignment="1">
      <alignment horizontal="left" vertical="top" wrapText="1"/>
    </xf>
    <xf numFmtId="0" fontId="8" fillId="2" borderId="11" xfId="6" applyFill="1" applyBorder="1"/>
    <xf numFmtId="0" fontId="8" fillId="2" borderId="4" xfId="6" applyFill="1" applyBorder="1"/>
    <xf numFmtId="0" fontId="11" fillId="2" borderId="6" xfId="6" applyFont="1" applyFill="1" applyBorder="1" applyAlignment="1">
      <alignment horizontal="center"/>
    </xf>
    <xf numFmtId="0" fontId="11" fillId="0" borderId="6" xfId="6" applyFont="1" applyBorder="1" applyAlignment="1">
      <alignment horizontal="center"/>
    </xf>
    <xf numFmtId="0" fontId="8" fillId="2" borderId="3" xfId="6" applyFill="1" applyBorder="1" applyAlignment="1">
      <alignment horizontal="center"/>
    </xf>
    <xf numFmtId="0" fontId="11" fillId="2" borderId="11" xfId="3" applyFill="1" applyBorder="1"/>
    <xf numFmtId="0" fontId="11" fillId="2" borderId="4" xfId="3" applyFill="1" applyBorder="1"/>
    <xf numFmtId="38" fontId="11" fillId="2" borderId="3" xfId="3" applyNumberFormat="1" applyFill="1" applyBorder="1"/>
    <xf numFmtId="38" fontId="11" fillId="2" borderId="4" xfId="3" applyNumberFormat="1" applyFill="1" applyBorder="1"/>
    <xf numFmtId="0" fontId="11" fillId="2" borderId="8" xfId="3" applyFill="1" applyBorder="1"/>
    <xf numFmtId="0" fontId="11" fillId="2" borderId="9" xfId="3" applyFill="1" applyBorder="1"/>
    <xf numFmtId="38" fontId="11" fillId="2" borderId="13" xfId="3" applyNumberFormat="1" applyFill="1" applyBorder="1"/>
    <xf numFmtId="0" fontId="11" fillId="2" borderId="5" xfId="3" applyFill="1" applyBorder="1"/>
    <xf numFmtId="38" fontId="11" fillId="2" borderId="14" xfId="3" applyNumberFormat="1" applyFill="1" applyBorder="1"/>
    <xf numFmtId="0" fontId="11" fillId="2" borderId="12" xfId="3" applyFill="1" applyBorder="1"/>
    <xf numFmtId="38" fontId="11" fillId="2" borderId="12" xfId="3" applyNumberFormat="1" applyFill="1" applyBorder="1"/>
    <xf numFmtId="0" fontId="10" fillId="2" borderId="1" xfId="3" applyFont="1" applyFill="1" applyBorder="1"/>
    <xf numFmtId="38" fontId="11" fillId="2" borderId="1" xfId="3" applyNumberFormat="1" applyFill="1" applyBorder="1"/>
    <xf numFmtId="0" fontId="11" fillId="2" borderId="7" xfId="3" applyFill="1" applyBorder="1"/>
    <xf numFmtId="0" fontId="11" fillId="2" borderId="10" xfId="3" applyFill="1" applyBorder="1"/>
    <xf numFmtId="0" fontId="11" fillId="2" borderId="6" xfId="3" applyFill="1" applyBorder="1"/>
    <xf numFmtId="0" fontId="11" fillId="4" borderId="0" xfId="3" applyFill="1" applyAlignment="1">
      <alignment wrapText="1"/>
    </xf>
    <xf numFmtId="0" fontId="11" fillId="4" borderId="0" xfId="3" applyFill="1"/>
    <xf numFmtId="0" fontId="11" fillId="0" borderId="1" xfId="3" applyBorder="1" applyAlignment="1">
      <alignment wrapText="1"/>
    </xf>
    <xf numFmtId="0" fontId="14" fillId="0" borderId="0" xfId="2" applyFont="1"/>
    <xf numFmtId="0" fontId="17" fillId="0" borderId="2" xfId="3" applyFont="1" applyBorder="1" applyAlignment="1">
      <alignment wrapText="1"/>
    </xf>
    <xf numFmtId="0" fontId="11" fillId="0" borderId="1" xfId="4" applyBorder="1" applyAlignment="1">
      <alignment horizontal="left"/>
    </xf>
    <xf numFmtId="0" fontId="11" fillId="0" borderId="2" xfId="4" applyBorder="1" applyAlignment="1">
      <alignment horizontal="left"/>
    </xf>
    <xf numFmtId="0" fontId="11" fillId="0" borderId="0" xfId="3" applyAlignment="1">
      <alignment vertical="top" wrapText="1"/>
    </xf>
    <xf numFmtId="0" fontId="10" fillId="0" borderId="0" xfId="5" applyFont="1"/>
    <xf numFmtId="0" fontId="10" fillId="0" borderId="0" xfId="3" applyFont="1"/>
    <xf numFmtId="0" fontId="15" fillId="0" borderId="2" xfId="4" applyFont="1" applyBorder="1" applyAlignment="1">
      <alignment vertical="top" wrapText="1"/>
    </xf>
    <xf numFmtId="0" fontId="15" fillId="0" borderId="0" xfId="4" applyFont="1" applyAlignment="1">
      <alignment vertical="top" wrapText="1"/>
    </xf>
    <xf numFmtId="0" fontId="12" fillId="0" borderId="0" xfId="1" applyFill="1"/>
    <xf numFmtId="0" fontId="14" fillId="2" borderId="0" xfId="3" applyFont="1" applyFill="1"/>
    <xf numFmtId="9" fontId="0" fillId="0" borderId="0" xfId="7" applyFont="1" applyAlignment="1">
      <alignment horizontal="center"/>
    </xf>
    <xf numFmtId="38" fontId="11" fillId="0" borderId="0" xfId="3" applyNumberFormat="1" applyAlignment="1">
      <alignment horizontal="center"/>
    </xf>
    <xf numFmtId="38" fontId="11" fillId="0" borderId="14" xfId="3" applyNumberFormat="1" applyBorder="1"/>
    <xf numFmtId="0" fontId="11" fillId="2" borderId="0" xfId="3" applyFill="1" applyAlignment="1">
      <alignment vertical="top"/>
    </xf>
    <xf numFmtId="0" fontId="11" fillId="2" borderId="0" xfId="3" applyFill="1" applyAlignment="1">
      <alignment horizontal="left" vertical="top" wrapText="1"/>
    </xf>
    <xf numFmtId="0" fontId="11" fillId="2" borderId="0" xfId="3" applyFill="1" applyAlignment="1">
      <alignment wrapText="1"/>
    </xf>
    <xf numFmtId="17" fontId="11" fillId="2" borderId="2" xfId="3" quotePrefix="1" applyNumberFormat="1" applyFill="1" applyBorder="1"/>
    <xf numFmtId="0" fontId="11" fillId="2" borderId="0" xfId="4" applyFill="1"/>
    <xf numFmtId="0" fontId="11" fillId="2" borderId="1" xfId="4" applyFill="1" applyBorder="1"/>
    <xf numFmtId="0" fontId="11" fillId="2" borderId="0" xfId="4" applyFill="1" applyAlignment="1">
      <alignment horizontal="right"/>
    </xf>
    <xf numFmtId="0" fontId="11" fillId="2" borderId="2" xfId="4" applyFill="1" applyBorder="1"/>
    <xf numFmtId="3" fontId="11" fillId="0" borderId="0" xfId="4" applyNumberFormat="1"/>
    <xf numFmtId="0" fontId="11" fillId="2" borderId="11" xfId="4" applyFill="1" applyBorder="1"/>
    <xf numFmtId="0" fontId="11" fillId="2" borderId="4" xfId="4" applyFill="1" applyBorder="1"/>
    <xf numFmtId="0" fontId="11" fillId="0" borderId="3" xfId="4" applyBorder="1" applyAlignment="1">
      <alignment horizontal="center"/>
    </xf>
    <xf numFmtId="38" fontId="11" fillId="2" borderId="3" xfId="4" applyNumberFormat="1" applyFill="1" applyBorder="1"/>
    <xf numFmtId="38" fontId="11" fillId="0" borderId="3" xfId="5" applyNumberFormat="1" applyBorder="1"/>
    <xf numFmtId="38" fontId="11" fillId="2" borderId="2" xfId="4" applyNumberFormat="1" applyFill="1" applyBorder="1"/>
    <xf numFmtId="38" fontId="11" fillId="2" borderId="4" xfId="4" applyNumberFormat="1" applyFill="1" applyBorder="1"/>
    <xf numFmtId="38" fontId="11" fillId="2" borderId="0" xfId="4" applyNumberFormat="1" applyFill="1"/>
    <xf numFmtId="38" fontId="11" fillId="2" borderId="6" xfId="4" applyNumberFormat="1" applyFill="1" applyBorder="1"/>
    <xf numFmtId="0" fontId="11" fillId="2" borderId="8" xfId="4" applyFill="1" applyBorder="1"/>
    <xf numFmtId="0" fontId="11" fillId="2" borderId="9" xfId="4" applyFill="1" applyBorder="1"/>
    <xf numFmtId="38" fontId="11" fillId="2" borderId="13" xfId="4" applyNumberFormat="1" applyFill="1" applyBorder="1"/>
    <xf numFmtId="0" fontId="11" fillId="2" borderId="5" xfId="4" applyFill="1" applyBorder="1"/>
    <xf numFmtId="38" fontId="11" fillId="0" borderId="9" xfId="3" applyNumberFormat="1" applyBorder="1" applyAlignment="1">
      <alignment horizontal="right"/>
    </xf>
    <xf numFmtId="0" fontId="11" fillId="2" borderId="12" xfId="4" applyFill="1" applyBorder="1"/>
    <xf numFmtId="38" fontId="11" fillId="2" borderId="12" xfId="4" applyNumberFormat="1" applyFill="1" applyBorder="1"/>
    <xf numFmtId="0" fontId="10" fillId="2" borderId="1" xfId="4" applyFont="1" applyFill="1" applyBorder="1"/>
    <xf numFmtId="38" fontId="11" fillId="0" borderId="1" xfId="4" applyNumberFormat="1" applyBorder="1"/>
    <xf numFmtId="38" fontId="11" fillId="2" borderId="1" xfId="4" applyNumberFormat="1" applyFill="1" applyBorder="1"/>
    <xf numFmtId="0" fontId="11" fillId="2" borderId="7" xfId="4" applyFill="1" applyBorder="1"/>
    <xf numFmtId="38" fontId="11" fillId="0" borderId="13" xfId="4" applyNumberFormat="1" applyBorder="1"/>
    <xf numFmtId="0" fontId="11" fillId="2" borderId="10" xfId="4" applyFill="1" applyBorder="1"/>
    <xf numFmtId="0" fontId="11" fillId="2" borderId="6" xfId="4" applyFill="1" applyBorder="1"/>
    <xf numFmtId="0" fontId="11" fillId="2" borderId="1" xfId="9" applyFont="1" applyFill="1" applyBorder="1"/>
    <xf numFmtId="0" fontId="11" fillId="2" borderId="2" xfId="9" applyFont="1" applyFill="1" applyBorder="1"/>
    <xf numFmtId="0" fontId="13" fillId="2" borderId="0" xfId="9" applyFont="1" applyFill="1" applyAlignment="1">
      <alignment vertical="top"/>
    </xf>
    <xf numFmtId="0" fontId="11" fillId="0" borderId="11" xfId="9" applyFont="1" applyBorder="1"/>
    <xf numFmtId="38" fontId="11" fillId="2" borderId="3" xfId="5" applyNumberFormat="1" applyFill="1" applyBorder="1"/>
    <xf numFmtId="0" fontId="11" fillId="2" borderId="0" xfId="4" applyFill="1" applyAlignment="1">
      <alignment horizontal="left" vertical="top" wrapText="1"/>
    </xf>
    <xf numFmtId="0" fontId="11" fillId="2" borderId="0" xfId="4" applyFill="1" applyAlignment="1">
      <alignment vertical="top"/>
    </xf>
    <xf numFmtId="0" fontId="11" fillId="0" borderId="0" xfId="4" applyAlignment="1">
      <alignment vertical="top"/>
    </xf>
    <xf numFmtId="0" fontId="11" fillId="2" borderId="0" xfId="2" applyFill="1"/>
    <xf numFmtId="0" fontId="14" fillId="2" borderId="0" xfId="2" applyFont="1" applyFill="1"/>
    <xf numFmtId="0" fontId="11" fillId="2" borderId="11" xfId="2" applyFill="1" applyBorder="1"/>
    <xf numFmtId="0" fontId="11" fillId="2" borderId="4" xfId="2" applyFill="1" applyBorder="1"/>
    <xf numFmtId="0" fontId="11" fillId="2" borderId="6" xfId="2" applyFill="1" applyBorder="1" applyAlignment="1">
      <alignment horizontal="center"/>
    </xf>
    <xf numFmtId="0" fontId="11" fillId="2" borderId="3" xfId="2" applyFill="1" applyBorder="1" applyAlignment="1">
      <alignment horizontal="center"/>
    </xf>
    <xf numFmtId="38" fontId="11" fillId="2" borderId="11" xfId="4" applyNumberFormat="1" applyFill="1" applyBorder="1"/>
    <xf numFmtId="38" fontId="11" fillId="2" borderId="3" xfId="2" applyNumberFormat="1" applyFill="1" applyBorder="1"/>
    <xf numFmtId="38" fontId="11" fillId="2" borderId="11" xfId="2" applyNumberFormat="1" applyFill="1" applyBorder="1"/>
    <xf numFmtId="0" fontId="11" fillId="0" borderId="3" xfId="2" applyBorder="1"/>
    <xf numFmtId="38" fontId="11" fillId="2" borderId="4" xfId="2" applyNumberFormat="1" applyFill="1" applyBorder="1"/>
    <xf numFmtId="0" fontId="11" fillId="0" borderId="11" xfId="2" applyBorder="1"/>
    <xf numFmtId="0" fontId="11" fillId="0" borderId="2" xfId="2" applyBorder="1"/>
    <xf numFmtId="38" fontId="11" fillId="0" borderId="2" xfId="2" applyNumberFormat="1" applyBorder="1"/>
    <xf numFmtId="0" fontId="11" fillId="0" borderId="4" xfId="2" applyBorder="1"/>
    <xf numFmtId="38" fontId="11" fillId="0" borderId="11" xfId="2" applyNumberFormat="1" applyBorder="1"/>
    <xf numFmtId="0" fontId="11" fillId="0" borderId="8" xfId="2" applyBorder="1"/>
    <xf numFmtId="0" fontId="11" fillId="0" borderId="9" xfId="2" applyBorder="1"/>
    <xf numFmtId="38" fontId="11" fillId="2" borderId="2" xfId="2" applyNumberFormat="1" applyFill="1" applyBorder="1"/>
    <xf numFmtId="0" fontId="11" fillId="2" borderId="8" xfId="2" applyFill="1" applyBorder="1"/>
    <xf numFmtId="0" fontId="11" fillId="2" borderId="9" xfId="2" applyFill="1" applyBorder="1"/>
    <xf numFmtId="38" fontId="11" fillId="2" borderId="13" xfId="2" applyNumberFormat="1" applyFill="1" applyBorder="1"/>
    <xf numFmtId="0" fontId="11" fillId="2" borderId="5" xfId="2" applyFill="1" applyBorder="1"/>
    <xf numFmtId="38" fontId="11" fillId="2" borderId="9" xfId="3" applyNumberFormat="1" applyFill="1" applyBorder="1" applyAlignment="1">
      <alignment horizontal="right"/>
    </xf>
    <xf numFmtId="0" fontId="11" fillId="2" borderId="12" xfId="2" applyFill="1" applyBorder="1"/>
    <xf numFmtId="38" fontId="11" fillId="2" borderId="12" xfId="2" applyNumberFormat="1" applyFill="1" applyBorder="1"/>
    <xf numFmtId="0" fontId="10" fillId="2" borderId="1" xfId="2" applyFont="1" applyFill="1" applyBorder="1"/>
    <xf numFmtId="0" fontId="11" fillId="2" borderId="1" xfId="2" applyFill="1" applyBorder="1"/>
    <xf numFmtId="38" fontId="11" fillId="0" borderId="1" xfId="2" applyNumberFormat="1" applyBorder="1"/>
    <xf numFmtId="38" fontId="11" fillId="2" borderId="1" xfId="2" applyNumberFormat="1" applyFill="1" applyBorder="1"/>
    <xf numFmtId="0" fontId="11" fillId="2" borderId="7" xfId="2" applyFill="1" applyBorder="1"/>
    <xf numFmtId="0" fontId="11" fillId="2" borderId="10" xfId="2" applyFill="1" applyBorder="1"/>
    <xf numFmtId="0" fontId="11" fillId="2" borderId="6" xfId="2" applyFill="1" applyBorder="1"/>
    <xf numFmtId="0" fontId="9" fillId="2" borderId="0" xfId="3" applyFont="1" applyFill="1"/>
    <xf numFmtId="0" fontId="9" fillId="2" borderId="0" xfId="3" applyFont="1" applyFill="1" applyAlignment="1">
      <alignment horizontal="right"/>
    </xf>
    <xf numFmtId="0" fontId="9" fillId="0" borderId="0" xfId="3" applyFont="1"/>
    <xf numFmtId="4" fontId="11" fillId="0" borderId="0" xfId="3" applyNumberFormat="1"/>
    <xf numFmtId="4" fontId="9" fillId="0" borderId="0" xfId="3" applyNumberFormat="1" applyFont="1"/>
    <xf numFmtId="0" fontId="8" fillId="0" borderId="0" xfId="6" applyFill="1"/>
    <xf numFmtId="0" fontId="11" fillId="0" borderId="0" xfId="3" applyFill="1" applyAlignment="1">
      <alignment horizontal="center"/>
    </xf>
    <xf numFmtId="0" fontId="11" fillId="0" borderId="0" xfId="3" applyFill="1"/>
    <xf numFmtId="9" fontId="0" fillId="0" borderId="0" xfId="7" applyFont="1" applyFill="1" applyAlignment="1">
      <alignment horizontal="center"/>
    </xf>
    <xf numFmtId="38" fontId="11" fillId="0" borderId="0" xfId="3" applyNumberFormat="1" applyFill="1" applyAlignment="1">
      <alignment horizontal="center"/>
    </xf>
    <xf numFmtId="0" fontId="11" fillId="0" borderId="0" xfId="3"/>
    <xf numFmtId="0" fontId="11" fillId="0" borderId="1" xfId="4" applyBorder="1"/>
    <xf numFmtId="0" fontId="11" fillId="0" borderId="1" xfId="3" applyBorder="1"/>
    <xf numFmtId="0" fontId="11" fillId="0" borderId="2" xfId="3" applyBorder="1"/>
    <xf numFmtId="0" fontId="11" fillId="0" borderId="11" xfId="3" applyBorder="1"/>
    <xf numFmtId="0" fontId="11" fillId="0" borderId="4" xfId="3" applyBorder="1"/>
    <xf numFmtId="0" fontId="11" fillId="0" borderId="0" xfId="3" applyAlignment="1">
      <alignment horizontal="center"/>
    </xf>
    <xf numFmtId="0" fontId="11" fillId="0" borderId="3" xfId="3" applyBorder="1" applyAlignment="1">
      <alignment horizontal="center"/>
    </xf>
    <xf numFmtId="38" fontId="11" fillId="0" borderId="3" xfId="3" applyNumberFormat="1" applyBorder="1"/>
    <xf numFmtId="0" fontId="11" fillId="0" borderId="8" xfId="3" applyBorder="1"/>
    <xf numFmtId="0" fontId="11" fillId="0" borderId="9" xfId="3" applyBorder="1"/>
    <xf numFmtId="38" fontId="11" fillId="0" borderId="1" xfId="3" applyNumberFormat="1" applyBorder="1"/>
    <xf numFmtId="38" fontId="11" fillId="0" borderId="13" xfId="3" applyNumberFormat="1" applyBorder="1"/>
    <xf numFmtId="0" fontId="7" fillId="2" borderId="0" xfId="11" applyFill="1"/>
    <xf numFmtId="0" fontId="11" fillId="2" borderId="0" xfId="3" applyFill="1"/>
    <xf numFmtId="0" fontId="11" fillId="2" borderId="1" xfId="3" applyFill="1" applyBorder="1"/>
    <xf numFmtId="0" fontId="11" fillId="2" borderId="0" xfId="3" applyFill="1" applyAlignment="1">
      <alignment horizontal="right"/>
    </xf>
    <xf numFmtId="0" fontId="11" fillId="2" borderId="2" xfId="3" applyFill="1" applyBorder="1"/>
    <xf numFmtId="0" fontId="11" fillId="0" borderId="0" xfId="3" applyAlignment="1">
      <alignment horizontal="left" vertical="top" wrapText="1"/>
    </xf>
    <xf numFmtId="0" fontId="11" fillId="0" borderId="0" xfId="3" applyAlignment="1">
      <alignment vertical="top"/>
    </xf>
    <xf numFmtId="0" fontId="11" fillId="0" borderId="1" xfId="3" applyBorder="1" applyAlignment="1">
      <alignment horizontal="left" vertical="top" wrapText="1"/>
    </xf>
    <xf numFmtId="0" fontId="7" fillId="2" borderId="11" xfId="11" applyFill="1" applyBorder="1"/>
    <xf numFmtId="0" fontId="7" fillId="2" borderId="4" xfId="11" applyFill="1" applyBorder="1"/>
    <xf numFmtId="0" fontId="11" fillId="2" borderId="6" xfId="11" applyFont="1" applyFill="1" applyBorder="1" applyAlignment="1">
      <alignment horizontal="center"/>
    </xf>
    <xf numFmtId="0" fontId="11" fillId="0" borderId="6" xfId="11" applyFont="1" applyBorder="1" applyAlignment="1">
      <alignment horizontal="center"/>
    </xf>
    <xf numFmtId="0" fontId="7" fillId="2" borderId="3" xfId="11" applyFill="1" applyBorder="1" applyAlignment="1">
      <alignment horizontal="center"/>
    </xf>
    <xf numFmtId="0" fontId="11" fillId="2" borderId="11" xfId="3" applyFill="1" applyBorder="1"/>
    <xf numFmtId="0" fontId="11" fillId="2" borderId="4" xfId="3" applyFill="1" applyBorder="1"/>
    <xf numFmtId="38" fontId="11" fillId="2" borderId="3" xfId="3" applyNumberFormat="1" applyFill="1" applyBorder="1"/>
    <xf numFmtId="0" fontId="11" fillId="2" borderId="8" xfId="3" applyFill="1" applyBorder="1"/>
    <xf numFmtId="0" fontId="11" fillId="2" borderId="9" xfId="3" applyFill="1" applyBorder="1"/>
    <xf numFmtId="38" fontId="11" fillId="2" borderId="13" xfId="3" applyNumberFormat="1" applyFill="1" applyBorder="1"/>
    <xf numFmtId="0" fontId="11" fillId="2" borderId="5" xfId="3" applyFill="1" applyBorder="1"/>
    <xf numFmtId="0" fontId="11" fillId="2" borderId="12" xfId="3" applyFill="1" applyBorder="1"/>
    <xf numFmtId="38" fontId="11" fillId="2" borderId="12" xfId="3" applyNumberFormat="1" applyFill="1" applyBorder="1"/>
    <xf numFmtId="0" fontId="10" fillId="2" borderId="1" xfId="3" applyFont="1" applyFill="1" applyBorder="1"/>
    <xf numFmtId="38" fontId="11" fillId="2" borderId="1" xfId="3" applyNumberFormat="1" applyFill="1" applyBorder="1"/>
    <xf numFmtId="0" fontId="11" fillId="2" borderId="7" xfId="3" applyFill="1" applyBorder="1"/>
    <xf numFmtId="0" fontId="11" fillId="2" borderId="10" xfId="3" applyFill="1" applyBorder="1"/>
    <xf numFmtId="0" fontId="11" fillId="2" borderId="6" xfId="3" applyFill="1" applyBorder="1"/>
    <xf numFmtId="38" fontId="11" fillId="0" borderId="9" xfId="3" applyNumberFormat="1" applyBorder="1"/>
    <xf numFmtId="0" fontId="11" fillId="0" borderId="0" xfId="3"/>
    <xf numFmtId="38" fontId="11" fillId="2" borderId="3" xfId="3" applyNumberFormat="1" applyFill="1" applyBorder="1"/>
    <xf numFmtId="38" fontId="11" fillId="0" borderId="3" xfId="3" applyNumberFormat="1" applyBorder="1"/>
    <xf numFmtId="0" fontId="11" fillId="2" borderId="6" xfId="3" applyFill="1" applyBorder="1"/>
    <xf numFmtId="0" fontId="11" fillId="2" borderId="10" xfId="3" applyFill="1" applyBorder="1"/>
    <xf numFmtId="0" fontId="11" fillId="2" borderId="5" xfId="3" applyFill="1" applyBorder="1"/>
    <xf numFmtId="0" fontId="11" fillId="2" borderId="7" xfId="3" applyFill="1" applyBorder="1"/>
    <xf numFmtId="0" fontId="11" fillId="2" borderId="4" xfId="3" applyFill="1" applyBorder="1"/>
    <xf numFmtId="0" fontId="11" fillId="2" borderId="11" xfId="3" applyFill="1" applyBorder="1"/>
    <xf numFmtId="38" fontId="11" fillId="2" borderId="13" xfId="3" applyNumberFormat="1" applyFill="1" applyBorder="1"/>
    <xf numFmtId="38" fontId="11" fillId="0" borderId="13" xfId="3" applyNumberFormat="1" applyBorder="1"/>
    <xf numFmtId="0" fontId="11" fillId="2" borderId="9" xfId="3" applyFill="1" applyBorder="1"/>
    <xf numFmtId="38" fontId="11" fillId="2" borderId="1" xfId="3" applyNumberFormat="1" applyFill="1" applyBorder="1"/>
    <xf numFmtId="38" fontId="11" fillId="0" borderId="1" xfId="3" applyNumberFormat="1" applyBorder="1"/>
    <xf numFmtId="0" fontId="11" fillId="2" borderId="1" xfId="3" applyFill="1" applyBorder="1"/>
    <xf numFmtId="0" fontId="10" fillId="2" borderId="1" xfId="3" applyFont="1" applyFill="1" applyBorder="1"/>
    <xf numFmtId="38" fontId="11" fillId="2" borderId="12" xfId="3" applyNumberFormat="1" applyFill="1" applyBorder="1"/>
    <xf numFmtId="0" fontId="11" fillId="2" borderId="12" xfId="3" applyFill="1" applyBorder="1"/>
    <xf numFmtId="38" fontId="11" fillId="2" borderId="14" xfId="3" applyNumberFormat="1" applyFill="1" applyBorder="1"/>
    <xf numFmtId="0" fontId="11" fillId="2" borderId="8" xfId="3" applyFill="1" applyBorder="1"/>
    <xf numFmtId="38" fontId="11" fillId="2" borderId="4" xfId="3" applyNumberFormat="1" applyFill="1" applyBorder="1"/>
    <xf numFmtId="38" fontId="11" fillId="0" borderId="4" xfId="3" applyNumberFormat="1" applyBorder="1"/>
    <xf numFmtId="0" fontId="11" fillId="0" borderId="4" xfId="3" applyBorder="1"/>
    <xf numFmtId="0" fontId="11" fillId="0" borderId="11" xfId="3" applyBorder="1"/>
    <xf numFmtId="0" fontId="11" fillId="0" borderId="9" xfId="3" applyBorder="1"/>
    <xf numFmtId="0" fontId="11" fillId="0" borderId="8" xfId="3" applyBorder="1"/>
    <xf numFmtId="38" fontId="11" fillId="0" borderId="2" xfId="3" applyNumberFormat="1" applyBorder="1"/>
    <xf numFmtId="0" fontId="11" fillId="0" borderId="2" xfId="3" applyBorder="1"/>
    <xf numFmtId="0" fontId="11" fillId="2" borderId="3" xfId="3" applyFill="1" applyBorder="1" applyAlignment="1">
      <alignment horizontal="center"/>
    </xf>
    <xf numFmtId="0" fontId="11" fillId="2" borderId="6" xfId="3" applyFill="1" applyBorder="1" applyAlignment="1">
      <alignment horizontal="center"/>
    </xf>
    <xf numFmtId="0" fontId="11" fillId="2" borderId="0" xfId="3" applyFill="1"/>
    <xf numFmtId="0" fontId="11" fillId="2" borderId="2" xfId="3" applyFill="1" applyBorder="1"/>
    <xf numFmtId="0" fontId="11" fillId="2" borderId="0" xfId="3" applyFill="1" applyAlignment="1">
      <alignment horizontal="right"/>
    </xf>
    <xf numFmtId="38" fontId="11" fillId="2" borderId="14" xfId="3" applyNumberFormat="1" applyFill="1" applyBorder="1" applyAlignment="1">
      <alignment horizontal="center"/>
    </xf>
    <xf numFmtId="0" fontId="11" fillId="0" borderId="0" xfId="3" applyAlignment="1">
      <alignment horizontal="left" vertical="top" wrapText="1"/>
    </xf>
    <xf numFmtId="0" fontId="11" fillId="0" borderId="1" xfId="3" applyBorder="1" applyAlignment="1">
      <alignment horizontal="left" vertical="top" wrapText="1"/>
    </xf>
    <xf numFmtId="0" fontId="11" fillId="0" borderId="0" xfId="3" applyAlignment="1">
      <alignment horizontal="left" vertical="top" wrapText="1"/>
    </xf>
    <xf numFmtId="0" fontId="11" fillId="0" borderId="1" xfId="3" applyBorder="1" applyAlignment="1">
      <alignment horizontal="left" vertical="top" wrapText="1"/>
    </xf>
    <xf numFmtId="0" fontId="11" fillId="0" borderId="0" xfId="3" applyAlignment="1">
      <alignment horizontal="left" vertical="top" wrapText="1"/>
    </xf>
    <xf numFmtId="0" fontId="11" fillId="0" borderId="1" xfId="3" applyBorder="1" applyAlignment="1">
      <alignment horizontal="left" vertical="top" wrapText="1"/>
    </xf>
    <xf numFmtId="0" fontId="11" fillId="0" borderId="0" xfId="3" applyAlignment="1">
      <alignment horizontal="left" vertical="top" wrapText="1"/>
    </xf>
    <xf numFmtId="0" fontId="11" fillId="0" borderId="0" xfId="3" applyAlignment="1">
      <alignment horizontal="left" wrapText="1"/>
    </xf>
    <xf numFmtId="0" fontId="11" fillId="0" borderId="1" xfId="3" applyBorder="1" applyAlignment="1">
      <alignment horizontal="left" vertical="top" wrapText="1"/>
    </xf>
    <xf numFmtId="0" fontId="13" fillId="0" borderId="1" xfId="3" applyFont="1" applyBorder="1"/>
    <xf numFmtId="0" fontId="13" fillId="0" borderId="2" xfId="3" applyFont="1" applyBorder="1"/>
    <xf numFmtId="0" fontId="13" fillId="0" borderId="0" xfId="3" applyFont="1"/>
    <xf numFmtId="0" fontId="13" fillId="0" borderId="0" xfId="3" applyFont="1" applyAlignment="1">
      <alignment horizontal="left" vertical="top" wrapText="1"/>
    </xf>
    <xf numFmtId="0" fontId="13" fillId="0" borderId="0" xfId="3" applyFont="1" applyAlignment="1">
      <alignment vertical="top"/>
    </xf>
    <xf numFmtId="38" fontId="13" fillId="2" borderId="3" xfId="3" applyNumberFormat="1" applyFont="1" applyFill="1" applyBorder="1"/>
    <xf numFmtId="0" fontId="6" fillId="2" borderId="0" xfId="6" applyFont="1" applyFill="1"/>
    <xf numFmtId="0" fontId="13" fillId="2" borderId="0" xfId="3" applyFont="1" applyFill="1"/>
    <xf numFmtId="0" fontId="13" fillId="2" borderId="1" xfId="3" applyFont="1" applyFill="1" applyBorder="1"/>
    <xf numFmtId="0" fontId="13" fillId="2" borderId="0" xfId="3" applyFont="1" applyFill="1" applyAlignment="1">
      <alignment horizontal="right"/>
    </xf>
    <xf numFmtId="0" fontId="13" fillId="0" borderId="1" xfId="4" applyFont="1" applyBorder="1"/>
    <xf numFmtId="0" fontId="13" fillId="0" borderId="2" xfId="4" applyFont="1" applyBorder="1"/>
    <xf numFmtId="0" fontId="13" fillId="2" borderId="2" xfId="3" applyFont="1" applyFill="1" applyBorder="1"/>
    <xf numFmtId="0" fontId="11" fillId="0" borderId="0" xfId="3" applyAlignment="1">
      <alignment horizontal="left" vertical="top" wrapText="1"/>
    </xf>
    <xf numFmtId="0" fontId="11" fillId="2" borderId="0" xfId="3" applyFill="1" applyAlignment="1">
      <alignment horizontal="left" wrapText="1"/>
    </xf>
    <xf numFmtId="0" fontId="11" fillId="0" borderId="1" xfId="3" applyBorder="1" applyAlignment="1">
      <alignment horizontal="left" vertical="top" wrapText="1"/>
    </xf>
    <xf numFmtId="0" fontId="11" fillId="0" borderId="0" xfId="3" applyAlignment="1">
      <alignment vertical="top" wrapText="1"/>
    </xf>
    <xf numFmtId="43" fontId="11" fillId="0" borderId="0" xfId="3" applyNumberFormat="1"/>
    <xf numFmtId="0" fontId="4" fillId="2" borderId="0" xfId="18" applyFill="1"/>
    <xf numFmtId="0" fontId="4" fillId="0" borderId="0" xfId="18"/>
    <xf numFmtId="0" fontId="4" fillId="2" borderId="11" xfId="18" applyFill="1" applyBorder="1"/>
    <xf numFmtId="0" fontId="4" fillId="2" borderId="4" xfId="18" applyFill="1" applyBorder="1"/>
    <xf numFmtId="0" fontId="11" fillId="2" borderId="6" xfId="18" applyFont="1" applyFill="1" applyBorder="1" applyAlignment="1">
      <alignment horizontal="center"/>
    </xf>
    <xf numFmtId="0" fontId="11" fillId="0" borderId="6" xfId="18" applyFont="1" applyBorder="1" applyAlignment="1">
      <alignment horizontal="center"/>
    </xf>
    <xf numFmtId="0" fontId="4" fillId="2" borderId="3" xfId="18" applyFill="1" applyBorder="1" applyAlignment="1">
      <alignment horizontal="center"/>
    </xf>
    <xf numFmtId="43" fontId="11" fillId="0" borderId="0" xfId="19" applyFont="1"/>
    <xf numFmtId="0" fontId="11" fillId="0" borderId="0" xfId="3" applyAlignment="1">
      <alignment horizontal="left" vertical="top" wrapText="1"/>
    </xf>
    <xf numFmtId="0" fontId="11" fillId="0" borderId="1" xfId="3" applyBorder="1" applyAlignment="1">
      <alignment horizontal="left" vertical="top" wrapText="1"/>
    </xf>
    <xf numFmtId="0" fontId="11" fillId="0" borderId="0" xfId="3" applyAlignment="1">
      <alignment horizontal="left" vertical="top" wrapText="1"/>
    </xf>
    <xf numFmtId="0" fontId="11" fillId="0" borderId="1" xfId="3" applyBorder="1" applyAlignment="1">
      <alignment horizontal="left" vertical="top" wrapText="1"/>
    </xf>
    <xf numFmtId="0" fontId="3" fillId="2" borderId="0" xfId="20" applyFill="1"/>
    <xf numFmtId="0" fontId="3" fillId="0" borderId="0" xfId="20"/>
    <xf numFmtId="0" fontId="3" fillId="2" borderId="11" xfId="20" applyFill="1" applyBorder="1"/>
    <xf numFmtId="0" fontId="3" fillId="2" borderId="4" xfId="20" applyFill="1" applyBorder="1"/>
    <xf numFmtId="0" fontId="11" fillId="2" borderId="6" xfId="20" applyFont="1" applyFill="1" applyBorder="1" applyAlignment="1">
      <alignment horizontal="center"/>
    </xf>
    <xf numFmtId="0" fontId="11" fillId="0" borderId="6" xfId="20" applyFont="1" applyBorder="1" applyAlignment="1">
      <alignment horizontal="center"/>
    </xf>
    <xf numFmtId="0" fontId="3" fillId="2" borderId="3" xfId="20" applyFill="1" applyBorder="1" applyAlignment="1">
      <alignment horizontal="center"/>
    </xf>
    <xf numFmtId="0" fontId="11" fillId="0" borderId="0" xfId="3" applyAlignment="1">
      <alignment horizontal="left" vertical="top" wrapText="1"/>
    </xf>
    <xf numFmtId="0" fontId="2" fillId="2" borderId="0" xfId="21" applyFill="1"/>
    <xf numFmtId="0" fontId="2" fillId="0" borderId="0" xfId="21"/>
    <xf numFmtId="0" fontId="2" fillId="2" borderId="11" xfId="21" applyFill="1" applyBorder="1"/>
    <xf numFmtId="0" fontId="2" fillId="2" borderId="4" xfId="21" applyFill="1" applyBorder="1"/>
    <xf numFmtId="0" fontId="11" fillId="2" borderId="6" xfId="21" applyFont="1" applyFill="1" applyBorder="1" applyAlignment="1">
      <alignment horizontal="center"/>
    </xf>
    <xf numFmtId="0" fontId="11" fillId="0" borderId="6" xfId="21" applyFont="1" applyBorder="1" applyAlignment="1">
      <alignment horizontal="center"/>
    </xf>
    <xf numFmtId="0" fontId="2" fillId="2" borderId="3" xfId="21" applyFill="1" applyBorder="1" applyAlignment="1">
      <alignment horizontal="center"/>
    </xf>
    <xf numFmtId="0" fontId="11" fillId="2" borderId="0" xfId="4" applyFill="1" applyAlignment="1">
      <alignment horizontal="left" vertical="top" wrapText="1"/>
    </xf>
    <xf numFmtId="0" fontId="11" fillId="0" borderId="0" xfId="4" applyAlignment="1">
      <alignment vertical="top" wrapText="1"/>
    </xf>
    <xf numFmtId="0" fontId="11" fillId="0" borderId="0" xfId="3" applyAlignment="1">
      <alignment horizontal="left" vertical="top" wrapText="1"/>
    </xf>
    <xf numFmtId="0" fontId="11" fillId="0" borderId="1" xfId="3" applyBorder="1" applyAlignment="1">
      <alignment horizontal="left" vertical="top" wrapText="1"/>
    </xf>
    <xf numFmtId="0" fontId="11" fillId="0" borderId="0" xfId="4" applyAlignment="1">
      <alignment horizontal="left" vertical="top" wrapText="1"/>
    </xf>
    <xf numFmtId="0" fontId="11" fillId="2" borderId="4" xfId="3" applyFill="1" applyBorder="1" applyAlignment="1">
      <alignment horizontal="center"/>
    </xf>
    <xf numFmtId="38" fontId="11" fillId="0" borderId="11" xfId="3" applyNumberFormat="1" applyBorder="1"/>
    <xf numFmtId="38" fontId="11" fillId="2" borderId="6" xfId="3" applyNumberFormat="1" applyFill="1" applyBorder="1"/>
    <xf numFmtId="38" fontId="11" fillId="2" borderId="9" xfId="3" applyNumberFormat="1" applyFill="1" applyBorder="1"/>
    <xf numFmtId="0" fontId="11" fillId="0" borderId="0" xfId="0" applyFont="1"/>
    <xf numFmtId="0" fontId="11" fillId="2" borderId="0" xfId="0" applyFont="1" applyFill="1"/>
    <xf numFmtId="0" fontId="11" fillId="0" borderId="0" xfId="3" applyAlignment="1">
      <alignment vertical="top" wrapText="1"/>
    </xf>
    <xf numFmtId="0" fontId="11" fillId="2" borderId="1" xfId="22" applyFont="1" applyFill="1" applyBorder="1"/>
    <xf numFmtId="0" fontId="11" fillId="2" borderId="2" xfId="22" applyFont="1" applyFill="1" applyBorder="1"/>
    <xf numFmtId="0" fontId="11" fillId="5" borderId="1" xfId="4" applyFill="1" applyBorder="1"/>
    <xf numFmtId="0" fontId="11" fillId="5" borderId="2" xfId="4" applyFill="1" applyBorder="1"/>
    <xf numFmtId="0" fontId="13" fillId="2" borderId="0" xfId="22" applyFont="1" applyFill="1" applyAlignment="1">
      <alignment vertical="top"/>
    </xf>
    <xf numFmtId="38" fontId="11" fillId="5" borderId="3" xfId="4" applyNumberFormat="1" applyFill="1" applyBorder="1"/>
    <xf numFmtId="0" fontId="11" fillId="0" borderId="11" xfId="22" applyFont="1" applyBorder="1"/>
    <xf numFmtId="0" fontId="14" fillId="5" borderId="0" xfId="4" applyFont="1" applyFill="1"/>
    <xf numFmtId="0" fontId="11" fillId="5" borderId="0" xfId="4" applyFill="1"/>
    <xf numFmtId="0" fontId="11" fillId="2" borderId="1" xfId="23" applyFont="1" applyFill="1" applyBorder="1"/>
    <xf numFmtId="0" fontId="11" fillId="2" borderId="2" xfId="23" applyFont="1" applyFill="1" applyBorder="1"/>
    <xf numFmtId="0" fontId="13" fillId="2" borderId="0" xfId="23" applyFont="1" applyFill="1" applyAlignment="1">
      <alignment vertical="top"/>
    </xf>
    <xf numFmtId="0" fontId="11" fillId="0" borderId="11" xfId="23" applyFont="1" applyBorder="1"/>
    <xf numFmtId="0" fontId="11" fillId="5" borderId="2" xfId="4" applyFill="1" applyBorder="1" applyAlignment="1">
      <alignment wrapText="1"/>
    </xf>
    <xf numFmtId="0" fontId="11" fillId="2" borderId="2" xfId="4" applyFill="1" applyBorder="1" applyAlignment="1">
      <alignment wrapText="1"/>
    </xf>
    <xf numFmtId="0" fontId="11" fillId="2" borderId="0" xfId="4" applyFill="1" applyAlignment="1">
      <alignment wrapText="1"/>
    </xf>
    <xf numFmtId="43" fontId="11" fillId="0" borderId="0" xfId="24"/>
    <xf numFmtId="0" fontId="18" fillId="2" borderId="0" xfId="4" applyFont="1" applyFill="1"/>
    <xf numFmtId="0" fontId="11" fillId="2" borderId="3" xfId="4" applyFill="1" applyBorder="1" applyAlignment="1">
      <alignment horizontal="center"/>
    </xf>
    <xf numFmtId="164" fontId="11" fillId="0" borderId="3" xfId="25" applyNumberFormat="1" applyFont="1" applyBorder="1"/>
    <xf numFmtId="0" fontId="11" fillId="2" borderId="1" xfId="26" applyFont="1" applyFill="1" applyBorder="1"/>
    <xf numFmtId="0" fontId="11" fillId="2" borderId="2" xfId="26" applyFont="1" applyFill="1" applyBorder="1"/>
    <xf numFmtId="0" fontId="13" fillId="2" borderId="0" xfId="26" applyFont="1" applyFill="1" applyAlignment="1">
      <alignment vertical="top"/>
    </xf>
    <xf numFmtId="0" fontId="11" fillId="0" borderId="0" xfId="4" applyAlignment="1">
      <alignment horizontal="left" wrapText="1"/>
    </xf>
    <xf numFmtId="0" fontId="11" fillId="0" borderId="11" xfId="4" applyBorder="1"/>
    <xf numFmtId="0" fontId="11" fillId="0" borderId="4" xfId="4" applyBorder="1"/>
    <xf numFmtId="0" fontId="11" fillId="0" borderId="0" xfId="4" applyAlignment="1">
      <alignment horizontal="center"/>
    </xf>
    <xf numFmtId="3" fontId="11" fillId="0" borderId="0" xfId="4" applyNumberFormat="1" applyAlignment="1">
      <alignment horizontal="center"/>
    </xf>
    <xf numFmtId="38" fontId="11" fillId="0" borderId="2" xfId="4" applyNumberFormat="1" applyBorder="1"/>
    <xf numFmtId="38" fontId="11" fillId="0" borderId="4" xfId="4" applyNumberFormat="1" applyBorder="1"/>
    <xf numFmtId="0" fontId="11" fillId="0" borderId="11" xfId="26" applyFont="1" applyBorder="1"/>
    <xf numFmtId="38" fontId="11" fillId="0" borderId="0" xfId="4" applyNumberFormat="1"/>
    <xf numFmtId="38" fontId="11" fillId="0" borderId="6" xfId="4" applyNumberFormat="1" applyBorder="1"/>
    <xf numFmtId="0" fontId="11" fillId="0" borderId="8" xfId="4" applyBorder="1"/>
    <xf numFmtId="0" fontId="11" fillId="0" borderId="9" xfId="4" applyBorder="1"/>
    <xf numFmtId="38" fontId="11" fillId="5" borderId="3" xfId="3" applyNumberFormat="1" applyFill="1" applyBorder="1"/>
    <xf numFmtId="0" fontId="11" fillId="0" borderId="5" xfId="4" applyBorder="1"/>
    <xf numFmtId="0" fontId="10" fillId="0" borderId="1" xfId="4" applyFont="1" applyBorder="1"/>
    <xf numFmtId="0" fontId="11" fillId="0" borderId="7" xfId="4" applyBorder="1"/>
    <xf numFmtId="0" fontId="11" fillId="0" borderId="10" xfId="4" applyBorder="1"/>
    <xf numFmtId="0" fontId="11" fillId="0" borderId="6" xfId="4" applyBorder="1"/>
    <xf numFmtId="0" fontId="19" fillId="0" borderId="0" xfId="4" applyFont="1"/>
    <xf numFmtId="0" fontId="20" fillId="0" borderId="0" xfId="4" applyFont="1"/>
    <xf numFmtId="0" fontId="14" fillId="0" borderId="0" xfId="4" applyFont="1"/>
    <xf numFmtId="0" fontId="11" fillId="0" borderId="12" xfId="4" applyBorder="1"/>
    <xf numFmtId="38" fontId="11" fillId="0" borderId="12" xfId="4" applyNumberFormat="1" applyBorder="1"/>
    <xf numFmtId="0" fontId="1" fillId="2" borderId="0" xfId="27" applyFill="1"/>
    <xf numFmtId="0" fontId="1" fillId="0" borderId="0" xfId="27"/>
    <xf numFmtId="0" fontId="11" fillId="2" borderId="0" xfId="23" applyFont="1" applyFill="1"/>
    <xf numFmtId="0" fontId="1" fillId="2" borderId="11" xfId="27" applyFill="1" applyBorder="1"/>
    <xf numFmtId="0" fontId="1" fillId="2" borderId="4" xfId="27" applyFill="1" applyBorder="1"/>
    <xf numFmtId="0" fontId="11" fillId="2" borderId="6" xfId="27" applyFont="1" applyFill="1" applyBorder="1" applyAlignment="1">
      <alignment horizontal="center"/>
    </xf>
    <xf numFmtId="0" fontId="11" fillId="0" borderId="6" xfId="27" applyFont="1" applyBorder="1" applyAlignment="1">
      <alignment horizontal="center"/>
    </xf>
    <xf numFmtId="0" fontId="1" fillId="2" borderId="3" xfId="27" applyFill="1" applyBorder="1" applyAlignment="1">
      <alignment horizontal="center"/>
    </xf>
    <xf numFmtId="165" fontId="19" fillId="6" borderId="3" xfId="28" applyNumberFormat="1" applyFont="1" applyFill="1" applyBorder="1" applyAlignment="1">
      <alignment horizontal="right" wrapText="1"/>
    </xf>
    <xf numFmtId="0" fontId="15" fillId="0" borderId="0" xfId="3" applyFont="1"/>
    <xf numFmtId="0" fontId="11" fillId="2" borderId="0" xfId="4" applyFill="1" applyAlignment="1">
      <alignment horizontal="left" wrapText="1"/>
    </xf>
    <xf numFmtId="0" fontId="11" fillId="2" borderId="0" xfId="4" applyFill="1" applyAlignment="1">
      <alignment horizontal="left" vertical="center" wrapText="1"/>
    </xf>
    <xf numFmtId="0" fontId="13" fillId="5" borderId="0" xfId="4" applyFont="1" applyFill="1" applyAlignment="1">
      <alignment horizontal="left" vertical="top" wrapText="1"/>
    </xf>
    <xf numFmtId="0" fontId="9" fillId="2" borderId="11" xfId="4" applyFont="1" applyFill="1" applyBorder="1" applyAlignment="1">
      <alignment horizontal="center"/>
    </xf>
    <xf numFmtId="0" fontId="9" fillId="2" borderId="2" xfId="4" applyFont="1" applyFill="1" applyBorder="1" applyAlignment="1">
      <alignment horizontal="center"/>
    </xf>
    <xf numFmtId="0" fontId="9" fillId="2" borderId="4" xfId="4" applyFont="1" applyFill="1" applyBorder="1" applyAlignment="1">
      <alignment horizontal="center"/>
    </xf>
    <xf numFmtId="0" fontId="13" fillId="0" borderId="0" xfId="4" applyFont="1" applyAlignment="1">
      <alignment horizontal="left" wrapText="1"/>
    </xf>
    <xf numFmtId="0" fontId="11" fillId="2" borderId="0" xfId="4" applyFill="1" applyAlignment="1">
      <alignment horizontal="left" vertical="top" wrapText="1"/>
    </xf>
    <xf numFmtId="0" fontId="13" fillId="2" borderId="0" xfId="4" applyFont="1" applyFill="1" applyAlignment="1">
      <alignment horizontal="left" wrapText="1"/>
    </xf>
    <xf numFmtId="0" fontId="13" fillId="2" borderId="0" xfId="4" applyFont="1" applyFill="1" applyAlignment="1">
      <alignment horizontal="left" vertical="top" wrapText="1"/>
    </xf>
    <xf numFmtId="0" fontId="13" fillId="2" borderId="1" xfId="4" applyFont="1" applyFill="1" applyBorder="1" applyAlignment="1">
      <alignment horizontal="left" vertical="top" wrapText="1"/>
    </xf>
    <xf numFmtId="0" fontId="9" fillId="2" borderId="11" xfId="2" applyFont="1" applyFill="1" applyBorder="1" applyAlignment="1">
      <alignment horizontal="center"/>
    </xf>
    <xf numFmtId="0" fontId="9" fillId="2" borderId="2" xfId="2" applyFont="1" applyFill="1" applyBorder="1" applyAlignment="1">
      <alignment horizontal="center"/>
    </xf>
    <xf numFmtId="0" fontId="9" fillId="2" borderId="4" xfId="2" applyFont="1" applyFill="1" applyBorder="1" applyAlignment="1">
      <alignment horizontal="center"/>
    </xf>
    <xf numFmtId="0" fontId="11" fillId="2" borderId="0" xfId="4" applyFill="1" applyAlignment="1">
      <alignment vertical="top" wrapText="1"/>
    </xf>
    <xf numFmtId="0" fontId="11" fillId="0" borderId="0" xfId="4" applyAlignment="1">
      <alignment vertical="top" wrapText="1"/>
    </xf>
    <xf numFmtId="0" fontId="9" fillId="0" borderId="11" xfId="3" applyFont="1" applyBorder="1" applyAlignment="1">
      <alignment horizontal="center"/>
    </xf>
    <xf numFmtId="0" fontId="9" fillId="0" borderId="2" xfId="3" applyFont="1" applyBorder="1" applyAlignment="1">
      <alignment horizontal="center"/>
    </xf>
    <xf numFmtId="0" fontId="9" fillId="0" borderId="4" xfId="3" applyFont="1" applyBorder="1" applyAlignment="1">
      <alignment horizontal="center"/>
    </xf>
    <xf numFmtId="0" fontId="11" fillId="0" borderId="0" xfId="3" applyAlignment="1">
      <alignment horizontal="left" vertical="top" wrapText="1"/>
    </xf>
    <xf numFmtId="0" fontId="9" fillId="2" borderId="11" xfId="3" applyFont="1" applyFill="1" applyBorder="1" applyAlignment="1">
      <alignment horizontal="center"/>
    </xf>
    <xf numFmtId="0" fontId="9" fillId="2" borderId="2" xfId="3" applyFont="1" applyFill="1" applyBorder="1" applyAlignment="1">
      <alignment horizontal="center"/>
    </xf>
    <xf numFmtId="0" fontId="9" fillId="2" borderId="4" xfId="3" applyFont="1" applyFill="1" applyBorder="1" applyAlignment="1">
      <alignment horizontal="center"/>
    </xf>
    <xf numFmtId="0" fontId="11" fillId="0" borderId="0" xfId="3" applyAlignment="1">
      <alignment horizontal="left"/>
    </xf>
    <xf numFmtId="0" fontId="11" fillId="0" borderId="0" xfId="3" applyAlignment="1">
      <alignment horizontal="left" wrapText="1"/>
    </xf>
    <xf numFmtId="0" fontId="11" fillId="0" borderId="1" xfId="3" applyBorder="1" applyAlignment="1">
      <alignment horizontal="left" wrapText="1"/>
    </xf>
    <xf numFmtId="0" fontId="16" fillId="0" borderId="2" xfId="3" applyFont="1" applyBorder="1" applyAlignment="1">
      <alignment horizontal="left" wrapText="1"/>
    </xf>
    <xf numFmtId="0" fontId="11" fillId="0" borderId="0" xfId="4" applyAlignment="1">
      <alignment horizontal="left" wrapText="1"/>
    </xf>
    <xf numFmtId="0" fontId="9" fillId="0" borderId="11" xfId="4" applyFont="1" applyBorder="1" applyAlignment="1">
      <alignment horizontal="center"/>
    </xf>
    <xf numFmtId="0" fontId="9" fillId="0" borderId="2" xfId="4" applyFont="1" applyBorder="1" applyAlignment="1">
      <alignment horizontal="center"/>
    </xf>
    <xf numFmtId="0" fontId="9" fillId="0" borderId="4" xfId="4" applyFont="1" applyBorder="1" applyAlignment="1">
      <alignment horizontal="center"/>
    </xf>
    <xf numFmtId="0" fontId="11" fillId="0" borderId="12" xfId="4" applyBorder="1" applyAlignment="1">
      <alignment horizontal="left" wrapText="1"/>
    </xf>
    <xf numFmtId="0" fontId="15" fillId="0" borderId="0" xfId="4" applyFont="1" applyAlignment="1">
      <alignment horizontal="left" vertical="top" wrapText="1"/>
    </xf>
    <xf numFmtId="0" fontId="11" fillId="0" borderId="0" xfId="4" applyAlignment="1">
      <alignment horizontal="left" vertical="top" wrapText="1"/>
    </xf>
    <xf numFmtId="0" fontId="11" fillId="5" borderId="0" xfId="4" applyFill="1" applyAlignment="1">
      <alignment horizontal="left" vertical="top" wrapText="1"/>
    </xf>
    <xf numFmtId="0" fontId="13" fillId="0" borderId="0" xfId="3" applyFont="1" applyAlignment="1">
      <alignment horizontal="left" vertical="top" wrapText="1"/>
    </xf>
    <xf numFmtId="0" fontId="11" fillId="2" borderId="0" xfId="3" applyFill="1" applyAlignment="1">
      <alignment horizontal="left" wrapText="1"/>
    </xf>
    <xf numFmtId="0" fontId="11" fillId="2" borderId="0" xfId="3" applyFill="1" applyAlignment="1">
      <alignment horizontal="left" vertical="top" wrapText="1"/>
    </xf>
    <xf numFmtId="0" fontId="11" fillId="2" borderId="11" xfId="3" applyFill="1" applyBorder="1" applyAlignment="1">
      <alignment wrapText="1"/>
    </xf>
    <xf numFmtId="0" fontId="11" fillId="2" borderId="4" xfId="3" applyFill="1" applyBorder="1" applyAlignment="1">
      <alignment wrapText="1"/>
    </xf>
    <xf numFmtId="0" fontId="11" fillId="2" borderId="0" xfId="3" applyFill="1" applyAlignment="1">
      <alignment wrapText="1"/>
    </xf>
    <xf numFmtId="0" fontId="11" fillId="0" borderId="0" xfId="3" applyAlignment="1">
      <alignment wrapText="1"/>
    </xf>
    <xf numFmtId="0" fontId="9" fillId="2" borderId="0" xfId="3" applyFont="1" applyFill="1" applyAlignment="1">
      <alignment horizontal="left" vertical="top" wrapText="1"/>
    </xf>
    <xf numFmtId="0" fontId="11" fillId="2" borderId="0" xfId="3" applyFill="1" applyAlignment="1">
      <alignment horizontal="left" vertical="top"/>
    </xf>
    <xf numFmtId="0" fontId="17" fillId="0" borderId="2" xfId="3" applyFont="1" applyBorder="1" applyAlignment="1">
      <alignment horizontal="left" wrapText="1"/>
    </xf>
    <xf numFmtId="0" fontId="9" fillId="2" borderId="3" xfId="3" applyFont="1" applyFill="1" applyBorder="1" applyAlignment="1">
      <alignment horizontal="center"/>
    </xf>
    <xf numFmtId="0" fontId="11" fillId="0" borderId="1" xfId="3" applyBorder="1" applyAlignment="1">
      <alignment horizontal="left" vertical="top" wrapText="1"/>
    </xf>
    <xf numFmtId="0" fontId="11" fillId="0" borderId="0" xfId="3" applyAlignment="1">
      <alignment vertical="top" wrapText="1"/>
    </xf>
    <xf numFmtId="0" fontId="9" fillId="0" borderId="0" xfId="3" applyFont="1" applyAlignment="1">
      <alignment vertical="top" wrapText="1"/>
    </xf>
    <xf numFmtId="0" fontId="11" fillId="0" borderId="2" xfId="4" applyBorder="1" applyAlignment="1">
      <alignment horizontal="left"/>
    </xf>
    <xf numFmtId="0" fontId="11" fillId="0" borderId="2" xfId="3" applyBorder="1" applyAlignment="1">
      <alignment horizontal="left"/>
    </xf>
    <xf numFmtId="0" fontId="15" fillId="0" borderId="2" xfId="4" applyFont="1" applyBorder="1" applyAlignment="1">
      <alignment horizontal="left" wrapText="1"/>
    </xf>
    <xf numFmtId="0" fontId="15" fillId="0" borderId="2" xfId="4" applyFont="1" applyBorder="1" applyAlignment="1">
      <alignment horizontal="left" vertical="top" wrapText="1"/>
    </xf>
    <xf numFmtId="0" fontId="15" fillId="0" borderId="0" xfId="3" applyFont="1" applyAlignment="1">
      <alignment vertical="top" wrapText="1"/>
    </xf>
    <xf numFmtId="0" fontId="19" fillId="0" borderId="0" xfId="3" applyFont="1" applyAlignment="1">
      <alignment vertical="top" wrapText="1"/>
    </xf>
    <xf numFmtId="0" fontId="11" fillId="0" borderId="0" xfId="4" applyAlignment="1">
      <alignment wrapText="1"/>
    </xf>
    <xf numFmtId="38" fontId="11" fillId="5" borderId="14" xfId="3" applyNumberFormat="1" applyFill="1" applyBorder="1"/>
  </cellXfs>
  <cellStyles count="29">
    <cellStyle name="Comma 2" xfId="10" xr:uid="{25948F41-FA57-4282-8F00-B2E16EA48036}"/>
    <cellStyle name="Comma 2 2" xfId="14" xr:uid="{857E51EE-7683-4763-97D0-29B01DA51D62}"/>
    <cellStyle name="Comma 2 3" xfId="25" xr:uid="{DA34E26C-5AF6-4FEB-8492-9B71C2FDA205}"/>
    <cellStyle name="Comma 3" xfId="16" xr:uid="{03A24366-25CD-4F54-86FF-A3212F307F26}"/>
    <cellStyle name="Comma 4" xfId="19" xr:uid="{6B71A546-00BD-4954-A244-97669F002C76}"/>
    <cellStyle name="Comma 5" xfId="24" xr:uid="{0FE2327C-EEAC-4D5C-AEC5-A648799BC3E5}"/>
    <cellStyle name="Neutral" xfId="1" builtinId="28"/>
    <cellStyle name="Normal" xfId="0" builtinId="0"/>
    <cellStyle name="Normal 10" xfId="3" xr:uid="{6E847655-23EB-45EA-B87F-4612657681D5}"/>
    <cellStyle name="Normal 2" xfId="6" xr:uid="{4420F54D-8E8E-4409-9C63-14220CC34DE4}"/>
    <cellStyle name="Normal 2 2" xfId="4" xr:uid="{DD794C09-BBCF-4583-A53B-31B7B911BCE1}"/>
    <cellStyle name="Normal 2 3" xfId="11" xr:uid="{9BF88E36-D02F-424D-9A3F-379472FA1A0B}"/>
    <cellStyle name="Normal 2 4" xfId="17" xr:uid="{16FD8F86-4088-4684-8966-FF1BB1FD8994}"/>
    <cellStyle name="Normal 2 5" xfId="18" xr:uid="{45E4C511-3716-4FF2-9CD2-67015DAB4D46}"/>
    <cellStyle name="Normal 2 6" xfId="20" xr:uid="{32616E3F-6A8D-4612-84BD-8966F25F0E0C}"/>
    <cellStyle name="Normal 2 7" xfId="21" xr:uid="{B674B43F-ED23-44AD-B44D-266180239A01}"/>
    <cellStyle name="Normal 2 8" xfId="27" xr:uid="{4C91AE6B-57BA-4F8F-B2AC-478FFB68ABDF}"/>
    <cellStyle name="Normal 3" xfId="15" xr:uid="{76687418-475D-49BC-ABBD-682D3A0C385C}"/>
    <cellStyle name="Normal 4 2" xfId="2" xr:uid="{BEEBE214-67FA-4750-AD8A-FEDF52EED92E}"/>
    <cellStyle name="Normal 4 3" xfId="9" xr:uid="{518134DD-094F-42AA-A0E9-1DBD7F11F4E1}"/>
    <cellStyle name="Normal 4 3 2" xfId="13" xr:uid="{7DDC5528-6425-4B03-A059-12499D98B4D2}"/>
    <cellStyle name="Normal 4 3 3" xfId="23" xr:uid="{F7097A4A-A9BF-4F9B-8F25-D4C6FB415525}"/>
    <cellStyle name="Normal 4 3 4" xfId="26" xr:uid="{81CDA3B8-392E-4F91-A3BB-1C5864EB060F}"/>
    <cellStyle name="Normal 4 4" xfId="8" xr:uid="{F0FD3C3A-81F7-4DC4-B956-25CD16E6FF2D}"/>
    <cellStyle name="Normal 4 4 2" xfId="12" xr:uid="{80663235-C209-49E8-B156-91F1CBE4E626}"/>
    <cellStyle name="Normal 4 4 3" xfId="22" xr:uid="{B32C0FB1-594C-42D8-B14A-86873602ABED}"/>
    <cellStyle name="Normal 5" xfId="28" xr:uid="{D3432679-BE03-48BC-AD25-7D6C4C2324CC}"/>
    <cellStyle name="Normal_HTH100 _37-47-Report-on-Non-General-Fund-Information (11-8-13)" xfId="5" xr:uid="{8897CEDA-5B64-4F34-B018-F913E4BB2DAD}"/>
    <cellStyle name="Percent 2" xfId="7" xr:uid="{B77AD1CD-60A2-4A5A-8E15-C33C9C4CB1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5AA73-B695-4B40-B215-6CF45BB919B2}">
  <sheetPr>
    <pageSetUpPr fitToPage="1"/>
  </sheetPr>
  <dimension ref="A1:M49"/>
  <sheetViews>
    <sheetView zoomScaleNormal="100" zoomScaleSheetLayoutView="70" workbookViewId="0">
      <selection activeCell="M33" sqref="M33"/>
    </sheetView>
  </sheetViews>
  <sheetFormatPr defaultColWidth="9.140625" defaultRowHeight="12.75" x14ac:dyDescent="0.2"/>
  <cols>
    <col min="1" max="2" width="14.7109375" style="4" customWidth="1"/>
    <col min="3" max="8" width="12.42578125" style="4" customWidth="1"/>
    <col min="9" max="9" width="11.7109375" style="4" customWidth="1"/>
    <col min="10" max="16384" width="9.140625" style="4"/>
  </cols>
  <sheetData>
    <row r="1" spans="1:9" x14ac:dyDescent="0.2">
      <c r="A1" s="90"/>
      <c r="B1" s="90"/>
      <c r="C1" s="90"/>
      <c r="D1" s="90"/>
      <c r="E1" s="90"/>
      <c r="F1" s="90"/>
      <c r="G1" s="90"/>
      <c r="H1" s="90"/>
      <c r="I1" s="90"/>
    </row>
    <row r="2" spans="1:9" x14ac:dyDescent="0.2">
      <c r="A2" s="90" t="s">
        <v>13</v>
      </c>
      <c r="B2" s="91" t="s">
        <v>44</v>
      </c>
      <c r="C2" s="91"/>
      <c r="D2" s="91"/>
      <c r="E2" s="90"/>
      <c r="F2" s="90"/>
      <c r="G2" s="92" t="s">
        <v>14</v>
      </c>
      <c r="H2" s="310" t="s">
        <v>195</v>
      </c>
      <c r="I2" s="91"/>
    </row>
    <row r="3" spans="1:9" x14ac:dyDescent="0.2">
      <c r="A3" s="90" t="s">
        <v>22</v>
      </c>
      <c r="B3" s="91" t="s">
        <v>196</v>
      </c>
      <c r="C3" s="91"/>
      <c r="D3" s="91"/>
      <c r="E3" s="90"/>
      <c r="F3" s="90"/>
      <c r="G3" s="92" t="s">
        <v>15</v>
      </c>
      <c r="H3" s="311" t="s">
        <v>197</v>
      </c>
      <c r="I3" s="93"/>
    </row>
    <row r="4" spans="1:9" x14ac:dyDescent="0.2">
      <c r="A4" s="90" t="s">
        <v>16</v>
      </c>
      <c r="B4" s="91" t="s">
        <v>198</v>
      </c>
      <c r="C4" s="91"/>
      <c r="D4" s="91"/>
      <c r="E4" s="90"/>
      <c r="F4" s="90"/>
      <c r="G4" s="92" t="s">
        <v>18</v>
      </c>
      <c r="H4" s="91" t="s">
        <v>69</v>
      </c>
      <c r="I4" s="91"/>
    </row>
    <row r="5" spans="1:9" x14ac:dyDescent="0.2">
      <c r="A5" s="90" t="s">
        <v>17</v>
      </c>
      <c r="B5" s="312" t="s">
        <v>395</v>
      </c>
      <c r="C5" s="313"/>
      <c r="D5" s="313"/>
      <c r="E5" s="90"/>
      <c r="F5" s="90"/>
      <c r="G5" s="92" t="s">
        <v>19</v>
      </c>
      <c r="H5" s="93" t="s">
        <v>199</v>
      </c>
      <c r="I5" s="93"/>
    </row>
    <row r="6" spans="1:9" x14ac:dyDescent="0.2">
      <c r="A6" s="90"/>
      <c r="B6" s="90"/>
      <c r="C6" s="90"/>
      <c r="D6" s="90"/>
      <c r="E6" s="90"/>
      <c r="F6" s="90"/>
      <c r="G6" s="90"/>
      <c r="H6" s="90"/>
      <c r="I6" s="90"/>
    </row>
    <row r="7" spans="1:9" hidden="1" x14ac:dyDescent="0.2">
      <c r="A7" s="90"/>
      <c r="B7" s="90"/>
      <c r="C7" s="90"/>
      <c r="D7" s="90"/>
      <c r="E7" s="90"/>
      <c r="F7" s="90"/>
      <c r="G7" s="90"/>
      <c r="H7" s="90"/>
      <c r="I7" s="90"/>
    </row>
    <row r="8" spans="1:9" x14ac:dyDescent="0.2">
      <c r="A8" s="366" t="s">
        <v>200</v>
      </c>
      <c r="B8" s="366"/>
      <c r="C8" s="366"/>
      <c r="D8" s="366"/>
      <c r="E8" s="366"/>
      <c r="F8" s="366"/>
      <c r="G8" s="366"/>
      <c r="H8" s="366"/>
      <c r="I8" s="366"/>
    </row>
    <row r="9" spans="1:9" x14ac:dyDescent="0.2">
      <c r="A9" s="90"/>
      <c r="B9" s="90"/>
      <c r="C9" s="90"/>
      <c r="D9" s="90"/>
      <c r="E9" s="90"/>
      <c r="F9" s="90"/>
      <c r="G9" s="90"/>
      <c r="H9" s="90"/>
      <c r="I9" s="90"/>
    </row>
    <row r="10" spans="1:9" x14ac:dyDescent="0.2">
      <c r="A10" s="314" t="s">
        <v>201</v>
      </c>
      <c r="B10" s="90"/>
      <c r="C10" s="90"/>
      <c r="D10" s="90"/>
      <c r="E10" s="90"/>
      <c r="F10" s="90"/>
      <c r="G10" s="90"/>
      <c r="H10" s="90"/>
      <c r="I10" s="90"/>
    </row>
    <row r="11" spans="1:9" x14ac:dyDescent="0.2">
      <c r="A11" s="314"/>
      <c r="B11" s="90"/>
      <c r="C11" s="90"/>
      <c r="D11" s="90"/>
      <c r="E11" s="90"/>
      <c r="F11" s="90"/>
      <c r="G11" s="90"/>
      <c r="H11" s="90"/>
      <c r="I11" s="90"/>
    </row>
    <row r="12" spans="1:9" x14ac:dyDescent="0.2">
      <c r="A12" s="367" t="s">
        <v>202</v>
      </c>
      <c r="B12" s="367"/>
      <c r="C12" s="367"/>
      <c r="D12" s="367"/>
      <c r="E12" s="367"/>
      <c r="F12" s="367"/>
      <c r="G12" s="367"/>
      <c r="H12" s="367"/>
      <c r="I12" s="367"/>
    </row>
    <row r="13" spans="1:9" x14ac:dyDescent="0.2">
      <c r="A13" s="367"/>
      <c r="B13" s="367"/>
      <c r="C13" s="367"/>
      <c r="D13" s="367"/>
      <c r="E13" s="367"/>
      <c r="F13" s="367"/>
      <c r="G13" s="367"/>
      <c r="H13" s="367"/>
      <c r="I13" s="367"/>
    </row>
    <row r="14" spans="1:9" x14ac:dyDescent="0.2">
      <c r="A14" s="90"/>
      <c r="B14" s="90"/>
      <c r="C14" s="90"/>
      <c r="D14" s="90"/>
      <c r="E14" s="90"/>
      <c r="F14" s="90"/>
      <c r="G14" s="90"/>
      <c r="H14" s="90"/>
      <c r="I14" s="90"/>
    </row>
    <row r="15" spans="1:9" x14ac:dyDescent="0.2">
      <c r="A15" s="90" t="s">
        <v>203</v>
      </c>
      <c r="B15" s="90"/>
      <c r="C15" s="90"/>
      <c r="D15" s="90"/>
      <c r="E15" s="90"/>
      <c r="F15" s="90"/>
      <c r="G15" s="90"/>
      <c r="H15" s="90"/>
      <c r="I15" s="90"/>
    </row>
    <row r="16" spans="1:9" ht="10.5" customHeight="1" x14ac:dyDescent="0.2">
      <c r="A16" s="90"/>
      <c r="B16" s="90"/>
      <c r="C16" s="90"/>
      <c r="D16" s="90"/>
      <c r="E16" s="90"/>
      <c r="F16" s="90"/>
      <c r="G16" s="90"/>
      <c r="H16" s="90"/>
      <c r="I16" s="90"/>
    </row>
    <row r="17" spans="1:13" ht="37.700000000000003" customHeight="1" x14ac:dyDescent="0.2">
      <c r="A17" s="368" t="s">
        <v>396</v>
      </c>
      <c r="B17" s="368"/>
      <c r="C17" s="368"/>
      <c r="D17" s="368"/>
      <c r="E17" s="368"/>
      <c r="F17" s="368"/>
      <c r="G17" s="368"/>
      <c r="H17" s="368"/>
      <c r="I17" s="368"/>
    </row>
    <row r="18" spans="1:13" x14ac:dyDescent="0.2">
      <c r="A18" s="90"/>
      <c r="B18" s="90"/>
      <c r="C18" s="90"/>
      <c r="D18" s="90"/>
      <c r="E18" s="90"/>
      <c r="F18" s="90"/>
      <c r="G18" s="90"/>
      <c r="H18" s="90"/>
      <c r="I18" s="90"/>
    </row>
    <row r="19" spans="1:13" x14ac:dyDescent="0.2">
      <c r="A19" s="369" t="s">
        <v>12</v>
      </c>
      <c r="B19" s="370"/>
      <c r="C19" s="370"/>
      <c r="D19" s="370"/>
      <c r="E19" s="370"/>
      <c r="F19" s="370"/>
      <c r="G19" s="370"/>
      <c r="H19" s="370"/>
      <c r="I19" s="371"/>
      <c r="M19" s="94"/>
    </row>
    <row r="20" spans="1:13" s="210" customFormat="1" x14ac:dyDescent="0.2">
      <c r="A20" s="218"/>
      <c r="B20" s="217"/>
      <c r="C20" s="239" t="s">
        <v>30</v>
      </c>
      <c r="D20" s="239" t="s">
        <v>31</v>
      </c>
      <c r="E20" s="239" t="s">
        <v>32</v>
      </c>
      <c r="F20" s="239" t="s">
        <v>33</v>
      </c>
      <c r="G20" s="239" t="s">
        <v>322</v>
      </c>
      <c r="H20" s="239" t="s">
        <v>323</v>
      </c>
      <c r="I20" s="239" t="s">
        <v>324</v>
      </c>
    </row>
    <row r="21" spans="1:13" x14ac:dyDescent="0.2">
      <c r="A21" s="95"/>
      <c r="B21" s="96"/>
      <c r="C21" s="97" t="s">
        <v>10</v>
      </c>
      <c r="D21" s="238" t="s">
        <v>10</v>
      </c>
      <c r="E21" s="238" t="s">
        <v>10</v>
      </c>
      <c r="F21" s="238" t="s">
        <v>10</v>
      </c>
      <c r="G21" s="238" t="s">
        <v>11</v>
      </c>
      <c r="H21" s="238" t="s">
        <v>11</v>
      </c>
      <c r="I21" s="238" t="s">
        <v>11</v>
      </c>
      <c r="M21" s="94"/>
    </row>
    <row r="22" spans="1:13" x14ac:dyDescent="0.2">
      <c r="A22" s="95" t="s">
        <v>0</v>
      </c>
      <c r="B22" s="96"/>
      <c r="C22" s="98">
        <v>539949</v>
      </c>
      <c r="D22" s="98">
        <v>282000</v>
      </c>
      <c r="E22" s="98">
        <v>1000650</v>
      </c>
      <c r="F22" s="98">
        <v>330907</v>
      </c>
      <c r="G22" s="315">
        <v>1046850</v>
      </c>
      <c r="H22" s="315">
        <v>562278</v>
      </c>
      <c r="I22" s="315">
        <v>1046850</v>
      </c>
    </row>
    <row r="23" spans="1:13" x14ac:dyDescent="0.2">
      <c r="A23" s="95" t="s">
        <v>1</v>
      </c>
      <c r="B23" s="96"/>
      <c r="C23" s="98">
        <v>175.25</v>
      </c>
      <c r="D23" s="98">
        <f t="shared" ref="D23:I23" si="0">C34</f>
        <v>10202.929999999993</v>
      </c>
      <c r="E23" s="98">
        <f t="shared" si="0"/>
        <v>7283.8099999999977</v>
      </c>
      <c r="F23" s="98">
        <f t="shared" si="0"/>
        <v>14632.570000000065</v>
      </c>
      <c r="G23" s="98">
        <f t="shared" si="0"/>
        <v>39130.660000000033</v>
      </c>
      <c r="H23" s="98">
        <f t="shared" si="0"/>
        <v>39130.660000000033</v>
      </c>
      <c r="I23" s="98">
        <f t="shared" si="0"/>
        <v>39130.660000000033</v>
      </c>
    </row>
    <row r="24" spans="1:13" x14ac:dyDescent="0.2">
      <c r="A24" s="95" t="s">
        <v>2</v>
      </c>
      <c r="B24" s="96"/>
      <c r="C24" s="99">
        <v>418727</v>
      </c>
      <c r="D24" s="98">
        <v>422935</v>
      </c>
      <c r="E24" s="98">
        <v>629547.19999999995</v>
      </c>
      <c r="F24" s="98">
        <v>553576.57999999996</v>
      </c>
      <c r="G24" s="98">
        <v>553576.57999999996</v>
      </c>
      <c r="H24" s="98">
        <v>553576.57999999996</v>
      </c>
      <c r="I24" s="98">
        <v>553576.57999999996</v>
      </c>
    </row>
    <row r="25" spans="1:13" x14ac:dyDescent="0.2">
      <c r="A25" s="95" t="s">
        <v>3</v>
      </c>
      <c r="B25" s="96"/>
      <c r="C25" s="99">
        <v>408699.32</v>
      </c>
      <c r="D25" s="98">
        <v>425854.12</v>
      </c>
      <c r="E25" s="98">
        <v>622198.43999999994</v>
      </c>
      <c r="F25" s="98">
        <v>529078.49</v>
      </c>
      <c r="G25" s="98">
        <v>553576.57999999996</v>
      </c>
      <c r="H25" s="98">
        <v>553576.57999999996</v>
      </c>
      <c r="I25" s="98">
        <v>553576.57999999996</v>
      </c>
    </row>
    <row r="26" spans="1:13" x14ac:dyDescent="0.2">
      <c r="A26" s="95"/>
      <c r="B26" s="96"/>
      <c r="C26" s="99"/>
      <c r="D26" s="98"/>
      <c r="E26" s="98"/>
      <c r="F26" s="98"/>
      <c r="G26" s="98"/>
      <c r="H26" s="98"/>
      <c r="I26" s="98"/>
    </row>
    <row r="27" spans="1:13" x14ac:dyDescent="0.2">
      <c r="A27" s="95" t="s">
        <v>4</v>
      </c>
      <c r="B27" s="93"/>
      <c r="C27" s="100"/>
      <c r="D27" s="100"/>
      <c r="E27" s="101"/>
      <c r="F27" s="101"/>
      <c r="G27" s="101"/>
      <c r="H27" s="101"/>
      <c r="I27" s="101"/>
    </row>
    <row r="28" spans="1:13" x14ac:dyDescent="0.2">
      <c r="A28" s="316" t="s">
        <v>204</v>
      </c>
      <c r="B28" s="93"/>
      <c r="C28" s="102"/>
      <c r="D28" s="102"/>
      <c r="E28" s="103"/>
      <c r="F28" s="103"/>
      <c r="G28" s="103"/>
      <c r="H28" s="103"/>
      <c r="I28" s="103"/>
    </row>
    <row r="29" spans="1:13" x14ac:dyDescent="0.2">
      <c r="A29" s="104"/>
      <c r="B29" s="105"/>
      <c r="C29" s="98"/>
      <c r="D29" s="98"/>
      <c r="E29" s="98"/>
      <c r="F29" s="98"/>
      <c r="G29" s="98"/>
      <c r="H29" s="98"/>
      <c r="I29" s="98"/>
    </row>
    <row r="30" spans="1:13" x14ac:dyDescent="0.2">
      <c r="A30" s="104"/>
      <c r="B30" s="105"/>
      <c r="C30" s="98"/>
      <c r="D30" s="98"/>
      <c r="E30" s="98"/>
      <c r="F30" s="98"/>
      <c r="G30" s="98"/>
      <c r="H30" s="98"/>
      <c r="I30" s="98"/>
    </row>
    <row r="31" spans="1:13" x14ac:dyDescent="0.2">
      <c r="A31" s="104"/>
      <c r="B31" s="105"/>
      <c r="C31" s="98"/>
      <c r="D31" s="98"/>
      <c r="E31" s="98"/>
      <c r="F31" s="98"/>
      <c r="G31" s="98"/>
      <c r="H31" s="98"/>
      <c r="I31" s="98"/>
    </row>
    <row r="32" spans="1:13" x14ac:dyDescent="0.2">
      <c r="A32" s="95" t="s">
        <v>5</v>
      </c>
      <c r="B32" s="96"/>
      <c r="C32" s="98"/>
      <c r="D32" s="98"/>
      <c r="E32" s="98"/>
      <c r="F32" s="98"/>
      <c r="G32" s="98"/>
      <c r="H32" s="98"/>
      <c r="I32" s="98"/>
    </row>
    <row r="33" spans="1:9" x14ac:dyDescent="0.2">
      <c r="A33" s="95"/>
      <c r="B33" s="96"/>
      <c r="C33" s="98"/>
      <c r="D33" s="98"/>
      <c r="E33" s="98"/>
      <c r="F33" s="98"/>
      <c r="G33" s="98"/>
      <c r="H33" s="98"/>
      <c r="I33" s="98"/>
    </row>
    <row r="34" spans="1:9" x14ac:dyDescent="0.2">
      <c r="A34" s="95" t="s">
        <v>7</v>
      </c>
      <c r="B34" s="96"/>
      <c r="C34" s="101">
        <v>10202.929999999993</v>
      </c>
      <c r="D34" s="101">
        <f t="shared" ref="D34:I34" si="1">+D23+D24-D25+D32</f>
        <v>7283.8099999999977</v>
      </c>
      <c r="E34" s="101">
        <f t="shared" si="1"/>
        <v>14632.570000000065</v>
      </c>
      <c r="F34" s="101">
        <f t="shared" si="1"/>
        <v>39130.660000000033</v>
      </c>
      <c r="G34" s="101">
        <f t="shared" si="1"/>
        <v>39130.660000000033</v>
      </c>
      <c r="H34" s="101">
        <f t="shared" si="1"/>
        <v>39130.660000000033</v>
      </c>
      <c r="I34" s="101">
        <f t="shared" si="1"/>
        <v>39130.660000000033</v>
      </c>
    </row>
    <row r="35" spans="1:9" x14ac:dyDescent="0.2">
      <c r="A35" s="104"/>
      <c r="B35" s="105"/>
      <c r="C35" s="98"/>
      <c r="D35" s="98"/>
      <c r="E35" s="98"/>
      <c r="F35" s="98"/>
      <c r="G35" s="98"/>
      <c r="H35" s="98"/>
      <c r="I35" s="98"/>
    </row>
    <row r="36" spans="1:9" x14ac:dyDescent="0.2">
      <c r="A36" s="95" t="s">
        <v>24</v>
      </c>
      <c r="B36" s="96"/>
      <c r="C36" s="98">
        <v>0</v>
      </c>
      <c r="D36" s="98">
        <v>40805</v>
      </c>
      <c r="E36" s="98">
        <v>1029.6099999999999</v>
      </c>
      <c r="F36" s="98">
        <v>46064.01</v>
      </c>
      <c r="G36" s="98">
        <v>46064.01</v>
      </c>
      <c r="H36" s="98">
        <v>46064.01</v>
      </c>
      <c r="I36" s="98">
        <v>46064.01</v>
      </c>
    </row>
    <row r="37" spans="1:9" x14ac:dyDescent="0.2">
      <c r="A37" s="104"/>
      <c r="B37" s="105"/>
      <c r="C37" s="98"/>
      <c r="D37" s="98"/>
      <c r="E37" s="98"/>
      <c r="F37" s="98"/>
      <c r="G37" s="98"/>
      <c r="H37" s="98"/>
      <c r="I37" s="98"/>
    </row>
    <row r="38" spans="1:9" x14ac:dyDescent="0.2">
      <c r="A38" s="95" t="s">
        <v>25</v>
      </c>
      <c r="B38" s="107"/>
      <c r="C38" s="108">
        <f t="shared" ref="C38" si="2">C34-C36</f>
        <v>10202.929999999993</v>
      </c>
      <c r="D38" s="108" t="s">
        <v>75</v>
      </c>
      <c r="E38" s="108" t="s">
        <v>75</v>
      </c>
      <c r="F38" s="108" t="s">
        <v>75</v>
      </c>
      <c r="G38" s="108" t="s">
        <v>75</v>
      </c>
      <c r="H38" s="108" t="s">
        <v>75</v>
      </c>
      <c r="I38" s="108" t="s">
        <v>75</v>
      </c>
    </row>
    <row r="39" spans="1:9" x14ac:dyDescent="0.2">
      <c r="A39" s="109"/>
      <c r="B39" s="109"/>
      <c r="C39" s="110"/>
      <c r="D39" s="110"/>
      <c r="E39" s="110"/>
      <c r="F39" s="110"/>
      <c r="G39" s="110"/>
      <c r="H39" s="110"/>
      <c r="I39" s="110"/>
    </row>
    <row r="40" spans="1:9" x14ac:dyDescent="0.2">
      <c r="A40" s="111" t="s">
        <v>26</v>
      </c>
      <c r="B40" s="91"/>
      <c r="C40" s="112"/>
      <c r="D40" s="112"/>
      <c r="E40" s="113"/>
      <c r="F40" s="113"/>
      <c r="G40" s="113"/>
      <c r="H40" s="113"/>
      <c r="I40" s="113"/>
    </row>
    <row r="41" spans="1:9" x14ac:dyDescent="0.2">
      <c r="A41" s="114" t="s">
        <v>205</v>
      </c>
      <c r="B41" s="105"/>
      <c r="C41" s="115"/>
      <c r="D41" s="115"/>
      <c r="E41" s="106"/>
      <c r="F41" s="106"/>
      <c r="G41" s="106"/>
      <c r="H41" s="106"/>
      <c r="I41" s="106"/>
    </row>
    <row r="42" spans="1:9" x14ac:dyDescent="0.2">
      <c r="A42" s="95"/>
      <c r="B42" s="96"/>
      <c r="C42" s="98"/>
      <c r="D42" s="98"/>
      <c r="E42" s="98"/>
      <c r="F42" s="98"/>
      <c r="G42" s="98"/>
      <c r="H42" s="98"/>
      <c r="I42" s="98"/>
    </row>
    <row r="43" spans="1:9" x14ac:dyDescent="0.2">
      <c r="A43" s="95" t="s">
        <v>6</v>
      </c>
      <c r="B43" s="96"/>
      <c r="C43" s="19"/>
      <c r="D43" s="19"/>
      <c r="E43" s="98"/>
      <c r="F43" s="98"/>
      <c r="G43" s="98"/>
      <c r="H43" s="98"/>
      <c r="I43" s="98"/>
    </row>
    <row r="44" spans="1:9" x14ac:dyDescent="0.2">
      <c r="A44" s="95"/>
      <c r="B44" s="96"/>
      <c r="C44" s="19"/>
      <c r="D44" s="19"/>
      <c r="E44" s="98"/>
      <c r="F44" s="98"/>
      <c r="G44" s="98"/>
      <c r="H44" s="98"/>
      <c r="I44" s="98"/>
    </row>
    <row r="45" spans="1:9" x14ac:dyDescent="0.2">
      <c r="A45" s="114" t="s">
        <v>8</v>
      </c>
      <c r="B45" s="107"/>
      <c r="C45" s="19"/>
      <c r="D45" s="19"/>
      <c r="E45" s="98"/>
      <c r="F45" s="98"/>
      <c r="G45" s="98"/>
      <c r="H45" s="98"/>
      <c r="I45" s="98"/>
    </row>
    <row r="46" spans="1:9" x14ac:dyDescent="0.2">
      <c r="A46" s="116" t="s">
        <v>9</v>
      </c>
      <c r="B46" s="117"/>
      <c r="C46" s="19"/>
      <c r="D46" s="19"/>
      <c r="E46" s="98"/>
      <c r="F46" s="98"/>
      <c r="G46" s="98"/>
      <c r="H46" s="98"/>
      <c r="I46" s="98"/>
    </row>
    <row r="49" spans="7:7" x14ac:dyDescent="0.2">
      <c r="G49" s="94"/>
    </row>
  </sheetData>
  <sheetProtection selectLockedCells="1"/>
  <mergeCells count="4">
    <mergeCell ref="A8:I8"/>
    <mergeCell ref="A12:I13"/>
    <mergeCell ref="A17:I17"/>
    <mergeCell ref="A19:I19"/>
  </mergeCells>
  <printOptions horizontalCentered="1"/>
  <pageMargins left="0.7" right="0.7" top="0.75" bottom="0.75" header="0.3" footer="0.3"/>
  <pageSetup scale="86"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CDC78-3079-4684-A133-D768733CB00C}">
  <sheetPr>
    <tabColor rgb="FFFF0000"/>
    <pageSetUpPr fitToPage="1"/>
  </sheetPr>
  <dimension ref="A1:M49"/>
  <sheetViews>
    <sheetView zoomScaleNormal="100" zoomScaleSheetLayoutView="70" workbookViewId="0">
      <selection activeCell="L30" sqref="L30"/>
    </sheetView>
  </sheetViews>
  <sheetFormatPr defaultColWidth="9.140625" defaultRowHeight="12.75" x14ac:dyDescent="0.2"/>
  <cols>
    <col min="1" max="2" width="15.5703125" style="4" customWidth="1"/>
    <col min="3" max="8" width="12.42578125" style="4" customWidth="1"/>
    <col min="9" max="9" width="11.7109375" style="4" customWidth="1"/>
    <col min="10" max="16384" width="9.140625" style="4"/>
  </cols>
  <sheetData>
    <row r="1" spans="1:9" x14ac:dyDescent="0.2">
      <c r="A1" s="317" t="s">
        <v>397</v>
      </c>
      <c r="B1" s="318"/>
      <c r="C1" s="318"/>
      <c r="D1" s="318"/>
      <c r="E1" s="318"/>
      <c r="F1" s="318"/>
      <c r="G1" s="90"/>
      <c r="H1" s="90"/>
      <c r="I1" s="90"/>
    </row>
    <row r="2" spans="1:9" x14ac:dyDescent="0.2">
      <c r="A2" s="90" t="s">
        <v>13</v>
      </c>
      <c r="B2" s="91" t="s">
        <v>44</v>
      </c>
      <c r="C2" s="91"/>
      <c r="D2" s="91"/>
      <c r="E2" s="90"/>
      <c r="F2" s="90"/>
      <c r="G2" s="92" t="s">
        <v>14</v>
      </c>
      <c r="H2" s="319" t="s">
        <v>195</v>
      </c>
      <c r="I2" s="91"/>
    </row>
    <row r="3" spans="1:9" x14ac:dyDescent="0.2">
      <c r="A3" s="90" t="s">
        <v>22</v>
      </c>
      <c r="B3" s="91" t="s">
        <v>196</v>
      </c>
      <c r="C3" s="91"/>
      <c r="D3" s="91"/>
      <c r="E3" s="90"/>
      <c r="F3" s="90"/>
      <c r="G3" s="92" t="s">
        <v>15</v>
      </c>
      <c r="H3" s="320" t="s">
        <v>197</v>
      </c>
      <c r="I3" s="93"/>
    </row>
    <row r="4" spans="1:9" x14ac:dyDescent="0.2">
      <c r="A4" s="90" t="s">
        <v>16</v>
      </c>
      <c r="B4" s="91" t="s">
        <v>206</v>
      </c>
      <c r="C4" s="91"/>
      <c r="D4" s="91"/>
      <c r="E4" s="90"/>
      <c r="F4" s="90"/>
      <c r="G4" s="92" t="s">
        <v>18</v>
      </c>
      <c r="H4" s="91" t="s">
        <v>69</v>
      </c>
      <c r="I4" s="91"/>
    </row>
    <row r="5" spans="1:9" x14ac:dyDescent="0.2">
      <c r="A5" s="90" t="s">
        <v>17</v>
      </c>
      <c r="B5" s="91" t="s">
        <v>207</v>
      </c>
      <c r="C5" s="93"/>
      <c r="D5" s="93"/>
      <c r="E5" s="90"/>
      <c r="F5" s="90"/>
      <c r="G5" s="92" t="s">
        <v>19</v>
      </c>
      <c r="H5" s="93" t="s">
        <v>208</v>
      </c>
      <c r="I5" s="93"/>
    </row>
    <row r="6" spans="1:9" x14ac:dyDescent="0.2">
      <c r="A6" s="90"/>
      <c r="B6" s="90"/>
      <c r="C6" s="90"/>
      <c r="D6" s="90"/>
      <c r="E6" s="90"/>
      <c r="F6" s="90"/>
      <c r="G6" s="90"/>
      <c r="H6" s="90"/>
      <c r="I6" s="90"/>
    </row>
    <row r="7" spans="1:9" x14ac:dyDescent="0.2">
      <c r="A7" s="90"/>
      <c r="B7" s="90"/>
      <c r="C7" s="90"/>
      <c r="D7" s="90"/>
      <c r="E7" s="90"/>
      <c r="F7" s="90"/>
      <c r="G7" s="90"/>
      <c r="H7" s="90"/>
      <c r="I7" s="90"/>
    </row>
    <row r="8" spans="1:9" x14ac:dyDescent="0.2">
      <c r="A8" s="366" t="s">
        <v>209</v>
      </c>
      <c r="B8" s="366"/>
      <c r="C8" s="366"/>
      <c r="D8" s="366"/>
      <c r="E8" s="366"/>
      <c r="F8" s="366"/>
      <c r="G8" s="366"/>
      <c r="H8" s="366"/>
      <c r="I8" s="366"/>
    </row>
    <row r="9" spans="1:9" x14ac:dyDescent="0.2">
      <c r="A9" s="90"/>
      <c r="B9" s="90"/>
      <c r="C9" s="90"/>
      <c r="D9" s="90"/>
      <c r="E9" s="90"/>
      <c r="F9" s="90"/>
      <c r="G9" s="90"/>
      <c r="H9" s="90"/>
      <c r="I9" s="90"/>
    </row>
    <row r="10" spans="1:9" x14ac:dyDescent="0.2">
      <c r="A10" s="321" t="s">
        <v>201</v>
      </c>
      <c r="B10" s="90"/>
      <c r="C10" s="90"/>
      <c r="D10" s="90"/>
      <c r="E10" s="90"/>
      <c r="F10" s="90"/>
      <c r="G10" s="90"/>
      <c r="H10" s="90"/>
      <c r="I10" s="90"/>
    </row>
    <row r="11" spans="1:9" x14ac:dyDescent="0.2">
      <c r="A11" s="366" t="s">
        <v>210</v>
      </c>
      <c r="B11" s="366"/>
      <c r="C11" s="366"/>
      <c r="D11" s="366"/>
      <c r="E11" s="366"/>
      <c r="F11" s="366"/>
      <c r="G11" s="366"/>
      <c r="H11" s="366"/>
      <c r="I11" s="366"/>
    </row>
    <row r="12" spans="1:9" x14ac:dyDescent="0.2">
      <c r="A12" s="366"/>
      <c r="B12" s="366"/>
      <c r="C12" s="366"/>
      <c r="D12" s="366"/>
      <c r="E12" s="366"/>
      <c r="F12" s="366"/>
      <c r="G12" s="366"/>
      <c r="H12" s="366"/>
      <c r="I12" s="366"/>
    </row>
    <row r="13" spans="1:9" x14ac:dyDescent="0.2">
      <c r="A13" s="90"/>
      <c r="B13" s="90"/>
      <c r="C13" s="90"/>
      <c r="D13" s="90"/>
      <c r="E13" s="90"/>
      <c r="F13" s="90"/>
      <c r="G13" s="90"/>
      <c r="H13" s="90"/>
      <c r="I13" s="90"/>
    </row>
    <row r="14" spans="1:9" x14ac:dyDescent="0.2">
      <c r="A14" s="90" t="s">
        <v>203</v>
      </c>
      <c r="B14" s="90"/>
      <c r="C14" s="90"/>
      <c r="D14" s="90"/>
      <c r="E14" s="90"/>
      <c r="F14" s="90"/>
      <c r="G14" s="90"/>
      <c r="H14" s="90"/>
      <c r="I14" s="90"/>
    </row>
    <row r="15" spans="1:9" x14ac:dyDescent="0.2">
      <c r="A15" s="90"/>
      <c r="B15" s="90"/>
      <c r="C15" s="90"/>
      <c r="D15" s="90"/>
      <c r="E15" s="90"/>
      <c r="F15" s="90"/>
      <c r="G15" s="90"/>
      <c r="H15" s="90"/>
      <c r="I15" s="90"/>
    </row>
    <row r="16" spans="1:9" ht="12.75" customHeight="1" x14ac:dyDescent="0.2">
      <c r="A16" s="372" t="s">
        <v>211</v>
      </c>
      <c r="B16" s="372"/>
      <c r="C16" s="372"/>
      <c r="D16" s="372"/>
      <c r="E16" s="372"/>
      <c r="F16" s="372"/>
      <c r="G16" s="372"/>
      <c r="H16" s="372"/>
      <c r="I16" s="372"/>
    </row>
    <row r="17" spans="1:13" x14ac:dyDescent="0.2">
      <c r="A17" s="372"/>
      <c r="B17" s="372"/>
      <c r="C17" s="372"/>
      <c r="D17" s="372"/>
      <c r="E17" s="372"/>
      <c r="F17" s="372"/>
      <c r="G17" s="372"/>
      <c r="H17" s="372"/>
      <c r="I17" s="372"/>
    </row>
    <row r="18" spans="1:13" x14ac:dyDescent="0.2">
      <c r="A18" s="90"/>
      <c r="B18" s="90"/>
      <c r="C18" s="90"/>
      <c r="D18" s="90"/>
      <c r="E18" s="90"/>
      <c r="F18" s="90"/>
      <c r="G18" s="90"/>
      <c r="H18" s="90"/>
      <c r="I18" s="90"/>
    </row>
    <row r="19" spans="1:13" x14ac:dyDescent="0.2">
      <c r="A19" s="369" t="s">
        <v>12</v>
      </c>
      <c r="B19" s="370"/>
      <c r="C19" s="370"/>
      <c r="D19" s="370"/>
      <c r="E19" s="370"/>
      <c r="F19" s="370"/>
      <c r="G19" s="370"/>
      <c r="H19" s="370"/>
      <c r="I19" s="371"/>
      <c r="M19" s="94"/>
    </row>
    <row r="20" spans="1:13" s="210" customFormat="1" x14ac:dyDescent="0.2">
      <c r="A20" s="218"/>
      <c r="B20" s="217"/>
      <c r="C20" s="239" t="s">
        <v>30</v>
      </c>
      <c r="D20" s="239" t="s">
        <v>31</v>
      </c>
      <c r="E20" s="239" t="s">
        <v>32</v>
      </c>
      <c r="F20" s="239" t="s">
        <v>33</v>
      </c>
      <c r="G20" s="239" t="s">
        <v>322</v>
      </c>
      <c r="H20" s="239" t="s">
        <v>323</v>
      </c>
      <c r="I20" s="239" t="s">
        <v>324</v>
      </c>
    </row>
    <row r="21" spans="1:13" x14ac:dyDescent="0.2">
      <c r="A21" s="95"/>
      <c r="B21" s="96"/>
      <c r="C21" s="97" t="s">
        <v>10</v>
      </c>
      <c r="D21" s="238" t="s">
        <v>10</v>
      </c>
      <c r="E21" s="238" t="s">
        <v>10</v>
      </c>
      <c r="F21" s="238" t="s">
        <v>10</v>
      </c>
      <c r="G21" s="238" t="s">
        <v>11</v>
      </c>
      <c r="H21" s="238" t="s">
        <v>11</v>
      </c>
      <c r="I21" s="238" t="s">
        <v>11</v>
      </c>
      <c r="M21" s="94"/>
    </row>
    <row r="22" spans="1:13" x14ac:dyDescent="0.2">
      <c r="A22" s="95" t="s">
        <v>0</v>
      </c>
      <c r="B22" s="96"/>
      <c r="C22" s="98">
        <v>976401</v>
      </c>
      <c r="D22" s="98">
        <v>0</v>
      </c>
      <c r="E22" s="98">
        <v>0</v>
      </c>
      <c r="F22" s="98">
        <v>0</v>
      </c>
      <c r="G22" s="98">
        <v>0</v>
      </c>
      <c r="H22" s="98">
        <v>0</v>
      </c>
      <c r="I22" s="98">
        <v>0</v>
      </c>
    </row>
    <row r="23" spans="1:13" x14ac:dyDescent="0.2">
      <c r="A23" s="95" t="s">
        <v>1</v>
      </c>
      <c r="B23" s="96"/>
      <c r="C23" s="19">
        <v>16422.50999999998</v>
      </c>
      <c r="D23" s="98">
        <f>C34</f>
        <v>5906.3999999999651</v>
      </c>
      <c r="E23" s="98">
        <f>D34</f>
        <v>-3.5470293369144201E-11</v>
      </c>
      <c r="F23" s="98">
        <f>E34</f>
        <v>-3.5470293369144201E-11</v>
      </c>
      <c r="G23" s="98">
        <f t="shared" ref="G23:I23" si="0">F34</f>
        <v>-3.5470293369144201E-11</v>
      </c>
      <c r="H23" s="98">
        <f t="shared" si="0"/>
        <v>-3.5470293369144201E-11</v>
      </c>
      <c r="I23" s="98">
        <f t="shared" si="0"/>
        <v>-3.5470293369144201E-11</v>
      </c>
    </row>
    <row r="24" spans="1:13" x14ac:dyDescent="0.2">
      <c r="A24" s="95" t="s">
        <v>2</v>
      </c>
      <c r="B24" s="96"/>
      <c r="C24" s="99">
        <v>209121.27</v>
      </c>
      <c r="D24" s="98">
        <v>1262.06</v>
      </c>
      <c r="E24" s="98">
        <v>0</v>
      </c>
      <c r="F24" s="98">
        <v>0</v>
      </c>
      <c r="G24" s="98">
        <v>0</v>
      </c>
      <c r="H24" s="98">
        <v>0</v>
      </c>
      <c r="I24" s="98">
        <v>0</v>
      </c>
    </row>
    <row r="25" spans="1:13" x14ac:dyDescent="0.2">
      <c r="A25" s="95" t="s">
        <v>3</v>
      </c>
      <c r="B25" s="96"/>
      <c r="C25" s="99">
        <v>219637.38</v>
      </c>
      <c r="D25" s="98">
        <v>86.36</v>
      </c>
      <c r="E25" s="98">
        <v>0</v>
      </c>
      <c r="F25" s="98">
        <v>0</v>
      </c>
      <c r="G25" s="98">
        <v>0</v>
      </c>
      <c r="H25" s="98">
        <v>0</v>
      </c>
      <c r="I25" s="98">
        <v>0</v>
      </c>
    </row>
    <row r="26" spans="1:13" x14ac:dyDescent="0.2">
      <c r="A26" s="95"/>
      <c r="B26" s="96"/>
      <c r="C26" s="98"/>
      <c r="D26" s="98"/>
      <c r="E26" s="98"/>
      <c r="F26" s="98"/>
      <c r="G26" s="98"/>
      <c r="H26" s="98"/>
      <c r="I26" s="98"/>
    </row>
    <row r="27" spans="1:13" x14ac:dyDescent="0.2">
      <c r="A27" s="95" t="s">
        <v>4</v>
      </c>
      <c r="B27" s="93"/>
      <c r="C27" s="100"/>
      <c r="D27" s="100"/>
      <c r="E27" s="101"/>
      <c r="F27" s="101"/>
      <c r="G27" s="101"/>
      <c r="H27" s="101"/>
      <c r="I27" s="101"/>
    </row>
    <row r="28" spans="1:13" x14ac:dyDescent="0.2">
      <c r="A28" s="322" t="s">
        <v>204</v>
      </c>
      <c r="B28" s="93"/>
      <c r="C28" s="102"/>
      <c r="D28" s="102"/>
      <c r="E28" s="103"/>
      <c r="F28" s="103"/>
      <c r="G28" s="103"/>
      <c r="H28" s="103"/>
      <c r="I28" s="103"/>
    </row>
    <row r="29" spans="1:13" x14ac:dyDescent="0.2">
      <c r="A29" s="104" t="s">
        <v>212</v>
      </c>
      <c r="B29" s="105"/>
      <c r="C29" s="98"/>
      <c r="D29" s="98">
        <v>-7082.1</v>
      </c>
      <c r="E29" s="98"/>
      <c r="F29" s="98"/>
      <c r="G29" s="98"/>
      <c r="H29" s="98"/>
      <c r="I29" s="98"/>
    </row>
    <row r="30" spans="1:13" x14ac:dyDescent="0.2">
      <c r="A30" s="104"/>
      <c r="B30" s="105"/>
      <c r="C30" s="98"/>
      <c r="D30" s="98"/>
      <c r="E30" s="98"/>
      <c r="F30" s="98"/>
      <c r="G30" s="98"/>
      <c r="H30" s="98"/>
      <c r="I30" s="98"/>
    </row>
    <row r="31" spans="1:13" x14ac:dyDescent="0.2">
      <c r="A31" s="104"/>
      <c r="B31" s="105"/>
      <c r="C31" s="98"/>
      <c r="D31" s="98"/>
      <c r="E31" s="98"/>
      <c r="F31" s="98"/>
      <c r="G31" s="98"/>
      <c r="H31" s="98"/>
      <c r="I31" s="98"/>
    </row>
    <row r="32" spans="1:13" x14ac:dyDescent="0.2">
      <c r="A32" s="95" t="s">
        <v>5</v>
      </c>
      <c r="B32" s="96"/>
      <c r="C32" s="98">
        <v>0</v>
      </c>
      <c r="D32" s="98">
        <f t="shared" ref="D32:F32" si="1">SUM(D29:D31)</f>
        <v>-7082.1</v>
      </c>
      <c r="E32" s="98">
        <f t="shared" si="1"/>
        <v>0</v>
      </c>
      <c r="F32" s="98">
        <f t="shared" si="1"/>
        <v>0</v>
      </c>
      <c r="G32" s="98">
        <f t="shared" ref="G32:I32" si="2">SUM(G29:G31)</f>
        <v>0</v>
      </c>
      <c r="H32" s="98">
        <f t="shared" si="2"/>
        <v>0</v>
      </c>
      <c r="I32" s="98">
        <f t="shared" si="2"/>
        <v>0</v>
      </c>
    </row>
    <row r="33" spans="1:9" x14ac:dyDescent="0.2">
      <c r="A33" s="95"/>
      <c r="B33" s="96"/>
      <c r="C33" s="98"/>
      <c r="D33" s="98"/>
      <c r="E33" s="98"/>
      <c r="F33" s="98"/>
      <c r="G33" s="98"/>
      <c r="H33" s="98"/>
      <c r="I33" s="98"/>
    </row>
    <row r="34" spans="1:9" x14ac:dyDescent="0.2">
      <c r="A34" s="95" t="s">
        <v>7</v>
      </c>
      <c r="B34" s="96"/>
      <c r="C34" s="101">
        <v>5906.3999999999651</v>
      </c>
      <c r="D34" s="101">
        <f t="shared" ref="D34:I34" si="3">+D23+D24-D25+D32</f>
        <v>-3.5470293369144201E-11</v>
      </c>
      <c r="E34" s="101">
        <f t="shared" si="3"/>
        <v>-3.5470293369144201E-11</v>
      </c>
      <c r="F34" s="101">
        <f t="shared" si="3"/>
        <v>-3.5470293369144201E-11</v>
      </c>
      <c r="G34" s="101">
        <f t="shared" si="3"/>
        <v>-3.5470293369144201E-11</v>
      </c>
      <c r="H34" s="101">
        <f t="shared" si="3"/>
        <v>-3.5470293369144201E-11</v>
      </c>
      <c r="I34" s="101">
        <f t="shared" si="3"/>
        <v>-3.5470293369144201E-11</v>
      </c>
    </row>
    <row r="35" spans="1:9" x14ac:dyDescent="0.2">
      <c r="A35" s="104"/>
      <c r="B35" s="105"/>
      <c r="C35" s="98"/>
      <c r="D35" s="98"/>
      <c r="E35" s="98"/>
      <c r="F35" s="98"/>
      <c r="G35" s="98"/>
      <c r="H35" s="98"/>
      <c r="I35" s="98"/>
    </row>
    <row r="36" spans="1:9" x14ac:dyDescent="0.2">
      <c r="A36" s="95" t="s">
        <v>24</v>
      </c>
      <c r="B36" s="96"/>
      <c r="C36" s="122">
        <v>0</v>
      </c>
      <c r="D36" s="98">
        <v>0</v>
      </c>
      <c r="E36" s="98">
        <v>0</v>
      </c>
      <c r="F36" s="98">
        <v>0</v>
      </c>
      <c r="G36" s="98">
        <v>0</v>
      </c>
      <c r="H36" s="98">
        <v>0</v>
      </c>
      <c r="I36" s="98">
        <v>0</v>
      </c>
    </row>
    <row r="37" spans="1:9" x14ac:dyDescent="0.2">
      <c r="A37" s="104"/>
      <c r="B37" s="105"/>
      <c r="C37" s="122"/>
      <c r="D37" s="98"/>
      <c r="E37" s="98"/>
      <c r="F37" s="98"/>
      <c r="G37" s="98"/>
      <c r="H37" s="98"/>
      <c r="I37" s="98"/>
    </row>
    <row r="38" spans="1:9" x14ac:dyDescent="0.2">
      <c r="A38" s="95" t="s">
        <v>25</v>
      </c>
      <c r="B38" s="107"/>
      <c r="C38" s="108">
        <f t="shared" ref="C38:I38" si="4">C34-C36</f>
        <v>5906.3999999999651</v>
      </c>
      <c r="D38" s="108">
        <f t="shared" si="4"/>
        <v>-3.5470293369144201E-11</v>
      </c>
      <c r="E38" s="108">
        <f t="shared" si="4"/>
        <v>-3.5470293369144201E-11</v>
      </c>
      <c r="F38" s="108">
        <f t="shared" si="4"/>
        <v>-3.5470293369144201E-11</v>
      </c>
      <c r="G38" s="108">
        <f t="shared" si="4"/>
        <v>-3.5470293369144201E-11</v>
      </c>
      <c r="H38" s="108">
        <f t="shared" si="4"/>
        <v>-3.5470293369144201E-11</v>
      </c>
      <c r="I38" s="108">
        <f t="shared" si="4"/>
        <v>-3.5470293369144201E-11</v>
      </c>
    </row>
    <row r="39" spans="1:9" x14ac:dyDescent="0.2">
      <c r="A39" s="109"/>
      <c r="B39" s="109"/>
      <c r="C39" s="110"/>
      <c r="D39" s="110"/>
      <c r="E39" s="110"/>
      <c r="F39" s="110"/>
      <c r="G39" s="110"/>
      <c r="H39" s="110"/>
      <c r="I39" s="110"/>
    </row>
    <row r="40" spans="1:9" x14ac:dyDescent="0.2">
      <c r="A40" s="111" t="s">
        <v>26</v>
      </c>
      <c r="B40" s="91"/>
      <c r="C40" s="112"/>
      <c r="D40" s="112"/>
      <c r="E40" s="113"/>
      <c r="F40" s="113"/>
      <c r="G40" s="113"/>
      <c r="H40" s="113"/>
      <c r="I40" s="113"/>
    </row>
    <row r="41" spans="1:9" x14ac:dyDescent="0.2">
      <c r="A41" s="114" t="s">
        <v>205</v>
      </c>
      <c r="B41" s="105"/>
      <c r="C41" s="115"/>
      <c r="D41" s="115"/>
      <c r="E41" s="106"/>
      <c r="F41" s="106"/>
      <c r="G41" s="106"/>
      <c r="H41" s="106"/>
      <c r="I41" s="106"/>
    </row>
    <row r="42" spans="1:9" x14ac:dyDescent="0.2">
      <c r="A42" s="95"/>
      <c r="B42" s="96"/>
      <c r="C42" s="98"/>
      <c r="D42" s="98"/>
      <c r="E42" s="98"/>
      <c r="F42" s="98"/>
      <c r="G42" s="98"/>
      <c r="H42" s="98"/>
      <c r="I42" s="98"/>
    </row>
    <row r="43" spans="1:9" x14ac:dyDescent="0.2">
      <c r="A43" s="95" t="s">
        <v>6</v>
      </c>
      <c r="B43" s="96"/>
      <c r="C43" s="19"/>
      <c r="D43" s="19"/>
      <c r="E43" s="98"/>
      <c r="F43" s="98"/>
      <c r="G43" s="98"/>
      <c r="H43" s="98"/>
      <c r="I43" s="98"/>
    </row>
    <row r="44" spans="1:9" x14ac:dyDescent="0.2">
      <c r="A44" s="95"/>
      <c r="B44" s="96"/>
      <c r="C44" s="19"/>
      <c r="D44" s="19"/>
      <c r="E44" s="98"/>
      <c r="F44" s="98"/>
      <c r="G44" s="98"/>
      <c r="H44" s="98"/>
      <c r="I44" s="98"/>
    </row>
    <row r="45" spans="1:9" x14ac:dyDescent="0.2">
      <c r="A45" s="114" t="s">
        <v>8</v>
      </c>
      <c r="B45" s="107"/>
      <c r="C45" s="19"/>
      <c r="D45" s="19"/>
      <c r="E45" s="98"/>
      <c r="F45" s="98"/>
      <c r="G45" s="98"/>
      <c r="H45" s="98"/>
      <c r="I45" s="98"/>
    </row>
    <row r="46" spans="1:9" x14ac:dyDescent="0.2">
      <c r="A46" s="116" t="s">
        <v>9</v>
      </c>
      <c r="B46" s="117"/>
      <c r="C46" s="19"/>
      <c r="D46" s="19"/>
      <c r="E46" s="98"/>
      <c r="F46" s="98"/>
      <c r="G46" s="98"/>
      <c r="H46" s="98"/>
      <c r="I46" s="98"/>
    </row>
    <row r="49" spans="7:7" x14ac:dyDescent="0.2">
      <c r="G49" s="94"/>
    </row>
  </sheetData>
  <sheetProtection selectLockedCells="1"/>
  <mergeCells count="4">
    <mergeCell ref="A8:I8"/>
    <mergeCell ref="A11:I12"/>
    <mergeCell ref="A16:I17"/>
    <mergeCell ref="A19:I19"/>
  </mergeCells>
  <printOptions horizontalCentered="1"/>
  <pageMargins left="0.7" right="0.7" top="0.75" bottom="0.75" header="0.3" footer="0.3"/>
  <pageSetup scale="8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4473A-5D6D-49C4-BB04-712979A2BB20}">
  <sheetPr>
    <pageSetUpPr fitToPage="1"/>
  </sheetPr>
  <dimension ref="A1:M51"/>
  <sheetViews>
    <sheetView zoomScaleNormal="100" zoomScaleSheetLayoutView="70" workbookViewId="0">
      <selection activeCell="M33" sqref="M33"/>
    </sheetView>
  </sheetViews>
  <sheetFormatPr defaultColWidth="9.140625" defaultRowHeight="12.75" x14ac:dyDescent="0.2"/>
  <cols>
    <col min="1" max="2" width="16" style="4" customWidth="1"/>
    <col min="3" max="8" width="12.42578125" style="4" customWidth="1"/>
    <col min="9" max="9" width="11.7109375" style="4" customWidth="1"/>
    <col min="10" max="16384" width="9.140625" style="4"/>
  </cols>
  <sheetData>
    <row r="1" spans="1:9" x14ac:dyDescent="0.2">
      <c r="A1" s="90"/>
      <c r="B1" s="90"/>
      <c r="C1" s="90"/>
      <c r="D1" s="90"/>
      <c r="E1" s="90"/>
      <c r="F1" s="90"/>
      <c r="G1" s="90"/>
      <c r="H1" s="90"/>
      <c r="I1" s="90"/>
    </row>
    <row r="2" spans="1:9" x14ac:dyDescent="0.2">
      <c r="A2" s="90" t="s">
        <v>13</v>
      </c>
      <c r="B2" s="91" t="s">
        <v>44</v>
      </c>
      <c r="C2" s="91"/>
      <c r="D2" s="91"/>
      <c r="E2" s="90"/>
      <c r="F2" s="90"/>
      <c r="G2" s="92" t="s">
        <v>14</v>
      </c>
      <c r="H2" s="310" t="s">
        <v>195</v>
      </c>
      <c r="I2" s="91"/>
    </row>
    <row r="3" spans="1:9" x14ac:dyDescent="0.2">
      <c r="A3" s="90" t="s">
        <v>22</v>
      </c>
      <c r="B3" s="91" t="s">
        <v>213</v>
      </c>
      <c r="C3" s="91"/>
      <c r="D3" s="91"/>
      <c r="E3" s="90"/>
      <c r="F3" s="90"/>
      <c r="G3" s="92" t="s">
        <v>15</v>
      </c>
      <c r="H3" s="311" t="s">
        <v>197</v>
      </c>
      <c r="I3" s="93"/>
    </row>
    <row r="4" spans="1:9" x14ac:dyDescent="0.2">
      <c r="A4" s="90" t="s">
        <v>16</v>
      </c>
      <c r="B4" s="91" t="s">
        <v>214</v>
      </c>
      <c r="C4" s="91"/>
      <c r="D4" s="91"/>
      <c r="E4" s="90"/>
      <c r="F4" s="90"/>
      <c r="G4" s="92" t="s">
        <v>18</v>
      </c>
      <c r="H4" s="91" t="s">
        <v>69</v>
      </c>
      <c r="I4" s="91"/>
    </row>
    <row r="5" spans="1:9" x14ac:dyDescent="0.2">
      <c r="A5" s="90" t="s">
        <v>17</v>
      </c>
      <c r="B5" s="312" t="s">
        <v>398</v>
      </c>
      <c r="C5" s="313"/>
      <c r="D5" s="313"/>
      <c r="E5" s="90"/>
      <c r="F5" s="90"/>
      <c r="G5" s="92" t="s">
        <v>19</v>
      </c>
      <c r="H5" s="93" t="s">
        <v>215</v>
      </c>
      <c r="I5" s="93"/>
    </row>
    <row r="6" spans="1:9" x14ac:dyDescent="0.2">
      <c r="A6" s="90"/>
      <c r="B6" s="313" t="s">
        <v>399</v>
      </c>
      <c r="C6" s="313"/>
      <c r="D6" s="313"/>
      <c r="E6" s="90"/>
      <c r="F6" s="90"/>
      <c r="G6" s="90"/>
      <c r="H6" s="90"/>
      <c r="I6" s="90"/>
    </row>
    <row r="7" spans="1:9" x14ac:dyDescent="0.2">
      <c r="A7" s="90"/>
      <c r="B7" s="90"/>
      <c r="C7" s="90"/>
      <c r="D7" s="90"/>
      <c r="E7" s="90"/>
      <c r="F7" s="90"/>
      <c r="G7" s="90"/>
      <c r="H7" s="90"/>
      <c r="I7" s="90"/>
    </row>
    <row r="8" spans="1:9" ht="12.75" customHeight="1" x14ac:dyDescent="0.2">
      <c r="A8" s="373" t="s">
        <v>216</v>
      </c>
      <c r="B8" s="373"/>
      <c r="C8" s="373"/>
      <c r="D8" s="373"/>
      <c r="E8" s="373"/>
      <c r="F8" s="373"/>
      <c r="G8" s="373"/>
      <c r="H8" s="373"/>
      <c r="I8" s="373"/>
    </row>
    <row r="9" spans="1:9" ht="12.75" customHeight="1" x14ac:dyDescent="0.2">
      <c r="A9" s="298"/>
      <c r="B9" s="298"/>
      <c r="C9" s="298"/>
      <c r="D9" s="298"/>
      <c r="E9" s="298"/>
      <c r="F9" s="298"/>
      <c r="G9" s="298"/>
      <c r="H9" s="298"/>
      <c r="I9" s="298"/>
    </row>
    <row r="10" spans="1:9" x14ac:dyDescent="0.2">
      <c r="A10" s="314" t="s">
        <v>201</v>
      </c>
      <c r="B10" s="90"/>
      <c r="C10" s="90"/>
      <c r="D10" s="90"/>
      <c r="E10" s="90"/>
      <c r="F10" s="90"/>
      <c r="G10" s="90"/>
      <c r="H10" s="90"/>
      <c r="I10" s="90"/>
    </row>
    <row r="11" spans="1:9" x14ac:dyDescent="0.2">
      <c r="A11" s="314"/>
      <c r="B11" s="90"/>
      <c r="C11" s="90"/>
      <c r="D11" s="90"/>
      <c r="E11" s="90"/>
      <c r="F11" s="90"/>
      <c r="G11" s="90"/>
      <c r="H11" s="90"/>
      <c r="I11" s="90"/>
    </row>
    <row r="12" spans="1:9" ht="12.75" customHeight="1" x14ac:dyDescent="0.2">
      <c r="A12" s="373" t="s">
        <v>217</v>
      </c>
      <c r="B12" s="373"/>
      <c r="C12" s="373"/>
      <c r="D12" s="373"/>
      <c r="E12" s="373"/>
      <c r="F12" s="373"/>
      <c r="G12" s="373"/>
      <c r="H12" s="373"/>
      <c r="I12" s="373"/>
    </row>
    <row r="13" spans="1:9" ht="12.75" customHeight="1" x14ac:dyDescent="0.2">
      <c r="A13" s="373"/>
      <c r="B13" s="373"/>
      <c r="C13" s="373"/>
      <c r="D13" s="373"/>
      <c r="E13" s="373"/>
      <c r="F13" s="373"/>
      <c r="G13" s="373"/>
      <c r="H13" s="373"/>
      <c r="I13" s="373"/>
    </row>
    <row r="14" spans="1:9" ht="12.75" customHeight="1" x14ac:dyDescent="0.2">
      <c r="A14" s="373"/>
      <c r="B14" s="373"/>
      <c r="C14" s="373"/>
      <c r="D14" s="373"/>
      <c r="E14" s="373"/>
      <c r="F14" s="373"/>
      <c r="G14" s="373"/>
      <c r="H14" s="373"/>
      <c r="I14" s="373"/>
    </row>
    <row r="15" spans="1:9" ht="12.75" customHeight="1" x14ac:dyDescent="0.2">
      <c r="A15" s="298"/>
      <c r="B15" s="298"/>
      <c r="C15" s="298"/>
      <c r="D15" s="298"/>
      <c r="E15" s="298"/>
      <c r="F15" s="298"/>
      <c r="G15" s="298"/>
      <c r="H15" s="298"/>
      <c r="I15" s="298"/>
    </row>
    <row r="16" spans="1:9" x14ac:dyDescent="0.2">
      <c r="A16" s="90" t="s">
        <v>203</v>
      </c>
      <c r="B16" s="90"/>
      <c r="C16" s="90"/>
      <c r="D16" s="90"/>
      <c r="E16" s="90"/>
      <c r="F16" s="90"/>
      <c r="G16" s="90"/>
      <c r="H16" s="90"/>
      <c r="I16" s="90"/>
    </row>
    <row r="17" spans="1:13" x14ac:dyDescent="0.2">
      <c r="A17" s="90"/>
      <c r="B17" s="90"/>
      <c r="C17" s="90"/>
      <c r="D17" s="90"/>
      <c r="E17" s="90"/>
      <c r="F17" s="90"/>
      <c r="G17" s="90"/>
      <c r="H17" s="90"/>
      <c r="I17" s="90"/>
    </row>
    <row r="18" spans="1:13" ht="12.75" hidden="1" customHeight="1" x14ac:dyDescent="0.2">
      <c r="A18" s="374" t="s">
        <v>400</v>
      </c>
      <c r="B18" s="374"/>
      <c r="C18" s="374"/>
      <c r="D18" s="374"/>
      <c r="E18" s="374"/>
      <c r="F18" s="374"/>
      <c r="G18" s="374"/>
      <c r="H18" s="374"/>
      <c r="I18" s="374"/>
    </row>
    <row r="19" spans="1:13" x14ac:dyDescent="0.2">
      <c r="A19" s="374"/>
      <c r="B19" s="374"/>
      <c r="C19" s="374"/>
      <c r="D19" s="374"/>
      <c r="E19" s="374"/>
      <c r="F19" s="374"/>
      <c r="G19" s="374"/>
      <c r="H19" s="374"/>
      <c r="I19" s="374"/>
    </row>
    <row r="20" spans="1:13" x14ac:dyDescent="0.2">
      <c r="A20" s="90"/>
      <c r="B20" s="90"/>
      <c r="C20" s="90"/>
      <c r="D20" s="90"/>
      <c r="E20" s="90"/>
      <c r="F20" s="90"/>
      <c r="G20" s="90"/>
      <c r="H20" s="90"/>
      <c r="I20" s="90"/>
    </row>
    <row r="21" spans="1:13" x14ac:dyDescent="0.2">
      <c r="A21" s="369" t="s">
        <v>12</v>
      </c>
      <c r="B21" s="370"/>
      <c r="C21" s="370"/>
      <c r="D21" s="370"/>
      <c r="E21" s="370"/>
      <c r="F21" s="370"/>
      <c r="G21" s="370"/>
      <c r="H21" s="370"/>
      <c r="I21" s="371"/>
      <c r="M21" s="94"/>
    </row>
    <row r="22" spans="1:13" s="210" customFormat="1" x14ac:dyDescent="0.2">
      <c r="A22" s="218"/>
      <c r="B22" s="217"/>
      <c r="C22" s="239" t="s">
        <v>30</v>
      </c>
      <c r="D22" s="239" t="s">
        <v>31</v>
      </c>
      <c r="E22" s="239" t="s">
        <v>32</v>
      </c>
      <c r="F22" s="239" t="s">
        <v>33</v>
      </c>
      <c r="G22" s="239" t="s">
        <v>322</v>
      </c>
      <c r="H22" s="239" t="s">
        <v>323</v>
      </c>
      <c r="I22" s="239" t="s">
        <v>324</v>
      </c>
    </row>
    <row r="23" spans="1:13" x14ac:dyDescent="0.2">
      <c r="A23" s="95"/>
      <c r="B23" s="96"/>
      <c r="C23" s="97" t="s">
        <v>10</v>
      </c>
      <c r="D23" s="238" t="s">
        <v>10</v>
      </c>
      <c r="E23" s="238" t="s">
        <v>10</v>
      </c>
      <c r="F23" s="238" t="s">
        <v>10</v>
      </c>
      <c r="G23" s="238" t="s">
        <v>11</v>
      </c>
      <c r="H23" s="238" t="s">
        <v>11</v>
      </c>
      <c r="I23" s="238" t="s">
        <v>11</v>
      </c>
      <c r="M23" s="94"/>
    </row>
    <row r="24" spans="1:13" x14ac:dyDescent="0.2">
      <c r="A24" s="95" t="s">
        <v>0</v>
      </c>
      <c r="B24" s="96"/>
      <c r="C24" s="98">
        <v>1113000</v>
      </c>
      <c r="D24" s="98">
        <v>530000</v>
      </c>
      <c r="E24" s="98">
        <v>1113000</v>
      </c>
      <c r="F24" s="98">
        <v>461921</v>
      </c>
      <c r="G24" s="315">
        <v>1113000</v>
      </c>
      <c r="H24" s="315">
        <v>530000</v>
      </c>
      <c r="I24" s="315">
        <v>1113000</v>
      </c>
    </row>
    <row r="25" spans="1:13" x14ac:dyDescent="0.2">
      <c r="A25" s="95" t="s">
        <v>1</v>
      </c>
      <c r="B25" s="96"/>
      <c r="C25" s="98">
        <v>58.580000000016298</v>
      </c>
      <c r="D25" s="98">
        <f t="shared" ref="D25:I25" si="0">C36</f>
        <v>17427.920000000042</v>
      </c>
      <c r="E25" s="98">
        <f t="shared" si="0"/>
        <v>17681.609999999986</v>
      </c>
      <c r="F25" s="98">
        <f t="shared" si="0"/>
        <v>18112.079999999958</v>
      </c>
      <c r="G25" s="98">
        <f t="shared" si="0"/>
        <v>13274.059999999939</v>
      </c>
      <c r="H25" s="98">
        <f t="shared" si="0"/>
        <v>13274.059999999939</v>
      </c>
      <c r="I25" s="98">
        <f t="shared" si="0"/>
        <v>13274.059999999939</v>
      </c>
    </row>
    <row r="26" spans="1:13" x14ac:dyDescent="0.2">
      <c r="A26" s="95" t="s">
        <v>2</v>
      </c>
      <c r="B26" s="96"/>
      <c r="C26" s="99">
        <v>508169.71</v>
      </c>
      <c r="D26" s="19">
        <v>526960</v>
      </c>
      <c r="E26" s="19">
        <v>562283.87</v>
      </c>
      <c r="F26" s="19">
        <v>454126.41</v>
      </c>
      <c r="G26" s="19">
        <v>454126.41</v>
      </c>
      <c r="H26" s="19">
        <v>454126.41</v>
      </c>
      <c r="I26" s="19">
        <v>454126.41</v>
      </c>
    </row>
    <row r="27" spans="1:13" x14ac:dyDescent="0.2">
      <c r="A27" s="95" t="s">
        <v>3</v>
      </c>
      <c r="B27" s="96"/>
      <c r="C27" s="99">
        <v>490800.37</v>
      </c>
      <c r="D27" s="19">
        <v>526706.31000000006</v>
      </c>
      <c r="E27" s="19">
        <v>561853.4</v>
      </c>
      <c r="F27" s="19">
        <v>458964.43</v>
      </c>
      <c r="G27" s="19">
        <v>454126.41</v>
      </c>
      <c r="H27" s="19">
        <v>454126.41</v>
      </c>
      <c r="I27" s="19">
        <v>454126.41</v>
      </c>
    </row>
    <row r="28" spans="1:13" x14ac:dyDescent="0.2">
      <c r="A28" s="95"/>
      <c r="B28" s="96"/>
      <c r="C28" s="98"/>
      <c r="D28" s="98"/>
      <c r="E28" s="98"/>
      <c r="F28" s="98"/>
      <c r="G28" s="98"/>
      <c r="H28" s="98"/>
      <c r="I28" s="98"/>
    </row>
    <row r="29" spans="1:13" x14ac:dyDescent="0.2">
      <c r="A29" s="95" t="s">
        <v>4</v>
      </c>
      <c r="B29" s="93"/>
      <c r="C29" s="100"/>
      <c r="D29" s="100"/>
      <c r="E29" s="101"/>
      <c r="F29" s="101"/>
      <c r="G29" s="101"/>
      <c r="H29" s="101"/>
      <c r="I29" s="101"/>
    </row>
    <row r="30" spans="1:13" x14ac:dyDescent="0.2">
      <c r="A30" s="316" t="s">
        <v>204</v>
      </c>
      <c r="B30" s="93"/>
      <c r="C30" s="102"/>
      <c r="D30" s="102"/>
      <c r="E30" s="103"/>
      <c r="F30" s="103"/>
      <c r="G30" s="103"/>
      <c r="H30" s="103"/>
      <c r="I30" s="103"/>
    </row>
    <row r="31" spans="1:13" x14ac:dyDescent="0.2">
      <c r="A31" s="104"/>
      <c r="B31" s="105"/>
      <c r="C31" s="98"/>
      <c r="D31" s="98"/>
      <c r="E31" s="98"/>
      <c r="F31" s="98"/>
      <c r="G31" s="98"/>
      <c r="H31" s="98"/>
      <c r="I31" s="98"/>
    </row>
    <row r="32" spans="1:13" x14ac:dyDescent="0.2">
      <c r="A32" s="104"/>
      <c r="B32" s="105"/>
      <c r="C32" s="98"/>
      <c r="D32" s="98"/>
      <c r="E32" s="98"/>
      <c r="F32" s="98"/>
      <c r="G32" s="98"/>
      <c r="H32" s="98"/>
      <c r="I32" s="98"/>
    </row>
    <row r="33" spans="1:9" x14ac:dyDescent="0.2">
      <c r="A33" s="104"/>
      <c r="B33" s="105"/>
      <c r="C33" s="98"/>
      <c r="D33" s="98"/>
      <c r="E33" s="98"/>
      <c r="F33" s="98"/>
      <c r="G33" s="98"/>
      <c r="H33" s="98"/>
      <c r="I33" s="98"/>
    </row>
    <row r="34" spans="1:9" x14ac:dyDescent="0.2">
      <c r="A34" s="95" t="s">
        <v>5</v>
      </c>
      <c r="B34" s="96"/>
      <c r="C34" s="98"/>
      <c r="D34" s="98"/>
      <c r="E34" s="98"/>
      <c r="F34" s="98"/>
      <c r="G34" s="98"/>
      <c r="H34" s="98"/>
      <c r="I34" s="98"/>
    </row>
    <row r="35" spans="1:9" x14ac:dyDescent="0.2">
      <c r="A35" s="95"/>
      <c r="B35" s="96"/>
      <c r="C35" s="98"/>
      <c r="D35" s="98"/>
      <c r="E35" s="98"/>
      <c r="F35" s="98"/>
      <c r="G35" s="98"/>
      <c r="H35" s="98"/>
      <c r="I35" s="98"/>
    </row>
    <row r="36" spans="1:9" x14ac:dyDescent="0.2">
      <c r="A36" s="95" t="s">
        <v>7</v>
      </c>
      <c r="B36" s="96"/>
      <c r="C36" s="101">
        <v>17427.920000000042</v>
      </c>
      <c r="D36" s="101">
        <f t="shared" ref="D36:I36" si="1">+D25+D26-D27+D34</f>
        <v>17681.609999999986</v>
      </c>
      <c r="E36" s="101">
        <f t="shared" si="1"/>
        <v>18112.079999999958</v>
      </c>
      <c r="F36" s="101">
        <f t="shared" si="1"/>
        <v>13274.059999999939</v>
      </c>
      <c r="G36" s="101">
        <f t="shared" si="1"/>
        <v>13274.059999999939</v>
      </c>
      <c r="H36" s="101">
        <f t="shared" si="1"/>
        <v>13274.059999999939</v>
      </c>
      <c r="I36" s="101">
        <f t="shared" si="1"/>
        <v>13274.059999999939</v>
      </c>
    </row>
    <row r="37" spans="1:9" x14ac:dyDescent="0.2">
      <c r="A37" s="104"/>
      <c r="B37" s="105"/>
      <c r="C37" s="98"/>
      <c r="D37" s="98"/>
      <c r="E37" s="98"/>
      <c r="F37" s="98"/>
      <c r="G37" s="98"/>
      <c r="H37" s="98"/>
      <c r="I37" s="98"/>
    </row>
    <row r="38" spans="1:9" x14ac:dyDescent="0.2">
      <c r="A38" s="95" t="s">
        <v>24</v>
      </c>
      <c r="B38" s="96"/>
      <c r="C38" s="98">
        <v>0</v>
      </c>
      <c r="D38" s="98">
        <v>0</v>
      </c>
      <c r="E38" s="98">
        <v>0</v>
      </c>
      <c r="F38" s="98">
        <v>0</v>
      </c>
      <c r="G38" s="98">
        <v>0</v>
      </c>
      <c r="H38" s="98">
        <v>0</v>
      </c>
      <c r="I38" s="98">
        <v>0</v>
      </c>
    </row>
    <row r="39" spans="1:9" x14ac:dyDescent="0.2">
      <c r="A39" s="104"/>
      <c r="B39" s="105"/>
      <c r="C39" s="98"/>
      <c r="D39" s="98"/>
      <c r="E39" s="98"/>
      <c r="F39" s="98"/>
      <c r="G39" s="98"/>
      <c r="H39" s="98"/>
      <c r="I39" s="98"/>
    </row>
    <row r="40" spans="1:9" x14ac:dyDescent="0.2">
      <c r="A40" s="95" t="s">
        <v>25</v>
      </c>
      <c r="B40" s="107"/>
      <c r="C40" s="108">
        <f t="shared" ref="C40:E40" si="2">C36-C38</f>
        <v>17427.920000000042</v>
      </c>
      <c r="D40" s="108">
        <f t="shared" si="2"/>
        <v>17681.609999999986</v>
      </c>
      <c r="E40" s="108">
        <f t="shared" si="2"/>
        <v>18112.079999999958</v>
      </c>
      <c r="F40" s="108" t="s">
        <v>75</v>
      </c>
      <c r="G40" s="108" t="s">
        <v>75</v>
      </c>
      <c r="H40" s="108" t="s">
        <v>75</v>
      </c>
      <c r="I40" s="108" t="s">
        <v>75</v>
      </c>
    </row>
    <row r="41" spans="1:9" x14ac:dyDescent="0.2">
      <c r="A41" s="109"/>
      <c r="B41" s="109"/>
      <c r="C41" s="110"/>
      <c r="D41" s="110"/>
      <c r="E41" s="110"/>
      <c r="F41" s="110"/>
      <c r="G41" s="110"/>
      <c r="H41" s="110"/>
      <c r="I41" s="110"/>
    </row>
    <row r="42" spans="1:9" x14ac:dyDescent="0.2">
      <c r="A42" s="111" t="s">
        <v>26</v>
      </c>
      <c r="B42" s="91"/>
      <c r="C42" s="112"/>
      <c r="D42" s="112"/>
      <c r="E42" s="113"/>
      <c r="F42" s="113"/>
      <c r="G42" s="113"/>
      <c r="H42" s="113"/>
      <c r="I42" s="113"/>
    </row>
    <row r="43" spans="1:9" x14ac:dyDescent="0.2">
      <c r="A43" s="114" t="s">
        <v>205</v>
      </c>
      <c r="B43" s="105"/>
      <c r="C43" s="115"/>
      <c r="D43" s="115"/>
      <c r="E43" s="106"/>
      <c r="F43" s="106"/>
      <c r="G43" s="106"/>
      <c r="H43" s="106"/>
      <c r="I43" s="106"/>
    </row>
    <row r="44" spans="1:9" x14ac:dyDescent="0.2">
      <c r="A44" s="95"/>
      <c r="B44" s="96"/>
      <c r="C44" s="98"/>
      <c r="D44" s="98"/>
      <c r="E44" s="98"/>
      <c r="F44" s="98"/>
      <c r="G44" s="98"/>
      <c r="H44" s="98"/>
      <c r="I44" s="98"/>
    </row>
    <row r="45" spans="1:9" x14ac:dyDescent="0.2">
      <c r="A45" s="95" t="s">
        <v>6</v>
      </c>
      <c r="B45" s="96"/>
      <c r="C45" s="19"/>
      <c r="D45" s="19"/>
      <c r="E45" s="98"/>
      <c r="F45" s="98"/>
      <c r="G45" s="98"/>
      <c r="H45" s="98"/>
      <c r="I45" s="98"/>
    </row>
    <row r="46" spans="1:9" x14ac:dyDescent="0.2">
      <c r="A46" s="95"/>
      <c r="B46" s="96"/>
      <c r="C46" s="19"/>
      <c r="D46" s="19"/>
      <c r="E46" s="98"/>
      <c r="F46" s="98"/>
      <c r="G46" s="98"/>
      <c r="H46" s="98"/>
      <c r="I46" s="98"/>
    </row>
    <row r="47" spans="1:9" x14ac:dyDescent="0.2">
      <c r="A47" s="114" t="s">
        <v>8</v>
      </c>
      <c r="B47" s="107"/>
      <c r="C47" s="19"/>
      <c r="D47" s="19"/>
      <c r="E47" s="98"/>
      <c r="F47" s="98"/>
      <c r="G47" s="98"/>
      <c r="H47" s="98"/>
      <c r="I47" s="98"/>
    </row>
    <row r="48" spans="1:9" x14ac:dyDescent="0.2">
      <c r="A48" s="116" t="s">
        <v>9</v>
      </c>
      <c r="B48" s="117"/>
      <c r="C48" s="19"/>
      <c r="D48" s="19"/>
      <c r="E48" s="98"/>
      <c r="F48" s="98"/>
      <c r="G48" s="98"/>
      <c r="H48" s="98"/>
      <c r="I48" s="98"/>
    </row>
    <row r="51" spans="7:7" x14ac:dyDescent="0.2">
      <c r="G51" s="94"/>
    </row>
  </sheetData>
  <sheetProtection selectLockedCells="1"/>
  <mergeCells count="4">
    <mergeCell ref="A8:I8"/>
    <mergeCell ref="A12:I14"/>
    <mergeCell ref="A18:I19"/>
    <mergeCell ref="A21:I21"/>
  </mergeCells>
  <printOptions horizontalCentered="1"/>
  <pageMargins left="0.7" right="0.7" top="0.75" bottom="0.75" header="0.3" footer="0.3"/>
  <pageSetup scale="84"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96CB1-637A-43BB-AD17-7E3BF152E744}">
  <sheetPr>
    <pageSetUpPr fitToPage="1"/>
  </sheetPr>
  <dimension ref="A1:M49"/>
  <sheetViews>
    <sheetView zoomScaleNormal="100" zoomScaleSheetLayoutView="70" workbookViewId="0">
      <selection activeCell="M33" sqref="M33"/>
    </sheetView>
  </sheetViews>
  <sheetFormatPr defaultColWidth="9.140625" defaultRowHeight="12.75" x14ac:dyDescent="0.2"/>
  <cols>
    <col min="1" max="2" width="16" style="4" customWidth="1"/>
    <col min="3" max="8" width="12.42578125" style="4" customWidth="1"/>
    <col min="9" max="9" width="11.7109375" style="4" customWidth="1"/>
    <col min="10" max="11" width="9.140625" style="4"/>
    <col min="12" max="12" width="12.85546875" style="4" bestFit="1" customWidth="1"/>
    <col min="13" max="13" width="11.28515625" style="4" bestFit="1" customWidth="1"/>
    <col min="14" max="16384" width="9.140625" style="4"/>
  </cols>
  <sheetData>
    <row r="1" spans="1:9" x14ac:dyDescent="0.2">
      <c r="A1" s="90"/>
      <c r="B1" s="90"/>
      <c r="C1" s="90"/>
      <c r="D1" s="90"/>
      <c r="E1" s="90"/>
      <c r="F1" s="90"/>
      <c r="G1" s="90"/>
      <c r="H1" s="90"/>
      <c r="I1" s="90"/>
    </row>
    <row r="2" spans="1:9" x14ac:dyDescent="0.2">
      <c r="A2" s="90" t="s">
        <v>13</v>
      </c>
      <c r="B2" s="91" t="s">
        <v>44</v>
      </c>
      <c r="C2" s="91"/>
      <c r="D2" s="91"/>
      <c r="E2" s="90"/>
      <c r="F2" s="90"/>
      <c r="G2" s="92" t="s">
        <v>14</v>
      </c>
      <c r="H2" s="319" t="s">
        <v>195</v>
      </c>
      <c r="I2" s="91"/>
    </row>
    <row r="3" spans="1:9" x14ac:dyDescent="0.2">
      <c r="A3" s="90" t="s">
        <v>22</v>
      </c>
      <c r="B3" s="91" t="s">
        <v>218</v>
      </c>
      <c r="C3" s="91"/>
      <c r="D3" s="91"/>
      <c r="E3" s="90"/>
      <c r="F3" s="90"/>
      <c r="G3" s="92" t="s">
        <v>15</v>
      </c>
      <c r="H3" s="320" t="s">
        <v>197</v>
      </c>
      <c r="I3" s="93"/>
    </row>
    <row r="4" spans="1:9" x14ac:dyDescent="0.2">
      <c r="A4" s="90" t="s">
        <v>16</v>
      </c>
      <c r="B4" s="91" t="s">
        <v>219</v>
      </c>
      <c r="C4" s="91"/>
      <c r="D4" s="91"/>
      <c r="E4" s="90"/>
      <c r="F4" s="90"/>
      <c r="G4" s="92" t="s">
        <v>18</v>
      </c>
      <c r="H4" s="91" t="s">
        <v>69</v>
      </c>
      <c r="I4" s="91"/>
    </row>
    <row r="5" spans="1:9" ht="12.75" customHeight="1" x14ac:dyDescent="0.2">
      <c r="A5" s="90" t="s">
        <v>17</v>
      </c>
      <c r="B5" s="313" t="s">
        <v>401</v>
      </c>
      <c r="C5" s="323"/>
      <c r="D5" s="324"/>
      <c r="E5" s="90"/>
      <c r="F5" s="90"/>
      <c r="G5" s="92" t="s">
        <v>19</v>
      </c>
      <c r="H5" s="93" t="s">
        <v>220</v>
      </c>
      <c r="I5" s="93"/>
    </row>
    <row r="6" spans="1:9" x14ac:dyDescent="0.2">
      <c r="A6" s="90"/>
      <c r="B6" s="325"/>
      <c r="C6" s="325"/>
      <c r="D6" s="325"/>
      <c r="E6" s="90"/>
      <c r="F6" s="90"/>
      <c r="G6" s="90"/>
      <c r="H6" s="90"/>
      <c r="I6" s="90"/>
    </row>
    <row r="7" spans="1:9" x14ac:dyDescent="0.2">
      <c r="A7" s="90"/>
      <c r="B7" s="90"/>
      <c r="C7" s="90"/>
      <c r="D7" s="90"/>
      <c r="E7" s="90"/>
      <c r="F7" s="90"/>
      <c r="G7" s="90"/>
      <c r="H7" s="90"/>
      <c r="I7" s="90"/>
    </row>
    <row r="8" spans="1:9" x14ac:dyDescent="0.2">
      <c r="A8" s="373" t="s">
        <v>221</v>
      </c>
      <c r="B8" s="373"/>
      <c r="C8" s="373"/>
      <c r="D8" s="373"/>
      <c r="E8" s="373"/>
      <c r="F8" s="373"/>
      <c r="G8" s="373"/>
      <c r="H8" s="373"/>
      <c r="I8" s="373"/>
    </row>
    <row r="9" spans="1:9" x14ac:dyDescent="0.2">
      <c r="A9" s="298"/>
      <c r="B9" s="298"/>
      <c r="C9" s="298"/>
      <c r="D9" s="298"/>
      <c r="E9" s="298"/>
      <c r="F9" s="298"/>
      <c r="G9" s="298"/>
      <c r="H9" s="298"/>
      <c r="I9" s="298"/>
    </row>
    <row r="10" spans="1:9" x14ac:dyDescent="0.2">
      <c r="A10" s="321" t="s">
        <v>201</v>
      </c>
      <c r="B10" s="124"/>
      <c r="C10" s="124"/>
      <c r="D10" s="124"/>
      <c r="E10" s="124"/>
      <c r="F10" s="124"/>
      <c r="G10" s="124"/>
      <c r="H10" s="124"/>
      <c r="I10" s="124"/>
    </row>
    <row r="11" spans="1:9" x14ac:dyDescent="0.2">
      <c r="A11" s="321"/>
      <c r="B11" s="124"/>
      <c r="C11" s="124"/>
      <c r="D11" s="124"/>
      <c r="E11" s="124"/>
      <c r="F11" s="124"/>
      <c r="G11" s="124"/>
      <c r="H11" s="124"/>
      <c r="I11" s="124"/>
    </row>
    <row r="12" spans="1:9" x14ac:dyDescent="0.2">
      <c r="A12" s="373" t="s">
        <v>222</v>
      </c>
      <c r="B12" s="373"/>
      <c r="C12" s="373"/>
      <c r="D12" s="373"/>
      <c r="E12" s="373"/>
      <c r="F12" s="373"/>
      <c r="G12" s="373"/>
      <c r="H12" s="373"/>
      <c r="I12" s="373"/>
    </row>
    <row r="13" spans="1:9" x14ac:dyDescent="0.2">
      <c r="A13" s="373"/>
      <c r="B13" s="373"/>
      <c r="C13" s="373"/>
      <c r="D13" s="373"/>
      <c r="E13" s="373"/>
      <c r="F13" s="373"/>
      <c r="G13" s="373"/>
      <c r="H13" s="373"/>
      <c r="I13" s="373"/>
    </row>
    <row r="14" spans="1:9" x14ac:dyDescent="0.2">
      <c r="A14" s="298"/>
      <c r="B14" s="298"/>
      <c r="C14" s="298"/>
      <c r="D14" s="298"/>
      <c r="E14" s="298"/>
      <c r="F14" s="298"/>
      <c r="G14" s="298"/>
      <c r="H14" s="298"/>
      <c r="I14" s="298"/>
    </row>
    <row r="15" spans="1:9" x14ac:dyDescent="0.2">
      <c r="A15" s="125" t="s">
        <v>223</v>
      </c>
      <c r="B15" s="124"/>
      <c r="C15" s="124"/>
      <c r="D15" s="124"/>
      <c r="E15" s="124"/>
      <c r="F15" s="124"/>
      <c r="G15" s="124"/>
      <c r="H15" s="124"/>
      <c r="I15" s="124"/>
    </row>
    <row r="16" spans="1:9" x14ac:dyDescent="0.2">
      <c r="A16" s="124"/>
      <c r="B16" s="124"/>
      <c r="C16" s="124"/>
      <c r="D16" s="124"/>
      <c r="E16" s="124"/>
      <c r="F16" s="124"/>
      <c r="G16" s="124"/>
      <c r="H16" s="124"/>
      <c r="I16" s="124"/>
    </row>
    <row r="17" spans="1:13" ht="25.5" customHeight="1" x14ac:dyDescent="0.2">
      <c r="A17" s="375" t="s">
        <v>402</v>
      </c>
      <c r="B17" s="373"/>
      <c r="C17" s="373"/>
      <c r="D17" s="373"/>
      <c r="E17" s="373"/>
      <c r="F17" s="373"/>
      <c r="G17" s="373"/>
      <c r="H17" s="373"/>
      <c r="I17" s="373"/>
    </row>
    <row r="18" spans="1:13" x14ac:dyDescent="0.2">
      <c r="A18" s="90"/>
      <c r="B18" s="90"/>
      <c r="C18" s="90"/>
      <c r="D18" s="90"/>
      <c r="E18" s="90"/>
      <c r="F18" s="90"/>
      <c r="G18" s="90"/>
      <c r="H18" s="90"/>
      <c r="I18" s="90"/>
    </row>
    <row r="19" spans="1:13" x14ac:dyDescent="0.2">
      <c r="A19" s="369" t="s">
        <v>12</v>
      </c>
      <c r="B19" s="370"/>
      <c r="C19" s="370"/>
      <c r="D19" s="370"/>
      <c r="E19" s="370"/>
      <c r="F19" s="370"/>
      <c r="G19" s="370"/>
      <c r="H19" s="370"/>
      <c r="I19" s="371"/>
      <c r="M19" s="94"/>
    </row>
    <row r="20" spans="1:13" s="210" customFormat="1" x14ac:dyDescent="0.2">
      <c r="A20" s="218"/>
      <c r="B20" s="217"/>
      <c r="C20" s="239" t="s">
        <v>30</v>
      </c>
      <c r="D20" s="239" t="s">
        <v>31</v>
      </c>
      <c r="E20" s="239" t="s">
        <v>32</v>
      </c>
      <c r="F20" s="239" t="s">
        <v>33</v>
      </c>
      <c r="G20" s="239" t="s">
        <v>322</v>
      </c>
      <c r="H20" s="239" t="s">
        <v>323</v>
      </c>
      <c r="I20" s="239" t="s">
        <v>324</v>
      </c>
    </row>
    <row r="21" spans="1:13" x14ac:dyDescent="0.2">
      <c r="A21" s="95"/>
      <c r="B21" s="96"/>
      <c r="C21" s="97" t="s">
        <v>10</v>
      </c>
      <c r="D21" s="238" t="s">
        <v>10</v>
      </c>
      <c r="E21" s="238" t="s">
        <v>10</v>
      </c>
      <c r="F21" s="238" t="s">
        <v>10</v>
      </c>
      <c r="G21" s="238" t="s">
        <v>11</v>
      </c>
      <c r="H21" s="238" t="s">
        <v>11</v>
      </c>
      <c r="I21" s="238" t="s">
        <v>11</v>
      </c>
      <c r="M21" s="94"/>
    </row>
    <row r="22" spans="1:13" x14ac:dyDescent="0.2">
      <c r="A22" s="95" t="s">
        <v>0</v>
      </c>
      <c r="B22" s="96"/>
      <c r="C22" s="98">
        <v>943823</v>
      </c>
      <c r="D22" s="98">
        <v>892532</v>
      </c>
      <c r="E22" s="98">
        <v>1826549</v>
      </c>
      <c r="F22" s="98">
        <v>647674</v>
      </c>
      <c r="G22" s="315">
        <v>3332688</v>
      </c>
      <c r="H22" s="315">
        <v>833172</v>
      </c>
      <c r="I22" s="315">
        <v>833172</v>
      </c>
      <c r="L22" s="326">
        <v>3373989</v>
      </c>
      <c r="M22" s="326">
        <f>L22/5</f>
        <v>674797.8</v>
      </c>
    </row>
    <row r="23" spans="1:13" x14ac:dyDescent="0.2">
      <c r="A23" s="95" t="s">
        <v>1</v>
      </c>
      <c r="B23" s="96"/>
      <c r="C23" s="98">
        <v>45620.150000000023</v>
      </c>
      <c r="D23" s="98">
        <f t="shared" ref="D23:I23" si="0">C34</f>
        <v>14726.540000000037</v>
      </c>
      <c r="E23" s="98">
        <f t="shared" si="0"/>
        <v>14110.300000000047</v>
      </c>
      <c r="F23" s="98">
        <f t="shared" si="0"/>
        <v>7044.6500000000233</v>
      </c>
      <c r="G23" s="98">
        <f t="shared" si="0"/>
        <v>26121.990000000049</v>
      </c>
      <c r="H23" s="98">
        <f t="shared" si="0"/>
        <v>26121.989999999991</v>
      </c>
      <c r="I23" s="98">
        <f t="shared" si="0"/>
        <v>26121.989999999991</v>
      </c>
    </row>
    <row r="24" spans="1:13" x14ac:dyDescent="0.2">
      <c r="A24" s="95" t="s">
        <v>2</v>
      </c>
      <c r="B24" s="96"/>
      <c r="C24" s="99">
        <v>864389</v>
      </c>
      <c r="D24" s="98">
        <v>674850</v>
      </c>
      <c r="E24" s="98">
        <v>844839.96</v>
      </c>
      <c r="F24" s="98">
        <v>401193.84</v>
      </c>
      <c r="G24" s="315">
        <v>976910</v>
      </c>
      <c r="H24" s="315">
        <v>698678</v>
      </c>
      <c r="I24" s="315">
        <v>698678</v>
      </c>
    </row>
    <row r="25" spans="1:13" x14ac:dyDescent="0.2">
      <c r="A25" s="95" t="s">
        <v>3</v>
      </c>
      <c r="B25" s="96"/>
      <c r="C25" s="99">
        <v>895282.61</v>
      </c>
      <c r="D25" s="98">
        <v>675466.23999999999</v>
      </c>
      <c r="E25" s="98">
        <v>851905.61</v>
      </c>
      <c r="F25" s="98">
        <v>382116.5</v>
      </c>
      <c r="G25" s="315">
        <v>976910</v>
      </c>
      <c r="H25" s="315">
        <v>698678</v>
      </c>
      <c r="I25" s="315">
        <v>698678</v>
      </c>
    </row>
    <row r="26" spans="1:13" x14ac:dyDescent="0.2">
      <c r="A26" s="95"/>
      <c r="B26" s="96"/>
      <c r="C26" s="98"/>
      <c r="D26" s="98"/>
      <c r="E26" s="98"/>
      <c r="F26" s="98"/>
      <c r="G26" s="98"/>
      <c r="H26" s="98"/>
      <c r="I26" s="98"/>
    </row>
    <row r="27" spans="1:13" x14ac:dyDescent="0.2">
      <c r="A27" s="95" t="s">
        <v>4</v>
      </c>
      <c r="B27" s="93"/>
      <c r="C27" s="100"/>
      <c r="D27" s="100"/>
      <c r="E27" s="101"/>
      <c r="F27" s="101"/>
      <c r="G27" s="101"/>
      <c r="H27" s="101"/>
      <c r="I27" s="101"/>
    </row>
    <row r="28" spans="1:13" x14ac:dyDescent="0.2">
      <c r="A28" s="322" t="s">
        <v>204</v>
      </c>
      <c r="B28" s="93"/>
      <c r="C28" s="102"/>
      <c r="D28" s="102"/>
      <c r="E28" s="103"/>
      <c r="F28" s="103"/>
      <c r="G28" s="103"/>
      <c r="H28" s="103"/>
      <c r="I28" s="103"/>
    </row>
    <row r="29" spans="1:13" x14ac:dyDescent="0.2">
      <c r="A29" s="104"/>
      <c r="B29" s="105"/>
      <c r="C29" s="98"/>
      <c r="D29" s="98"/>
      <c r="E29" s="98"/>
      <c r="F29" s="98"/>
      <c r="G29" s="98"/>
      <c r="H29" s="98"/>
      <c r="I29" s="98"/>
    </row>
    <row r="30" spans="1:13" x14ac:dyDescent="0.2">
      <c r="A30" s="104"/>
      <c r="B30" s="105"/>
      <c r="C30" s="98"/>
      <c r="D30" s="98"/>
      <c r="E30" s="98"/>
      <c r="F30" s="98"/>
      <c r="G30" s="98"/>
      <c r="H30" s="98"/>
      <c r="I30" s="98"/>
    </row>
    <row r="31" spans="1:13" x14ac:dyDescent="0.2">
      <c r="A31" s="104"/>
      <c r="B31" s="105"/>
      <c r="C31" s="98"/>
      <c r="D31" s="98"/>
      <c r="E31" s="98"/>
      <c r="F31" s="98"/>
      <c r="G31" s="98"/>
      <c r="H31" s="98"/>
      <c r="I31" s="98"/>
    </row>
    <row r="32" spans="1:13" x14ac:dyDescent="0.2">
      <c r="A32" s="95" t="s">
        <v>5</v>
      </c>
      <c r="B32" s="96"/>
      <c r="C32" s="98"/>
      <c r="D32" s="98"/>
      <c r="E32" s="98"/>
      <c r="F32" s="98"/>
      <c r="G32" s="98"/>
      <c r="H32" s="98"/>
      <c r="I32" s="98"/>
    </row>
    <row r="33" spans="1:9" x14ac:dyDescent="0.2">
      <c r="A33" s="95"/>
      <c r="B33" s="96"/>
      <c r="C33" s="98"/>
      <c r="D33" s="98"/>
      <c r="E33" s="98"/>
      <c r="F33" s="98"/>
      <c r="G33" s="98"/>
      <c r="H33" s="98"/>
      <c r="I33" s="98"/>
    </row>
    <row r="34" spans="1:9" x14ac:dyDescent="0.2">
      <c r="A34" s="95" t="s">
        <v>7</v>
      </c>
      <c r="B34" s="96"/>
      <c r="C34" s="101">
        <v>14726.540000000037</v>
      </c>
      <c r="D34" s="101">
        <f t="shared" ref="D34:I34" si="1">+D23+D24-D25+D32</f>
        <v>14110.300000000047</v>
      </c>
      <c r="E34" s="101">
        <f t="shared" si="1"/>
        <v>7044.6500000000233</v>
      </c>
      <c r="F34" s="101">
        <f t="shared" si="1"/>
        <v>26121.990000000049</v>
      </c>
      <c r="G34" s="101">
        <f t="shared" si="1"/>
        <v>26121.989999999991</v>
      </c>
      <c r="H34" s="101">
        <f t="shared" si="1"/>
        <v>26121.989999999991</v>
      </c>
      <c r="I34" s="101">
        <f t="shared" si="1"/>
        <v>26121.989999999991</v>
      </c>
    </row>
    <row r="35" spans="1:9" x14ac:dyDescent="0.2">
      <c r="A35" s="104"/>
      <c r="B35" s="105"/>
      <c r="C35" s="98"/>
      <c r="D35" s="98"/>
      <c r="E35" s="98"/>
      <c r="F35" s="98"/>
      <c r="G35" s="98"/>
      <c r="H35" s="98"/>
      <c r="I35" s="98"/>
    </row>
    <row r="36" spans="1:9" x14ac:dyDescent="0.2">
      <c r="A36" s="95" t="s">
        <v>24</v>
      </c>
      <c r="B36" s="96"/>
      <c r="C36" s="122">
        <v>5447.77</v>
      </c>
      <c r="D36" s="98">
        <v>6384.95</v>
      </c>
      <c r="E36" s="98">
        <v>11540.98</v>
      </c>
      <c r="F36" s="98">
        <v>431969.76</v>
      </c>
      <c r="G36" s="315">
        <v>215985</v>
      </c>
      <c r="H36" s="315">
        <v>125000</v>
      </c>
      <c r="I36" s="315">
        <v>125000</v>
      </c>
    </row>
    <row r="37" spans="1:9" x14ac:dyDescent="0.2">
      <c r="A37" s="104"/>
      <c r="B37" s="105"/>
      <c r="C37" s="122"/>
      <c r="D37" s="98"/>
      <c r="E37" s="98"/>
      <c r="F37" s="98"/>
      <c r="G37" s="98"/>
      <c r="H37" s="98"/>
      <c r="I37" s="98"/>
    </row>
    <row r="38" spans="1:9" x14ac:dyDescent="0.2">
      <c r="A38" s="95" t="s">
        <v>25</v>
      </c>
      <c r="B38" s="107"/>
      <c r="C38" s="108">
        <f t="shared" ref="C38:D38" si="2">C34-C36</f>
        <v>9278.7700000000368</v>
      </c>
      <c r="D38" s="108">
        <f t="shared" si="2"/>
        <v>7725.3500000000467</v>
      </c>
      <c r="E38" s="108" t="s">
        <v>75</v>
      </c>
      <c r="F38" s="108" t="s">
        <v>75</v>
      </c>
      <c r="G38" s="108" t="s">
        <v>75</v>
      </c>
      <c r="H38" s="108" t="s">
        <v>75</v>
      </c>
      <c r="I38" s="108" t="s">
        <v>75</v>
      </c>
    </row>
    <row r="39" spans="1:9" x14ac:dyDescent="0.2">
      <c r="A39" s="109"/>
      <c r="B39" s="109"/>
      <c r="C39" s="110"/>
      <c r="D39" s="110"/>
      <c r="E39" s="110"/>
      <c r="F39" s="110"/>
      <c r="G39" s="110"/>
      <c r="H39" s="110"/>
      <c r="I39" s="110"/>
    </row>
    <row r="40" spans="1:9" x14ac:dyDescent="0.2">
      <c r="A40" s="111" t="s">
        <v>26</v>
      </c>
      <c r="B40" s="91"/>
      <c r="C40" s="112"/>
      <c r="D40" s="112"/>
      <c r="E40" s="113"/>
      <c r="F40" s="113"/>
      <c r="G40" s="113"/>
      <c r="H40" s="113"/>
      <c r="I40" s="113"/>
    </row>
    <row r="41" spans="1:9" x14ac:dyDescent="0.2">
      <c r="A41" s="114" t="s">
        <v>205</v>
      </c>
      <c r="B41" s="105"/>
      <c r="C41" s="115"/>
      <c r="D41" s="115"/>
      <c r="E41" s="106"/>
      <c r="F41" s="106"/>
      <c r="G41" s="106"/>
      <c r="H41" s="106"/>
      <c r="I41" s="106"/>
    </row>
    <row r="42" spans="1:9" x14ac:dyDescent="0.2">
      <c r="A42" s="95"/>
      <c r="B42" s="96"/>
      <c r="C42" s="98"/>
      <c r="D42" s="98"/>
      <c r="E42" s="98"/>
      <c r="F42" s="98"/>
      <c r="G42" s="98"/>
      <c r="H42" s="98"/>
      <c r="I42" s="98"/>
    </row>
    <row r="43" spans="1:9" x14ac:dyDescent="0.2">
      <c r="A43" s="95" t="s">
        <v>6</v>
      </c>
      <c r="B43" s="96"/>
      <c r="C43" s="19"/>
      <c r="D43" s="19"/>
      <c r="E43" s="98"/>
      <c r="F43" s="98"/>
      <c r="G43" s="98"/>
      <c r="H43" s="98"/>
      <c r="I43" s="98"/>
    </row>
    <row r="44" spans="1:9" x14ac:dyDescent="0.2">
      <c r="A44" s="95"/>
      <c r="B44" s="96"/>
      <c r="C44" s="19"/>
      <c r="D44" s="19"/>
      <c r="E44" s="98"/>
      <c r="F44" s="98"/>
      <c r="G44" s="98"/>
      <c r="H44" s="98"/>
      <c r="I44" s="98"/>
    </row>
    <row r="45" spans="1:9" x14ac:dyDescent="0.2">
      <c r="A45" s="114" t="s">
        <v>8</v>
      </c>
      <c r="B45" s="107"/>
      <c r="C45" s="19"/>
      <c r="D45" s="19"/>
      <c r="E45" s="98"/>
      <c r="F45" s="98"/>
      <c r="G45" s="98"/>
      <c r="H45" s="98"/>
      <c r="I45" s="98"/>
    </row>
    <row r="46" spans="1:9" x14ac:dyDescent="0.2">
      <c r="A46" s="116" t="s">
        <v>9</v>
      </c>
      <c r="B46" s="117"/>
      <c r="C46" s="19"/>
      <c r="D46" s="19"/>
      <c r="E46" s="98"/>
      <c r="F46" s="98"/>
      <c r="G46" s="98"/>
      <c r="H46" s="98"/>
      <c r="I46" s="98"/>
    </row>
    <row r="49" spans="7:7" x14ac:dyDescent="0.2">
      <c r="G49" s="94"/>
    </row>
  </sheetData>
  <sheetProtection selectLockedCells="1"/>
  <mergeCells count="4">
    <mergeCell ref="A8:I8"/>
    <mergeCell ref="A12:I13"/>
    <mergeCell ref="A17:I17"/>
    <mergeCell ref="A19:I19"/>
  </mergeCells>
  <printOptions horizontalCentered="1"/>
  <pageMargins left="0.7" right="0.7" top="0.75" bottom="0.75" header="0.3" footer="0.3"/>
  <pageSetup scale="86"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57E87-46CC-44C5-86DB-25A07664231D}">
  <sheetPr>
    <tabColor rgb="FFFF0000"/>
    <pageSetUpPr fitToPage="1"/>
  </sheetPr>
  <dimension ref="A1:M51"/>
  <sheetViews>
    <sheetView zoomScaleNormal="100" zoomScaleSheetLayoutView="70" zoomScalePageLayoutView="90" workbookViewId="0">
      <selection activeCell="A17" sqref="A17:I20"/>
    </sheetView>
  </sheetViews>
  <sheetFormatPr defaultColWidth="9.140625" defaultRowHeight="12.75" x14ac:dyDescent="0.2"/>
  <cols>
    <col min="1" max="2" width="16.5703125" style="4" customWidth="1"/>
    <col min="3" max="8" width="12.42578125" style="4" customWidth="1"/>
    <col min="9" max="9" width="11.7109375" style="4" customWidth="1"/>
    <col min="10" max="16384" width="9.140625" style="4"/>
  </cols>
  <sheetData>
    <row r="1" spans="1:9" x14ac:dyDescent="0.2">
      <c r="A1" s="90"/>
      <c r="B1" s="90"/>
      <c r="C1" s="90"/>
      <c r="D1" s="90"/>
      <c r="E1" s="90"/>
      <c r="F1" s="90"/>
      <c r="G1" s="90"/>
      <c r="H1" s="90"/>
      <c r="I1" s="90"/>
    </row>
    <row r="2" spans="1:9" x14ac:dyDescent="0.2">
      <c r="A2" s="90" t="s">
        <v>13</v>
      </c>
      <c r="B2" s="91" t="s">
        <v>44</v>
      </c>
      <c r="C2" s="91"/>
      <c r="D2" s="91"/>
      <c r="E2" s="90"/>
      <c r="F2" s="90"/>
      <c r="G2" s="92" t="s">
        <v>14</v>
      </c>
      <c r="H2" s="118" t="s">
        <v>195</v>
      </c>
      <c r="I2" s="91"/>
    </row>
    <row r="3" spans="1:9" x14ac:dyDescent="0.2">
      <c r="A3" s="90" t="s">
        <v>22</v>
      </c>
      <c r="B3" s="91" t="s">
        <v>224</v>
      </c>
      <c r="C3" s="91"/>
      <c r="D3" s="91"/>
      <c r="E3" s="90"/>
      <c r="F3" s="90"/>
      <c r="G3" s="92" t="s">
        <v>15</v>
      </c>
      <c r="H3" s="119" t="s">
        <v>197</v>
      </c>
      <c r="I3" s="93"/>
    </row>
    <row r="4" spans="1:9" x14ac:dyDescent="0.2">
      <c r="A4" s="90" t="s">
        <v>16</v>
      </c>
      <c r="B4" s="91" t="s">
        <v>225</v>
      </c>
      <c r="C4" s="91"/>
      <c r="D4" s="91"/>
      <c r="E4" s="90"/>
      <c r="F4" s="90"/>
      <c r="G4" s="92" t="s">
        <v>18</v>
      </c>
      <c r="H4" s="91" t="s">
        <v>38</v>
      </c>
      <c r="I4" s="91"/>
    </row>
    <row r="5" spans="1:9" x14ac:dyDescent="0.2">
      <c r="A5" s="90" t="s">
        <v>17</v>
      </c>
      <c r="B5" s="91" t="s">
        <v>226</v>
      </c>
      <c r="C5" s="93"/>
      <c r="D5" s="93"/>
      <c r="E5" s="90"/>
      <c r="F5" s="90"/>
      <c r="G5" s="92" t="s">
        <v>19</v>
      </c>
      <c r="H5" s="93" t="s">
        <v>227</v>
      </c>
      <c r="I5" s="93"/>
    </row>
    <row r="6" spans="1:9" x14ac:dyDescent="0.2">
      <c r="A6" s="90"/>
      <c r="B6" s="90"/>
      <c r="C6" s="90"/>
      <c r="D6" s="90"/>
      <c r="E6" s="90"/>
      <c r="F6" s="90"/>
      <c r="G6" s="90"/>
      <c r="H6" s="90"/>
      <c r="I6" s="90"/>
    </row>
    <row r="7" spans="1:9" ht="5.45" customHeight="1" x14ac:dyDescent="0.2">
      <c r="A7" s="90"/>
      <c r="B7" s="90"/>
      <c r="C7" s="90"/>
      <c r="D7" s="90"/>
      <c r="E7" s="90"/>
      <c r="F7" s="90"/>
      <c r="G7" s="90"/>
      <c r="H7" s="90"/>
      <c r="I7" s="90"/>
    </row>
    <row r="8" spans="1:9" s="125" customFormat="1" x14ac:dyDescent="0.2">
      <c r="A8" s="373" t="s">
        <v>228</v>
      </c>
      <c r="B8" s="373"/>
      <c r="C8" s="373"/>
      <c r="D8" s="373"/>
      <c r="E8" s="373"/>
      <c r="F8" s="373"/>
      <c r="G8" s="373"/>
      <c r="H8" s="373"/>
      <c r="I8" s="373"/>
    </row>
    <row r="9" spans="1:9" s="125" customFormat="1" ht="9.75" customHeight="1" x14ac:dyDescent="0.2">
      <c r="A9" s="123"/>
      <c r="B9" s="123"/>
      <c r="C9" s="123"/>
      <c r="D9" s="123"/>
      <c r="E9" s="123"/>
      <c r="F9" s="123"/>
      <c r="G9" s="123"/>
      <c r="H9" s="123"/>
      <c r="I9" s="123"/>
    </row>
    <row r="10" spans="1:9" s="125" customFormat="1" x14ac:dyDescent="0.2">
      <c r="A10" s="120" t="s">
        <v>201</v>
      </c>
      <c r="B10" s="124"/>
      <c r="C10" s="124"/>
      <c r="D10" s="124"/>
      <c r="E10" s="124"/>
      <c r="F10" s="124"/>
      <c r="G10" s="124"/>
      <c r="H10" s="124"/>
      <c r="I10" s="124"/>
    </row>
    <row r="11" spans="1:9" s="125" customFormat="1" ht="7.5" customHeight="1" x14ac:dyDescent="0.2">
      <c r="A11" s="120"/>
      <c r="B11" s="124"/>
      <c r="C11" s="124"/>
      <c r="D11" s="124"/>
      <c r="E11" s="124"/>
      <c r="F11" s="124"/>
      <c r="G11" s="124"/>
      <c r="H11" s="124"/>
      <c r="I11" s="124"/>
    </row>
    <row r="12" spans="1:9" s="125" customFormat="1" ht="12.75" customHeight="1" x14ac:dyDescent="0.2">
      <c r="A12" s="373" t="s">
        <v>229</v>
      </c>
      <c r="B12" s="373"/>
      <c r="C12" s="373"/>
      <c r="D12" s="373"/>
      <c r="E12" s="373"/>
      <c r="F12" s="373"/>
      <c r="G12" s="373"/>
      <c r="H12" s="373"/>
      <c r="I12" s="373"/>
    </row>
    <row r="13" spans="1:9" s="125" customFormat="1" x14ac:dyDescent="0.2">
      <c r="A13" s="373"/>
      <c r="B13" s="373"/>
      <c r="C13" s="373"/>
      <c r="D13" s="373"/>
      <c r="E13" s="373"/>
      <c r="F13" s="373"/>
      <c r="G13" s="373"/>
      <c r="H13" s="373"/>
      <c r="I13" s="373"/>
    </row>
    <row r="14" spans="1:9" s="125" customFormat="1" ht="9.75" customHeight="1" x14ac:dyDescent="0.2">
      <c r="A14" s="373"/>
      <c r="B14" s="373"/>
      <c r="C14" s="373"/>
      <c r="D14" s="373"/>
      <c r="E14" s="373"/>
      <c r="F14" s="373"/>
      <c r="G14" s="373"/>
      <c r="H14" s="373"/>
      <c r="I14" s="373"/>
    </row>
    <row r="15" spans="1:9" s="125" customFormat="1" x14ac:dyDescent="0.2">
      <c r="A15" s="124" t="s">
        <v>230</v>
      </c>
      <c r="B15" s="124"/>
      <c r="C15" s="124"/>
      <c r="D15" s="124"/>
      <c r="E15" s="124"/>
      <c r="F15" s="124"/>
      <c r="G15" s="124"/>
      <c r="H15" s="124"/>
      <c r="I15" s="124"/>
    </row>
    <row r="16" spans="1:9" s="125" customFormat="1" ht="9.1999999999999993" customHeight="1" x14ac:dyDescent="0.2">
      <c r="A16" s="124"/>
      <c r="B16" s="124"/>
      <c r="C16" s="124"/>
      <c r="D16" s="124"/>
      <c r="E16" s="124"/>
      <c r="F16" s="124"/>
      <c r="G16" s="124"/>
      <c r="H16" s="124"/>
      <c r="I16" s="124"/>
    </row>
    <row r="17" spans="1:13" s="125" customFormat="1" ht="12.75" customHeight="1" x14ac:dyDescent="0.2">
      <c r="A17" s="375" t="s">
        <v>231</v>
      </c>
      <c r="B17" s="375"/>
      <c r="C17" s="375"/>
      <c r="D17" s="375"/>
      <c r="E17" s="375"/>
      <c r="F17" s="375"/>
      <c r="G17" s="375"/>
      <c r="H17" s="375"/>
      <c r="I17" s="375"/>
    </row>
    <row r="18" spans="1:13" s="125" customFormat="1" x14ac:dyDescent="0.2">
      <c r="A18" s="375"/>
      <c r="B18" s="375"/>
      <c r="C18" s="375"/>
      <c r="D18" s="375"/>
      <c r="E18" s="375"/>
      <c r="F18" s="375"/>
      <c r="G18" s="375"/>
      <c r="H18" s="375"/>
      <c r="I18" s="375"/>
    </row>
    <row r="19" spans="1:13" s="125" customFormat="1" x14ac:dyDescent="0.2">
      <c r="A19" s="375"/>
      <c r="B19" s="375"/>
      <c r="C19" s="375"/>
      <c r="D19" s="375"/>
      <c r="E19" s="375"/>
      <c r="F19" s="375"/>
      <c r="G19" s="375"/>
      <c r="H19" s="375"/>
      <c r="I19" s="375"/>
    </row>
    <row r="20" spans="1:13" x14ac:dyDescent="0.2">
      <c r="A20" s="376"/>
      <c r="B20" s="376"/>
      <c r="C20" s="376"/>
      <c r="D20" s="376"/>
      <c r="E20" s="376"/>
      <c r="F20" s="376"/>
      <c r="G20" s="376"/>
      <c r="H20" s="376"/>
      <c r="I20" s="376"/>
    </row>
    <row r="21" spans="1:13" x14ac:dyDescent="0.2">
      <c r="A21" s="369" t="s">
        <v>12</v>
      </c>
      <c r="B21" s="370"/>
      <c r="C21" s="370"/>
      <c r="D21" s="370"/>
      <c r="E21" s="370"/>
      <c r="F21" s="370"/>
      <c r="G21" s="370"/>
      <c r="H21" s="370"/>
      <c r="I21" s="371"/>
      <c r="M21" s="94"/>
    </row>
    <row r="22" spans="1:13" s="3" customFormat="1" x14ac:dyDescent="0.2">
      <c r="A22" s="53"/>
      <c r="B22" s="54"/>
      <c r="C22" s="239" t="s">
        <v>30</v>
      </c>
      <c r="D22" s="239" t="s">
        <v>31</v>
      </c>
      <c r="E22" s="239" t="s">
        <v>32</v>
      </c>
      <c r="F22" s="239" t="s">
        <v>33</v>
      </c>
      <c r="G22" s="239" t="s">
        <v>322</v>
      </c>
      <c r="H22" s="239" t="s">
        <v>323</v>
      </c>
      <c r="I22" s="239" t="s">
        <v>324</v>
      </c>
    </row>
    <row r="23" spans="1:13" x14ac:dyDescent="0.2">
      <c r="A23" s="95"/>
      <c r="B23" s="96"/>
      <c r="C23" s="97" t="s">
        <v>10</v>
      </c>
      <c r="D23" s="238" t="s">
        <v>10</v>
      </c>
      <c r="E23" s="238" t="s">
        <v>10</v>
      </c>
      <c r="F23" s="238" t="s">
        <v>10</v>
      </c>
      <c r="G23" s="238" t="s">
        <v>11</v>
      </c>
      <c r="H23" s="238" t="s">
        <v>11</v>
      </c>
      <c r="I23" s="238" t="s">
        <v>11</v>
      </c>
      <c r="M23" s="94"/>
    </row>
    <row r="24" spans="1:13" x14ac:dyDescent="0.2">
      <c r="A24" s="95" t="s">
        <v>0</v>
      </c>
      <c r="B24" s="96"/>
      <c r="C24" s="98">
        <v>765108</v>
      </c>
      <c r="D24" s="98">
        <v>170088</v>
      </c>
      <c r="E24" s="98">
        <v>250000</v>
      </c>
      <c r="F24" s="98">
        <v>0</v>
      </c>
      <c r="G24" s="98">
        <v>0</v>
      </c>
      <c r="H24" s="98">
        <v>0</v>
      </c>
      <c r="I24" s="98">
        <v>0</v>
      </c>
    </row>
    <row r="25" spans="1:13" x14ac:dyDescent="0.2">
      <c r="A25" s="95" t="s">
        <v>1</v>
      </c>
      <c r="B25" s="96"/>
      <c r="C25" s="98">
        <v>91.600000000005821</v>
      </c>
      <c r="D25" s="98">
        <f t="shared" ref="D25" si="0">C36</f>
        <v>4.3099999999976717</v>
      </c>
      <c r="E25" s="98">
        <f t="shared" ref="E25" si="1">D36</f>
        <v>30.809999999997672</v>
      </c>
      <c r="F25" s="98">
        <f t="shared" ref="F25" si="2">E36</f>
        <v>39.940000000002328</v>
      </c>
      <c r="G25" s="98">
        <f t="shared" ref="G25" si="3">F36</f>
        <v>0.51999999998952262</v>
      </c>
      <c r="H25" s="98">
        <f t="shared" ref="H25" si="4">G36</f>
        <v>0.51999999998952262</v>
      </c>
      <c r="I25" s="98">
        <f t="shared" ref="I25" si="5">H36</f>
        <v>0.51999999998952262</v>
      </c>
    </row>
    <row r="26" spans="1:13" x14ac:dyDescent="0.2">
      <c r="A26" s="95" t="s">
        <v>2</v>
      </c>
      <c r="B26" s="96"/>
      <c r="C26" s="99">
        <v>165860</v>
      </c>
      <c r="D26" s="98">
        <v>60402</v>
      </c>
      <c r="E26" s="98">
        <v>96519.55</v>
      </c>
      <c r="F26" s="98">
        <v>198829.97</v>
      </c>
      <c r="G26" s="98">
        <v>198829.97</v>
      </c>
      <c r="H26" s="98">
        <v>198829.97</v>
      </c>
      <c r="I26" s="98">
        <v>198829.97</v>
      </c>
    </row>
    <row r="27" spans="1:13" x14ac:dyDescent="0.2">
      <c r="A27" s="95" t="s">
        <v>3</v>
      </c>
      <c r="B27" s="96"/>
      <c r="C27" s="99">
        <v>165947.29</v>
      </c>
      <c r="D27" s="98">
        <v>60375.5</v>
      </c>
      <c r="E27" s="98">
        <v>96510.42</v>
      </c>
      <c r="F27" s="98">
        <v>198869.39</v>
      </c>
      <c r="G27" s="98">
        <v>198829.97</v>
      </c>
      <c r="H27" s="98">
        <v>198829.97</v>
      </c>
      <c r="I27" s="98">
        <v>198829.97</v>
      </c>
    </row>
    <row r="28" spans="1:13" x14ac:dyDescent="0.2">
      <c r="A28" s="95"/>
      <c r="B28" s="96"/>
      <c r="C28" s="98"/>
      <c r="D28" s="98"/>
      <c r="E28" s="98"/>
      <c r="F28" s="98"/>
      <c r="G28" s="98"/>
      <c r="H28" s="98"/>
      <c r="I28" s="98"/>
    </row>
    <row r="29" spans="1:13" x14ac:dyDescent="0.2">
      <c r="A29" s="95" t="s">
        <v>4</v>
      </c>
      <c r="B29" s="93"/>
      <c r="C29" s="100"/>
      <c r="D29" s="100"/>
      <c r="E29" s="101"/>
      <c r="F29" s="101"/>
      <c r="G29" s="101"/>
      <c r="H29" s="101"/>
      <c r="I29" s="101"/>
    </row>
    <row r="30" spans="1:13" x14ac:dyDescent="0.2">
      <c r="A30" s="121" t="s">
        <v>204</v>
      </c>
      <c r="B30" s="93"/>
      <c r="C30" s="102"/>
      <c r="D30" s="102"/>
      <c r="E30" s="103"/>
      <c r="F30" s="103"/>
      <c r="G30" s="103"/>
      <c r="H30" s="103"/>
      <c r="I30" s="103"/>
    </row>
    <row r="31" spans="1:13" x14ac:dyDescent="0.2">
      <c r="A31" s="104"/>
      <c r="B31" s="105"/>
      <c r="C31" s="98"/>
      <c r="D31" s="98"/>
      <c r="E31" s="98"/>
      <c r="F31" s="98"/>
      <c r="G31" s="98"/>
      <c r="H31" s="98"/>
      <c r="I31" s="98"/>
    </row>
    <row r="32" spans="1:13" x14ac:dyDescent="0.2">
      <c r="A32" s="104"/>
      <c r="B32" s="105"/>
      <c r="C32" s="98"/>
      <c r="D32" s="98"/>
      <c r="E32" s="98"/>
      <c r="F32" s="98"/>
      <c r="G32" s="98"/>
      <c r="H32" s="98"/>
      <c r="I32" s="98"/>
    </row>
    <row r="33" spans="1:9" x14ac:dyDescent="0.2">
      <c r="A33" s="104"/>
      <c r="B33" s="105"/>
      <c r="C33" s="98"/>
      <c r="D33" s="98"/>
      <c r="E33" s="98"/>
      <c r="F33" s="98"/>
      <c r="G33" s="98"/>
      <c r="H33" s="98"/>
      <c r="I33" s="98"/>
    </row>
    <row r="34" spans="1:9" x14ac:dyDescent="0.2">
      <c r="A34" s="95" t="s">
        <v>5</v>
      </c>
      <c r="B34" s="96"/>
      <c r="C34" s="98"/>
      <c r="D34" s="98"/>
      <c r="E34" s="98"/>
      <c r="F34" s="98"/>
      <c r="G34" s="98"/>
      <c r="H34" s="98"/>
      <c r="I34" s="98"/>
    </row>
    <row r="35" spans="1:9" x14ac:dyDescent="0.2">
      <c r="A35" s="95"/>
      <c r="B35" s="96"/>
      <c r="C35" s="98"/>
      <c r="D35" s="98"/>
      <c r="E35" s="98"/>
      <c r="F35" s="98"/>
      <c r="G35" s="98"/>
      <c r="H35" s="98"/>
      <c r="I35" s="98"/>
    </row>
    <row r="36" spans="1:9" x14ac:dyDescent="0.2">
      <c r="A36" s="95" t="s">
        <v>7</v>
      </c>
      <c r="B36" s="96"/>
      <c r="C36" s="101">
        <v>4.3099999999976717</v>
      </c>
      <c r="D36" s="101">
        <f t="shared" ref="D36:F36" si="6">+D25+D26-D27+D34</f>
        <v>30.809999999997672</v>
      </c>
      <c r="E36" s="101">
        <f t="shared" si="6"/>
        <v>39.940000000002328</v>
      </c>
      <c r="F36" s="101">
        <f t="shared" si="6"/>
        <v>0.51999999998952262</v>
      </c>
      <c r="G36" s="101">
        <f t="shared" ref="G36:I36" si="7">+G25+G26-G27+G34</f>
        <v>0.51999999998952262</v>
      </c>
      <c r="H36" s="101">
        <f t="shared" si="7"/>
        <v>0.51999999998952262</v>
      </c>
      <c r="I36" s="101">
        <f t="shared" si="7"/>
        <v>0.51999999998952262</v>
      </c>
    </row>
    <row r="37" spans="1:9" x14ac:dyDescent="0.2">
      <c r="A37" s="104"/>
      <c r="B37" s="105"/>
      <c r="C37" s="122"/>
      <c r="D37" s="98"/>
      <c r="E37" s="98"/>
      <c r="F37" s="98"/>
      <c r="G37" s="98"/>
      <c r="H37" s="98"/>
      <c r="I37" s="98"/>
    </row>
    <row r="38" spans="1:9" x14ac:dyDescent="0.2">
      <c r="A38" s="95" t="s">
        <v>24</v>
      </c>
      <c r="B38" s="96"/>
      <c r="C38" s="122">
        <v>0</v>
      </c>
      <c r="D38" s="98">
        <v>47243</v>
      </c>
      <c r="E38" s="98">
        <v>14555.27</v>
      </c>
      <c r="F38" s="98">
        <v>38</v>
      </c>
      <c r="G38" s="98">
        <v>38</v>
      </c>
      <c r="H38" s="98">
        <v>38</v>
      </c>
      <c r="I38" s="98">
        <v>38</v>
      </c>
    </row>
    <row r="39" spans="1:9" x14ac:dyDescent="0.2">
      <c r="A39" s="104"/>
      <c r="B39" s="105"/>
      <c r="C39" s="122"/>
      <c r="D39" s="98"/>
      <c r="E39" s="98"/>
      <c r="F39" s="98"/>
      <c r="G39" s="98"/>
      <c r="H39" s="98"/>
      <c r="I39" s="98"/>
    </row>
    <row r="40" spans="1:9" x14ac:dyDescent="0.2">
      <c r="A40" s="95" t="s">
        <v>25</v>
      </c>
      <c r="B40" s="107"/>
      <c r="C40" s="108">
        <f t="shared" ref="C40" si="8">C36-C38</f>
        <v>4.3099999999976717</v>
      </c>
      <c r="D40" s="108" t="s">
        <v>75</v>
      </c>
      <c r="E40" s="108" t="s">
        <v>75</v>
      </c>
      <c r="F40" s="108" t="s">
        <v>75</v>
      </c>
      <c r="G40" s="108" t="s">
        <v>75</v>
      </c>
      <c r="H40" s="108" t="s">
        <v>75</v>
      </c>
      <c r="I40" s="108" t="s">
        <v>75</v>
      </c>
    </row>
    <row r="41" spans="1:9" x14ac:dyDescent="0.2">
      <c r="A41" s="109"/>
      <c r="B41" s="109"/>
      <c r="C41" s="110"/>
      <c r="D41" s="110"/>
      <c r="E41" s="110"/>
      <c r="F41" s="110"/>
      <c r="G41" s="110"/>
      <c r="H41" s="110"/>
      <c r="I41" s="110"/>
    </row>
    <row r="42" spans="1:9" x14ac:dyDescent="0.2">
      <c r="A42" s="111" t="s">
        <v>26</v>
      </c>
      <c r="B42" s="91"/>
      <c r="C42" s="112"/>
      <c r="D42" s="112"/>
      <c r="E42" s="113"/>
      <c r="F42" s="113"/>
      <c r="G42" s="113"/>
      <c r="H42" s="113"/>
      <c r="I42" s="113"/>
    </row>
    <row r="43" spans="1:9" x14ac:dyDescent="0.2">
      <c r="A43" s="114" t="s">
        <v>205</v>
      </c>
      <c r="B43" s="105"/>
      <c r="C43" s="115"/>
      <c r="D43" s="115"/>
      <c r="E43" s="106"/>
      <c r="F43" s="106"/>
      <c r="G43" s="106"/>
      <c r="H43" s="106"/>
      <c r="I43" s="106"/>
    </row>
    <row r="44" spans="1:9" x14ac:dyDescent="0.2">
      <c r="A44" s="95"/>
      <c r="B44" s="96"/>
      <c r="C44" s="98"/>
      <c r="D44" s="98"/>
      <c r="E44" s="98"/>
      <c r="F44" s="98"/>
      <c r="G44" s="98"/>
      <c r="H44" s="98"/>
      <c r="I44" s="98"/>
    </row>
    <row r="45" spans="1:9" x14ac:dyDescent="0.2">
      <c r="A45" s="95" t="s">
        <v>6</v>
      </c>
      <c r="B45" s="96"/>
      <c r="C45" s="19"/>
      <c r="D45" s="19"/>
      <c r="E45" s="98"/>
      <c r="F45" s="98"/>
      <c r="G45" s="98"/>
      <c r="H45" s="98"/>
      <c r="I45" s="98"/>
    </row>
    <row r="46" spans="1:9" x14ac:dyDescent="0.2">
      <c r="A46" s="95"/>
      <c r="B46" s="96"/>
      <c r="C46" s="19"/>
      <c r="D46" s="19"/>
      <c r="E46" s="98"/>
      <c r="F46" s="98"/>
      <c r="G46" s="98"/>
      <c r="H46" s="98"/>
      <c r="I46" s="98"/>
    </row>
    <row r="47" spans="1:9" x14ac:dyDescent="0.2">
      <c r="A47" s="114" t="s">
        <v>8</v>
      </c>
      <c r="B47" s="107"/>
      <c r="C47" s="19"/>
      <c r="D47" s="19"/>
      <c r="E47" s="98"/>
      <c r="F47" s="98"/>
      <c r="G47" s="98"/>
      <c r="H47" s="98"/>
      <c r="I47" s="98"/>
    </row>
    <row r="48" spans="1:9" x14ac:dyDescent="0.2">
      <c r="A48" s="116" t="s">
        <v>9</v>
      </c>
      <c r="B48" s="117"/>
      <c r="C48" s="19"/>
      <c r="D48" s="19"/>
      <c r="E48" s="98"/>
      <c r="F48" s="98"/>
      <c r="G48" s="98"/>
      <c r="H48" s="98"/>
      <c r="I48" s="98"/>
    </row>
    <row r="51" spans="7:7" x14ac:dyDescent="0.2">
      <c r="G51" s="94"/>
    </row>
  </sheetData>
  <sheetProtection selectLockedCells="1"/>
  <mergeCells count="4">
    <mergeCell ref="A8:I8"/>
    <mergeCell ref="A12:I14"/>
    <mergeCell ref="A17:I20"/>
    <mergeCell ref="A21:I21"/>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D14CD-E78B-4183-A1C4-97F9E9560525}">
  <sheetPr>
    <pageSetUpPr fitToPage="1"/>
  </sheetPr>
  <dimension ref="A1:M51"/>
  <sheetViews>
    <sheetView zoomScaleNormal="100" zoomScaleSheetLayoutView="70" zoomScalePageLayoutView="90" workbookViewId="0">
      <selection activeCell="M33" sqref="M33"/>
    </sheetView>
  </sheetViews>
  <sheetFormatPr defaultColWidth="9.140625" defaultRowHeight="12.75" x14ac:dyDescent="0.2"/>
  <cols>
    <col min="1" max="2" width="16.5703125" style="4" customWidth="1"/>
    <col min="3" max="8" width="12.42578125" style="4" customWidth="1"/>
    <col min="9" max="9" width="11.7109375" style="4" customWidth="1"/>
    <col min="10" max="16384" width="9.140625" style="4"/>
  </cols>
  <sheetData>
    <row r="1" spans="1:9" x14ac:dyDescent="0.2">
      <c r="A1" s="327" t="s">
        <v>403</v>
      </c>
      <c r="B1" s="90"/>
      <c r="C1" s="90"/>
      <c r="D1" s="90"/>
      <c r="E1" s="90"/>
      <c r="F1" s="90"/>
      <c r="G1" s="90"/>
      <c r="H1" s="90"/>
      <c r="I1" s="90"/>
    </row>
    <row r="2" spans="1:9" x14ac:dyDescent="0.2">
      <c r="A2" s="90" t="s">
        <v>13</v>
      </c>
      <c r="B2" s="91" t="s">
        <v>44</v>
      </c>
      <c r="C2" s="91"/>
      <c r="D2" s="91"/>
      <c r="E2" s="90"/>
      <c r="F2" s="90"/>
      <c r="G2" s="92" t="s">
        <v>14</v>
      </c>
      <c r="H2" s="319" t="s">
        <v>195</v>
      </c>
      <c r="I2" s="91"/>
    </row>
    <row r="3" spans="1:9" x14ac:dyDescent="0.2">
      <c r="A3" s="90" t="s">
        <v>22</v>
      </c>
      <c r="B3" s="91" t="s">
        <v>224</v>
      </c>
      <c r="C3" s="91"/>
      <c r="D3" s="91"/>
      <c r="E3" s="90"/>
      <c r="F3" s="90"/>
      <c r="G3" s="92" t="s">
        <v>15</v>
      </c>
      <c r="H3" s="320" t="s">
        <v>197</v>
      </c>
      <c r="I3" s="93"/>
    </row>
    <row r="4" spans="1:9" x14ac:dyDescent="0.2">
      <c r="A4" s="90" t="s">
        <v>16</v>
      </c>
      <c r="B4" s="91" t="s">
        <v>225</v>
      </c>
      <c r="C4" s="91"/>
      <c r="D4" s="91"/>
      <c r="E4" s="90"/>
      <c r="F4" s="90"/>
      <c r="G4" s="92" t="s">
        <v>18</v>
      </c>
      <c r="H4" s="91" t="s">
        <v>38</v>
      </c>
      <c r="I4" s="91"/>
    </row>
    <row r="5" spans="1:9" x14ac:dyDescent="0.2">
      <c r="A5" s="90" t="s">
        <v>17</v>
      </c>
      <c r="B5" s="91" t="s">
        <v>226</v>
      </c>
      <c r="C5" s="93"/>
      <c r="D5" s="93"/>
      <c r="E5" s="90"/>
      <c r="F5" s="90"/>
      <c r="G5" s="92" t="s">
        <v>19</v>
      </c>
      <c r="H5" s="93" t="s">
        <v>227</v>
      </c>
      <c r="I5" s="93"/>
    </row>
    <row r="6" spans="1:9" x14ac:dyDescent="0.2">
      <c r="A6" s="90"/>
      <c r="B6" s="90"/>
      <c r="C6" s="90"/>
      <c r="D6" s="90"/>
      <c r="E6" s="90"/>
      <c r="F6" s="90"/>
      <c r="G6" s="90"/>
      <c r="H6" s="90"/>
      <c r="I6" s="90"/>
    </row>
    <row r="7" spans="1:9" ht="5.45" customHeight="1" x14ac:dyDescent="0.2">
      <c r="A7" s="90"/>
      <c r="B7" s="90"/>
      <c r="C7" s="90"/>
      <c r="D7" s="90"/>
      <c r="E7" s="90"/>
      <c r="F7" s="90"/>
      <c r="G7" s="90"/>
      <c r="H7" s="90"/>
      <c r="I7" s="90"/>
    </row>
    <row r="8" spans="1:9" s="125" customFormat="1" x14ac:dyDescent="0.2">
      <c r="A8" s="373" t="s">
        <v>228</v>
      </c>
      <c r="B8" s="373"/>
      <c r="C8" s="373"/>
      <c r="D8" s="373"/>
      <c r="E8" s="373"/>
      <c r="F8" s="373"/>
      <c r="G8" s="373"/>
      <c r="H8" s="373"/>
      <c r="I8" s="373"/>
    </row>
    <row r="9" spans="1:9" s="125" customFormat="1" ht="9.75" customHeight="1" x14ac:dyDescent="0.2">
      <c r="A9" s="298"/>
      <c r="B9" s="298"/>
      <c r="C9" s="298"/>
      <c r="D9" s="298"/>
      <c r="E9" s="298"/>
      <c r="F9" s="298"/>
      <c r="G9" s="298"/>
      <c r="H9" s="298"/>
      <c r="I9" s="298"/>
    </row>
    <row r="10" spans="1:9" s="125" customFormat="1" x14ac:dyDescent="0.2">
      <c r="A10" s="321" t="s">
        <v>201</v>
      </c>
      <c r="B10" s="124"/>
      <c r="C10" s="124"/>
      <c r="D10" s="124"/>
      <c r="E10" s="124"/>
      <c r="F10" s="124"/>
      <c r="G10" s="124"/>
      <c r="H10" s="124"/>
      <c r="I10" s="124"/>
    </row>
    <row r="11" spans="1:9" s="125" customFormat="1" ht="7.5" customHeight="1" x14ac:dyDescent="0.2">
      <c r="A11" s="321"/>
      <c r="B11" s="124"/>
      <c r="C11" s="124"/>
      <c r="D11" s="124"/>
      <c r="E11" s="124"/>
      <c r="F11" s="124"/>
      <c r="G11" s="124"/>
      <c r="H11" s="124"/>
      <c r="I11" s="124"/>
    </row>
    <row r="12" spans="1:9" s="125" customFormat="1" ht="12.75" customHeight="1" x14ac:dyDescent="0.2">
      <c r="A12" s="373" t="s">
        <v>229</v>
      </c>
      <c r="B12" s="373"/>
      <c r="C12" s="373"/>
      <c r="D12" s="373"/>
      <c r="E12" s="373"/>
      <c r="F12" s="373"/>
      <c r="G12" s="373"/>
      <c r="H12" s="373"/>
      <c r="I12" s="373"/>
    </row>
    <row r="13" spans="1:9" s="125" customFormat="1" x14ac:dyDescent="0.2">
      <c r="A13" s="373"/>
      <c r="B13" s="373"/>
      <c r="C13" s="373"/>
      <c r="D13" s="373"/>
      <c r="E13" s="373"/>
      <c r="F13" s="373"/>
      <c r="G13" s="373"/>
      <c r="H13" s="373"/>
      <c r="I13" s="373"/>
    </row>
    <row r="14" spans="1:9" s="125" customFormat="1" ht="9.75" customHeight="1" x14ac:dyDescent="0.2">
      <c r="A14" s="373"/>
      <c r="B14" s="373"/>
      <c r="C14" s="373"/>
      <c r="D14" s="373"/>
      <c r="E14" s="373"/>
      <c r="F14" s="373"/>
      <c r="G14" s="373"/>
      <c r="H14" s="373"/>
      <c r="I14" s="373"/>
    </row>
    <row r="15" spans="1:9" s="125" customFormat="1" x14ac:dyDescent="0.2">
      <c r="A15" s="124" t="s">
        <v>230</v>
      </c>
      <c r="B15" s="124"/>
      <c r="C15" s="124"/>
      <c r="D15" s="124"/>
      <c r="E15" s="124"/>
      <c r="F15" s="124"/>
      <c r="G15" s="124"/>
      <c r="H15" s="124"/>
      <c r="I15" s="124"/>
    </row>
    <row r="16" spans="1:9" s="125" customFormat="1" ht="9.1999999999999993" customHeight="1" x14ac:dyDescent="0.2">
      <c r="A16" s="124"/>
      <c r="B16" s="124"/>
      <c r="C16" s="124"/>
      <c r="D16" s="124"/>
      <c r="E16" s="124"/>
      <c r="F16" s="124"/>
      <c r="G16" s="124"/>
      <c r="H16" s="124"/>
      <c r="I16" s="124"/>
    </row>
    <row r="17" spans="1:13" s="125" customFormat="1" ht="12.75" customHeight="1" x14ac:dyDescent="0.2">
      <c r="A17" s="375" t="s">
        <v>231</v>
      </c>
      <c r="B17" s="375"/>
      <c r="C17" s="375"/>
      <c r="D17" s="375"/>
      <c r="E17" s="375"/>
      <c r="F17" s="375"/>
      <c r="G17" s="375"/>
      <c r="H17" s="375"/>
      <c r="I17" s="375"/>
    </row>
    <row r="18" spans="1:13" s="125" customFormat="1" x14ac:dyDescent="0.2">
      <c r="A18" s="375"/>
      <c r="B18" s="375"/>
      <c r="C18" s="375"/>
      <c r="D18" s="375"/>
      <c r="E18" s="375"/>
      <c r="F18" s="375"/>
      <c r="G18" s="375"/>
      <c r="H18" s="375"/>
      <c r="I18" s="375"/>
    </row>
    <row r="19" spans="1:13" s="125" customFormat="1" x14ac:dyDescent="0.2">
      <c r="A19" s="375"/>
      <c r="B19" s="375"/>
      <c r="C19" s="375"/>
      <c r="D19" s="375"/>
      <c r="E19" s="375"/>
      <c r="F19" s="375"/>
      <c r="G19" s="375"/>
      <c r="H19" s="375"/>
      <c r="I19" s="375"/>
    </row>
    <row r="20" spans="1:13" x14ac:dyDescent="0.2">
      <c r="A20" s="376"/>
      <c r="B20" s="376"/>
      <c r="C20" s="376"/>
      <c r="D20" s="376"/>
      <c r="E20" s="376"/>
      <c r="F20" s="376"/>
      <c r="G20" s="376"/>
      <c r="H20" s="376"/>
      <c r="I20" s="376"/>
    </row>
    <row r="21" spans="1:13" x14ac:dyDescent="0.2">
      <c r="A21" s="369" t="s">
        <v>12</v>
      </c>
      <c r="B21" s="370"/>
      <c r="C21" s="370"/>
      <c r="D21" s="370"/>
      <c r="E21" s="370"/>
      <c r="F21" s="370"/>
      <c r="G21" s="370"/>
      <c r="H21" s="370"/>
      <c r="I21" s="371"/>
      <c r="M21" s="94"/>
    </row>
    <row r="22" spans="1:13" s="210" customFormat="1" x14ac:dyDescent="0.2">
      <c r="A22" s="218"/>
      <c r="B22" s="217"/>
      <c r="C22" s="239" t="s">
        <v>404</v>
      </c>
      <c r="D22" s="239" t="s">
        <v>405</v>
      </c>
      <c r="E22" s="239" t="s">
        <v>30</v>
      </c>
      <c r="F22" s="239" t="s">
        <v>31</v>
      </c>
      <c r="G22" s="239" t="s">
        <v>32</v>
      </c>
      <c r="H22" s="239" t="s">
        <v>33</v>
      </c>
      <c r="I22" s="239" t="s">
        <v>322</v>
      </c>
    </row>
    <row r="23" spans="1:13" x14ac:dyDescent="0.2">
      <c r="A23" s="95"/>
      <c r="B23" s="96"/>
      <c r="C23" s="328" t="s">
        <v>10</v>
      </c>
      <c r="D23" s="97" t="s">
        <v>10</v>
      </c>
      <c r="E23" s="97" t="s">
        <v>10</v>
      </c>
      <c r="F23" s="238" t="s">
        <v>10</v>
      </c>
      <c r="G23" s="238" t="s">
        <v>10</v>
      </c>
      <c r="H23" s="328" t="s">
        <v>11</v>
      </c>
      <c r="I23" s="328" t="s">
        <v>11</v>
      </c>
      <c r="M23" s="94"/>
    </row>
    <row r="24" spans="1:13" x14ac:dyDescent="0.2">
      <c r="A24" s="95" t="s">
        <v>0</v>
      </c>
      <c r="B24" s="96"/>
      <c r="C24" s="98">
        <v>768573</v>
      </c>
      <c r="D24" s="98">
        <v>843104</v>
      </c>
      <c r="E24" s="98">
        <v>765108</v>
      </c>
      <c r="F24" s="98">
        <v>170088</v>
      </c>
      <c r="G24" s="98">
        <v>250000</v>
      </c>
      <c r="H24" s="98">
        <v>0</v>
      </c>
      <c r="I24" s="98">
        <v>0</v>
      </c>
    </row>
    <row r="25" spans="1:13" x14ac:dyDescent="0.2">
      <c r="A25" s="95" t="s">
        <v>1</v>
      </c>
      <c r="B25" s="96"/>
      <c r="C25" s="98">
        <v>8243</v>
      </c>
      <c r="D25" s="98">
        <v>187.27999999999884</v>
      </c>
      <c r="E25" s="98">
        <v>91.600000000005821</v>
      </c>
      <c r="F25" s="98">
        <f t="shared" ref="F25:I25" si="0">E36</f>
        <v>4.3099999999976717</v>
      </c>
      <c r="G25" s="98">
        <f t="shared" si="0"/>
        <v>30.809999999997672</v>
      </c>
      <c r="H25" s="98">
        <f t="shared" si="0"/>
        <v>39.940000000002328</v>
      </c>
      <c r="I25" s="98">
        <f t="shared" si="0"/>
        <v>39.940000000002328</v>
      </c>
    </row>
    <row r="26" spans="1:13" x14ac:dyDescent="0.2">
      <c r="A26" s="95" t="s">
        <v>2</v>
      </c>
      <c r="B26" s="96"/>
      <c r="C26" s="98">
        <v>160107.28</v>
      </c>
      <c r="D26" s="98">
        <v>123235</v>
      </c>
      <c r="E26" s="99">
        <v>165860</v>
      </c>
      <c r="F26" s="98">
        <v>60402</v>
      </c>
      <c r="G26" s="98">
        <v>96519.55</v>
      </c>
      <c r="H26" s="98">
        <v>170000</v>
      </c>
      <c r="I26" s="98">
        <v>170000</v>
      </c>
    </row>
    <row r="27" spans="1:13" x14ac:dyDescent="0.2">
      <c r="A27" s="95" t="s">
        <v>3</v>
      </c>
      <c r="B27" s="96"/>
      <c r="C27" s="98">
        <v>168163</v>
      </c>
      <c r="D27" s="98">
        <v>123330.68</v>
      </c>
      <c r="E27" s="99">
        <v>165947.29</v>
      </c>
      <c r="F27" s="98">
        <v>60375.5</v>
      </c>
      <c r="G27" s="98">
        <v>96510.42</v>
      </c>
      <c r="H27" s="98">
        <v>170000</v>
      </c>
      <c r="I27" s="98">
        <v>170000</v>
      </c>
    </row>
    <row r="28" spans="1:13" x14ac:dyDescent="0.2">
      <c r="A28" s="95"/>
      <c r="B28" s="96"/>
      <c r="C28" s="98"/>
      <c r="D28" s="98"/>
      <c r="E28" s="98"/>
      <c r="F28" s="98"/>
      <c r="G28" s="98"/>
      <c r="H28" s="98"/>
      <c r="I28" s="98"/>
    </row>
    <row r="29" spans="1:13" x14ac:dyDescent="0.2">
      <c r="A29" s="95" t="s">
        <v>4</v>
      </c>
      <c r="B29" s="93"/>
      <c r="C29" s="100"/>
      <c r="D29" s="100"/>
      <c r="E29" s="100"/>
      <c r="F29" s="100"/>
      <c r="G29" s="101"/>
      <c r="H29" s="101"/>
      <c r="I29" s="101"/>
    </row>
    <row r="30" spans="1:13" x14ac:dyDescent="0.2">
      <c r="A30" s="322" t="s">
        <v>204</v>
      </c>
      <c r="B30" s="93"/>
      <c r="C30" s="102"/>
      <c r="D30" s="102"/>
      <c r="E30" s="102"/>
      <c r="F30" s="102"/>
      <c r="G30" s="103"/>
      <c r="H30" s="103"/>
      <c r="I30" s="103"/>
    </row>
    <row r="31" spans="1:13" x14ac:dyDescent="0.2">
      <c r="A31" s="104"/>
      <c r="B31" s="105"/>
      <c r="C31" s="98"/>
      <c r="D31" s="98"/>
      <c r="E31" s="98"/>
      <c r="F31" s="98"/>
      <c r="G31" s="98"/>
      <c r="H31" s="98"/>
      <c r="I31" s="98"/>
    </row>
    <row r="32" spans="1:13" x14ac:dyDescent="0.2">
      <c r="A32" s="104"/>
      <c r="B32" s="105"/>
      <c r="C32" s="98"/>
      <c r="D32" s="98"/>
      <c r="E32" s="98"/>
      <c r="F32" s="98"/>
      <c r="G32" s="98"/>
      <c r="H32" s="98"/>
      <c r="I32" s="98"/>
    </row>
    <row r="33" spans="1:9" x14ac:dyDescent="0.2">
      <c r="A33" s="104"/>
      <c r="B33" s="105"/>
      <c r="C33" s="98"/>
      <c r="D33" s="98"/>
      <c r="E33" s="98"/>
      <c r="F33" s="98"/>
      <c r="G33" s="98"/>
      <c r="H33" s="98"/>
      <c r="I33" s="98"/>
    </row>
    <row r="34" spans="1:9" x14ac:dyDescent="0.2">
      <c r="A34" s="95" t="s">
        <v>5</v>
      </c>
      <c r="B34" s="96"/>
      <c r="C34" s="98"/>
      <c r="D34" s="98"/>
      <c r="E34" s="98"/>
      <c r="F34" s="98"/>
      <c r="G34" s="98"/>
      <c r="H34" s="98"/>
      <c r="I34" s="98"/>
    </row>
    <row r="35" spans="1:9" x14ac:dyDescent="0.2">
      <c r="A35" s="95"/>
      <c r="B35" s="96"/>
      <c r="C35" s="98"/>
      <c r="D35" s="98"/>
      <c r="E35" s="98"/>
      <c r="F35" s="98"/>
      <c r="G35" s="98"/>
      <c r="H35" s="98"/>
      <c r="I35" s="98"/>
    </row>
    <row r="36" spans="1:9" x14ac:dyDescent="0.2">
      <c r="A36" s="95" t="s">
        <v>7</v>
      </c>
      <c r="B36" s="96"/>
      <c r="C36" s="101">
        <v>187.27999999999884</v>
      </c>
      <c r="D36" s="101">
        <v>91.600000000005821</v>
      </c>
      <c r="E36" s="101">
        <v>4.3099999999976717</v>
      </c>
      <c r="F36" s="101">
        <f t="shared" ref="F36:I36" si="1">+F25+F26-F27+F34</f>
        <v>30.809999999997672</v>
      </c>
      <c r="G36" s="101">
        <f t="shared" si="1"/>
        <v>39.940000000002328</v>
      </c>
      <c r="H36" s="101">
        <f t="shared" si="1"/>
        <v>39.940000000002328</v>
      </c>
      <c r="I36" s="101">
        <f t="shared" si="1"/>
        <v>39.940000000002328</v>
      </c>
    </row>
    <row r="37" spans="1:9" x14ac:dyDescent="0.2">
      <c r="A37" s="104"/>
      <c r="B37" s="105"/>
      <c r="C37" s="98"/>
      <c r="D37" s="98"/>
      <c r="E37" s="122"/>
      <c r="F37" s="98"/>
      <c r="G37" s="98"/>
      <c r="H37" s="98"/>
      <c r="I37" s="98"/>
    </row>
    <row r="38" spans="1:9" x14ac:dyDescent="0.2">
      <c r="A38" s="95" t="s">
        <v>24</v>
      </c>
      <c r="B38" s="96"/>
      <c r="C38" s="98">
        <v>0</v>
      </c>
      <c r="D38" s="98">
        <v>0</v>
      </c>
      <c r="E38" s="122">
        <v>0</v>
      </c>
      <c r="F38" s="98">
        <v>47243</v>
      </c>
      <c r="G38" s="98">
        <v>14555.27</v>
      </c>
      <c r="H38" s="98">
        <v>0</v>
      </c>
      <c r="I38" s="98">
        <v>0</v>
      </c>
    </row>
    <row r="39" spans="1:9" x14ac:dyDescent="0.2">
      <c r="A39" s="104"/>
      <c r="B39" s="105"/>
      <c r="C39" s="106"/>
      <c r="D39" s="106"/>
      <c r="E39" s="122"/>
      <c r="F39" s="98"/>
      <c r="G39" s="98"/>
      <c r="H39" s="98"/>
      <c r="I39" s="98"/>
    </row>
    <row r="40" spans="1:9" x14ac:dyDescent="0.2">
      <c r="A40" s="95" t="s">
        <v>25</v>
      </c>
      <c r="B40" s="107"/>
      <c r="C40" s="108">
        <f t="shared" ref="C40:E40" si="2">C36-C38</f>
        <v>187.27999999999884</v>
      </c>
      <c r="D40" s="108">
        <f t="shared" si="2"/>
        <v>91.600000000005821</v>
      </c>
      <c r="E40" s="108">
        <f t="shared" si="2"/>
        <v>4.3099999999976717</v>
      </c>
      <c r="F40" s="108" t="s">
        <v>75</v>
      </c>
      <c r="G40" s="108" t="s">
        <v>75</v>
      </c>
      <c r="H40" s="108" t="s">
        <v>75</v>
      </c>
      <c r="I40" s="108" t="s">
        <v>75</v>
      </c>
    </row>
    <row r="41" spans="1:9" x14ac:dyDescent="0.2">
      <c r="A41" s="109"/>
      <c r="B41" s="109"/>
      <c r="C41" s="110"/>
      <c r="D41" s="110"/>
      <c r="E41" s="110"/>
      <c r="F41" s="110"/>
      <c r="G41" s="110"/>
      <c r="H41" s="110"/>
      <c r="I41" s="110"/>
    </row>
    <row r="42" spans="1:9" x14ac:dyDescent="0.2">
      <c r="A42" s="111" t="s">
        <v>26</v>
      </c>
      <c r="B42" s="91"/>
      <c r="C42" s="112"/>
      <c r="D42" s="112"/>
      <c r="E42" s="113"/>
      <c r="F42" s="113"/>
      <c r="G42" s="113"/>
      <c r="H42" s="113"/>
      <c r="I42" s="113"/>
    </row>
    <row r="43" spans="1:9" x14ac:dyDescent="0.2">
      <c r="A43" s="114" t="s">
        <v>205</v>
      </c>
      <c r="B43" s="105"/>
      <c r="C43" s="115"/>
      <c r="D43" s="115"/>
      <c r="E43" s="106"/>
      <c r="F43" s="106"/>
      <c r="G43" s="106"/>
      <c r="H43" s="106"/>
      <c r="I43" s="106"/>
    </row>
    <row r="44" spans="1:9" x14ac:dyDescent="0.2">
      <c r="A44" s="95"/>
      <c r="B44" s="96"/>
      <c r="C44" s="98"/>
      <c r="D44" s="98"/>
      <c r="E44" s="98"/>
      <c r="F44" s="98"/>
      <c r="G44" s="98"/>
      <c r="H44" s="98"/>
      <c r="I44" s="98"/>
    </row>
    <row r="45" spans="1:9" x14ac:dyDescent="0.2">
      <c r="A45" s="95" t="s">
        <v>6</v>
      </c>
      <c r="B45" s="96"/>
      <c r="C45" s="19"/>
      <c r="D45" s="19"/>
      <c r="E45" s="98"/>
      <c r="F45" s="98"/>
      <c r="G45" s="98"/>
      <c r="H45" s="98"/>
      <c r="I45" s="98"/>
    </row>
    <row r="46" spans="1:9" x14ac:dyDescent="0.2">
      <c r="A46" s="95"/>
      <c r="B46" s="96"/>
      <c r="C46" s="19"/>
      <c r="D46" s="19"/>
      <c r="E46" s="98"/>
      <c r="F46" s="98"/>
      <c r="G46" s="98"/>
      <c r="H46" s="98"/>
      <c r="I46" s="98"/>
    </row>
    <row r="47" spans="1:9" x14ac:dyDescent="0.2">
      <c r="A47" s="114" t="s">
        <v>8</v>
      </c>
      <c r="B47" s="107"/>
      <c r="C47" s="19"/>
      <c r="D47" s="19"/>
      <c r="E47" s="98"/>
      <c r="F47" s="98"/>
      <c r="G47" s="98"/>
      <c r="H47" s="98"/>
      <c r="I47" s="98"/>
    </row>
    <row r="48" spans="1:9" x14ac:dyDescent="0.2">
      <c r="A48" s="116" t="s">
        <v>9</v>
      </c>
      <c r="B48" s="117"/>
      <c r="C48" s="19"/>
      <c r="D48" s="19"/>
      <c r="E48" s="98"/>
      <c r="F48" s="98"/>
      <c r="G48" s="98"/>
      <c r="H48" s="98"/>
      <c r="I48" s="98"/>
    </row>
    <row r="51" spans="7:7" x14ac:dyDescent="0.2">
      <c r="G51" s="94"/>
    </row>
  </sheetData>
  <sheetProtection selectLockedCells="1"/>
  <mergeCells count="4">
    <mergeCell ref="A8:I8"/>
    <mergeCell ref="A12:I14"/>
    <mergeCell ref="A17:I20"/>
    <mergeCell ref="A21:I21"/>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42EBC-1043-4EB8-8AE6-AA212B681FCB}">
  <sheetPr>
    <pageSetUpPr fitToPage="1"/>
  </sheetPr>
  <dimension ref="A1:L44"/>
  <sheetViews>
    <sheetView zoomScaleNormal="100" zoomScaleSheetLayoutView="70" workbookViewId="0">
      <selection activeCell="M33" sqref="M33"/>
    </sheetView>
  </sheetViews>
  <sheetFormatPr defaultColWidth="7.85546875" defaultRowHeight="12.75" x14ac:dyDescent="0.2"/>
  <cols>
    <col min="1" max="2" width="16.5703125" style="1" customWidth="1"/>
    <col min="3" max="8" width="12.42578125" style="1" customWidth="1"/>
    <col min="9" max="9" width="11.7109375" style="1" customWidth="1"/>
    <col min="10" max="16384" width="7.85546875" style="1"/>
  </cols>
  <sheetData>
    <row r="1" spans="1:9" x14ac:dyDescent="0.2">
      <c r="A1" s="126"/>
      <c r="B1" s="126"/>
      <c r="C1" s="126"/>
      <c r="D1" s="126"/>
      <c r="E1" s="127"/>
      <c r="F1" s="126"/>
      <c r="G1" s="126"/>
      <c r="H1" s="126"/>
      <c r="I1" s="126"/>
    </row>
    <row r="2" spans="1:9" s="4" customFormat="1" x14ac:dyDescent="0.2">
      <c r="A2" s="90" t="s">
        <v>13</v>
      </c>
      <c r="B2" s="91" t="s">
        <v>44</v>
      </c>
      <c r="C2" s="91"/>
      <c r="D2" s="91"/>
      <c r="E2" s="90"/>
      <c r="F2" s="90"/>
      <c r="G2" s="92" t="s">
        <v>14</v>
      </c>
      <c r="H2" s="319" t="s">
        <v>195</v>
      </c>
      <c r="I2" s="91"/>
    </row>
    <row r="3" spans="1:9" s="4" customFormat="1" x14ac:dyDescent="0.2">
      <c r="A3" s="90" t="s">
        <v>22</v>
      </c>
      <c r="B3" s="91" t="s">
        <v>232</v>
      </c>
      <c r="C3" s="91"/>
      <c r="D3" s="91"/>
      <c r="E3" s="90"/>
      <c r="F3" s="90"/>
      <c r="G3" s="92" t="s">
        <v>15</v>
      </c>
      <c r="H3" s="320" t="s">
        <v>197</v>
      </c>
      <c r="I3" s="93"/>
    </row>
    <row r="4" spans="1:9" s="4" customFormat="1" x14ac:dyDescent="0.2">
      <c r="A4" s="90" t="s">
        <v>16</v>
      </c>
      <c r="B4" s="91" t="s">
        <v>233</v>
      </c>
      <c r="C4" s="91"/>
      <c r="D4" s="91"/>
      <c r="E4" s="90"/>
      <c r="F4" s="90"/>
      <c r="G4" s="92" t="s">
        <v>18</v>
      </c>
      <c r="H4" s="91" t="s">
        <v>38</v>
      </c>
      <c r="I4" s="91"/>
    </row>
    <row r="5" spans="1:9" s="4" customFormat="1" x14ac:dyDescent="0.2">
      <c r="A5" s="90" t="s">
        <v>17</v>
      </c>
      <c r="B5" s="9" t="s">
        <v>234</v>
      </c>
      <c r="C5" s="93"/>
      <c r="D5" s="93"/>
      <c r="E5" s="90"/>
      <c r="F5" s="90"/>
      <c r="G5" s="92" t="s">
        <v>19</v>
      </c>
      <c r="H5" s="93" t="s">
        <v>235</v>
      </c>
      <c r="I5" s="93"/>
    </row>
    <row r="6" spans="1:9" s="4" customFormat="1" x14ac:dyDescent="0.2">
      <c r="A6" s="90"/>
      <c r="B6" s="90"/>
      <c r="C6" s="90"/>
      <c r="D6" s="90"/>
      <c r="E6" s="90"/>
      <c r="F6" s="90"/>
      <c r="G6" s="90"/>
      <c r="H6" s="90"/>
      <c r="I6" s="90"/>
    </row>
    <row r="7" spans="1:9" s="4" customFormat="1" ht="25.5" customHeight="1" x14ac:dyDescent="0.2">
      <c r="A7" s="373" t="s">
        <v>236</v>
      </c>
      <c r="B7" s="373"/>
      <c r="C7" s="373"/>
      <c r="D7" s="373"/>
      <c r="E7" s="373"/>
      <c r="F7" s="373"/>
      <c r="G7" s="373"/>
      <c r="H7" s="373"/>
      <c r="I7" s="373"/>
    </row>
    <row r="8" spans="1:9" s="4" customFormat="1" ht="4.7" customHeight="1" x14ac:dyDescent="0.2">
      <c r="A8" s="299"/>
      <c r="B8" s="299"/>
      <c r="C8" s="299"/>
      <c r="D8" s="299"/>
      <c r="E8" s="299"/>
      <c r="F8" s="299"/>
      <c r="G8" s="299"/>
      <c r="H8" s="299"/>
      <c r="I8" s="299"/>
    </row>
    <row r="9" spans="1:9" s="4" customFormat="1" ht="28.7" customHeight="1" x14ac:dyDescent="0.2">
      <c r="A9" s="366" t="s">
        <v>237</v>
      </c>
      <c r="B9" s="366"/>
      <c r="C9" s="366"/>
      <c r="D9" s="366"/>
      <c r="E9" s="366"/>
      <c r="F9" s="366"/>
      <c r="G9" s="366"/>
      <c r="H9" s="366"/>
      <c r="I9" s="366"/>
    </row>
    <row r="10" spans="1:9" s="4" customFormat="1" x14ac:dyDescent="0.2">
      <c r="A10" s="90"/>
      <c r="B10" s="90"/>
      <c r="C10" s="90"/>
      <c r="D10" s="90"/>
      <c r="E10" s="90"/>
      <c r="F10" s="90"/>
      <c r="G10" s="90"/>
      <c r="H10" s="90"/>
      <c r="I10" s="90"/>
    </row>
    <row r="11" spans="1:9" s="4" customFormat="1" ht="20.25" customHeight="1" x14ac:dyDescent="0.2">
      <c r="A11" s="380" t="s">
        <v>238</v>
      </c>
      <c r="B11" s="381"/>
      <c r="C11" s="381"/>
      <c r="D11" s="381"/>
      <c r="E11" s="381"/>
      <c r="F11" s="381"/>
      <c r="G11" s="381"/>
      <c r="H11" s="381"/>
      <c r="I11" s="381"/>
    </row>
    <row r="12" spans="1:9" s="4" customFormat="1" ht="6.95" customHeight="1" x14ac:dyDescent="0.2">
      <c r="A12" s="90"/>
      <c r="B12" s="90"/>
      <c r="C12" s="90"/>
      <c r="D12" s="90"/>
      <c r="E12" s="90"/>
      <c r="F12" s="90"/>
      <c r="G12" s="90"/>
      <c r="H12" s="90"/>
      <c r="I12" s="90"/>
    </row>
    <row r="13" spans="1:9" s="4" customFormat="1" x14ac:dyDescent="0.2">
      <c r="A13" s="380" t="s">
        <v>223</v>
      </c>
      <c r="B13" s="381"/>
      <c r="C13" s="381"/>
      <c r="D13" s="381"/>
      <c r="E13" s="381"/>
      <c r="F13" s="381"/>
      <c r="G13" s="381"/>
      <c r="H13" s="381"/>
      <c r="I13" s="381"/>
    </row>
    <row r="14" spans="1:9" s="4" customFormat="1" x14ac:dyDescent="0.2">
      <c r="A14" s="381"/>
      <c r="B14" s="381"/>
      <c r="C14" s="381"/>
      <c r="D14" s="381"/>
      <c r="E14" s="381"/>
      <c r="F14" s="381"/>
      <c r="G14" s="381"/>
      <c r="H14" s="381"/>
      <c r="I14" s="381"/>
    </row>
    <row r="15" spans="1:9" s="4" customFormat="1" ht="20.25" customHeight="1" x14ac:dyDescent="0.2">
      <c r="A15" s="373" t="s">
        <v>239</v>
      </c>
      <c r="B15" s="373"/>
      <c r="C15" s="373"/>
      <c r="D15" s="373"/>
      <c r="E15" s="373"/>
      <c r="F15" s="373"/>
      <c r="G15" s="373"/>
      <c r="H15" s="373"/>
      <c r="I15" s="373"/>
    </row>
    <row r="16" spans="1:9" x14ac:dyDescent="0.2">
      <c r="A16" s="126"/>
      <c r="B16" s="126"/>
      <c r="C16" s="126"/>
      <c r="D16" s="126"/>
      <c r="E16" s="126"/>
      <c r="F16" s="126"/>
      <c r="G16" s="126"/>
      <c r="H16" s="126"/>
      <c r="I16" s="126"/>
    </row>
    <row r="17" spans="1:12" x14ac:dyDescent="0.2">
      <c r="A17" s="377" t="s">
        <v>12</v>
      </c>
      <c r="B17" s="378"/>
      <c r="C17" s="378"/>
      <c r="D17" s="378"/>
      <c r="E17" s="378"/>
      <c r="F17" s="378"/>
      <c r="G17" s="378"/>
      <c r="H17" s="378"/>
      <c r="I17" s="379"/>
    </row>
    <row r="18" spans="1:12" x14ac:dyDescent="0.2">
      <c r="A18" s="128"/>
      <c r="B18" s="129"/>
      <c r="C18" s="130" t="s">
        <v>30</v>
      </c>
      <c r="D18" s="130" t="s">
        <v>31</v>
      </c>
      <c r="E18" s="130" t="s">
        <v>32</v>
      </c>
      <c r="F18" s="130" t="s">
        <v>33</v>
      </c>
      <c r="G18" s="239" t="s">
        <v>322</v>
      </c>
      <c r="H18" s="239" t="s">
        <v>323</v>
      </c>
      <c r="I18" s="239" t="s">
        <v>324</v>
      </c>
    </row>
    <row r="19" spans="1:12" x14ac:dyDescent="0.2">
      <c r="A19" s="128"/>
      <c r="B19" s="129"/>
      <c r="C19" s="131" t="s">
        <v>10</v>
      </c>
      <c r="D19" s="238" t="s">
        <v>10</v>
      </c>
      <c r="E19" s="238" t="s">
        <v>10</v>
      </c>
      <c r="F19" s="238" t="s">
        <v>10</v>
      </c>
      <c r="G19" s="238" t="s">
        <v>11</v>
      </c>
      <c r="H19" s="238" t="s">
        <v>11</v>
      </c>
      <c r="I19" s="238" t="s">
        <v>11</v>
      </c>
      <c r="L19" s="1" t="s">
        <v>406</v>
      </c>
    </row>
    <row r="20" spans="1:12" x14ac:dyDescent="0.2">
      <c r="A20" s="128" t="s">
        <v>0</v>
      </c>
      <c r="B20" s="129"/>
      <c r="C20" s="19">
        <v>16588</v>
      </c>
      <c r="D20" s="19">
        <v>40000</v>
      </c>
      <c r="E20" s="329">
        <v>40000</v>
      </c>
      <c r="F20" s="329">
        <v>40000</v>
      </c>
      <c r="G20" s="329">
        <v>40000</v>
      </c>
      <c r="H20" s="329">
        <v>40000</v>
      </c>
      <c r="I20" s="329">
        <v>40000</v>
      </c>
    </row>
    <row r="21" spans="1:12" x14ac:dyDescent="0.2">
      <c r="A21" s="128" t="s">
        <v>1</v>
      </c>
      <c r="B21" s="129"/>
      <c r="C21" s="98">
        <v>0</v>
      </c>
      <c r="D21" s="98">
        <f t="shared" ref="D21:I21" si="0">C32</f>
        <v>0</v>
      </c>
      <c r="E21" s="132">
        <f t="shared" si="0"/>
        <v>7449.46</v>
      </c>
      <c r="F21" s="133">
        <f t="shared" si="0"/>
        <v>7449.46</v>
      </c>
      <c r="G21" s="133">
        <f t="shared" si="0"/>
        <v>7449.46</v>
      </c>
      <c r="H21" s="133">
        <f t="shared" si="0"/>
        <v>7449.46</v>
      </c>
      <c r="I21" s="133">
        <f t="shared" si="0"/>
        <v>7449.46</v>
      </c>
    </row>
    <row r="22" spans="1:12" x14ac:dyDescent="0.2">
      <c r="A22" s="128" t="s">
        <v>2</v>
      </c>
      <c r="B22" s="129"/>
      <c r="C22" s="98">
        <v>0</v>
      </c>
      <c r="D22" s="98">
        <v>7449.46</v>
      </c>
      <c r="E22" s="134">
        <v>0</v>
      </c>
      <c r="F22" s="135">
        <v>0</v>
      </c>
      <c r="G22" s="135">
        <v>0</v>
      </c>
      <c r="H22" s="135">
        <v>0</v>
      </c>
      <c r="I22" s="135">
        <v>0</v>
      </c>
    </row>
    <row r="23" spans="1:12" x14ac:dyDescent="0.2">
      <c r="A23" s="128" t="s">
        <v>3</v>
      </c>
      <c r="B23" s="129"/>
      <c r="C23" s="98">
        <v>0</v>
      </c>
      <c r="D23" s="98">
        <v>0</v>
      </c>
      <c r="E23" s="134">
        <v>0</v>
      </c>
      <c r="F23" s="135">
        <v>0</v>
      </c>
      <c r="G23" s="135">
        <v>0</v>
      </c>
      <c r="H23" s="135">
        <v>0</v>
      </c>
      <c r="I23" s="135">
        <v>0</v>
      </c>
    </row>
    <row r="24" spans="1:12" x14ac:dyDescent="0.2">
      <c r="A24" s="128"/>
      <c r="B24" s="129"/>
      <c r="C24" s="133"/>
      <c r="D24" s="133"/>
      <c r="E24" s="134"/>
      <c r="F24" s="133"/>
      <c r="G24" s="133"/>
      <c r="H24" s="133"/>
      <c r="I24" s="133"/>
    </row>
    <row r="25" spans="1:12" x14ac:dyDescent="0.2">
      <c r="A25" s="137" t="s">
        <v>4</v>
      </c>
      <c r="B25" s="138"/>
      <c r="C25" s="139"/>
      <c r="D25" s="139"/>
      <c r="E25" s="139"/>
      <c r="F25" s="26"/>
      <c r="G25" s="26"/>
      <c r="H25" s="26"/>
      <c r="I25" s="26"/>
    </row>
    <row r="26" spans="1:12" x14ac:dyDescent="0.2">
      <c r="A26" s="137" t="s">
        <v>29</v>
      </c>
      <c r="B26" s="140"/>
      <c r="C26" s="139"/>
      <c r="D26" s="139"/>
      <c r="E26" s="139"/>
      <c r="F26" s="26"/>
      <c r="G26" s="26"/>
      <c r="H26" s="26"/>
      <c r="I26" s="26"/>
    </row>
    <row r="27" spans="1:12" x14ac:dyDescent="0.2">
      <c r="A27" s="142"/>
      <c r="B27" s="143"/>
      <c r="C27" s="26"/>
      <c r="D27" s="26"/>
      <c r="E27" s="141"/>
      <c r="F27" s="26"/>
      <c r="G27" s="26"/>
      <c r="H27" s="26"/>
      <c r="I27" s="26"/>
    </row>
    <row r="28" spans="1:12" x14ac:dyDescent="0.2">
      <c r="A28" s="142"/>
      <c r="B28" s="143"/>
      <c r="C28" s="26"/>
      <c r="D28" s="26"/>
      <c r="E28" s="141"/>
      <c r="F28" s="26"/>
      <c r="G28" s="26"/>
      <c r="H28" s="26"/>
      <c r="I28" s="26"/>
    </row>
    <row r="29" spans="1:12" x14ac:dyDescent="0.2">
      <c r="A29" s="142"/>
      <c r="B29" s="143"/>
      <c r="C29" s="26"/>
      <c r="D29" s="26"/>
      <c r="E29" s="141"/>
      <c r="F29" s="26"/>
      <c r="G29" s="26"/>
      <c r="H29" s="26"/>
      <c r="I29" s="26"/>
    </row>
    <row r="30" spans="1:12" x14ac:dyDescent="0.2">
      <c r="A30" s="137" t="s">
        <v>5</v>
      </c>
      <c r="B30" s="140"/>
      <c r="C30" s="25">
        <v>0</v>
      </c>
      <c r="D30" s="25">
        <f t="shared" ref="D30:F30" si="1">SUM(D27:D29)</f>
        <v>0</v>
      </c>
      <c r="E30" s="139">
        <f t="shared" si="1"/>
        <v>0</v>
      </c>
      <c r="F30" s="26">
        <f t="shared" si="1"/>
        <v>0</v>
      </c>
      <c r="G30" s="26">
        <f t="shared" ref="G30:I30" si="2">SUM(G27:G29)</f>
        <v>0</v>
      </c>
      <c r="H30" s="26">
        <f t="shared" si="2"/>
        <v>0</v>
      </c>
      <c r="I30" s="26">
        <f t="shared" si="2"/>
        <v>0</v>
      </c>
    </row>
    <row r="31" spans="1:12" x14ac:dyDescent="0.2">
      <c r="A31" s="128"/>
      <c r="B31" s="129"/>
      <c r="C31" s="133"/>
      <c r="D31" s="133"/>
      <c r="E31" s="134"/>
      <c r="F31" s="133"/>
      <c r="G31" s="133"/>
      <c r="H31" s="133"/>
      <c r="I31" s="133"/>
    </row>
    <row r="32" spans="1:12" x14ac:dyDescent="0.2">
      <c r="A32" s="128" t="s">
        <v>7</v>
      </c>
      <c r="B32" s="129"/>
      <c r="C32" s="136">
        <f>C22-C23+C30</f>
        <v>0</v>
      </c>
      <c r="D32" s="136">
        <f t="shared" ref="D32:I32" si="3">+D21+D22-D23+D30</f>
        <v>7449.46</v>
      </c>
      <c r="E32" s="144">
        <f t="shared" si="3"/>
        <v>7449.46</v>
      </c>
      <c r="F32" s="26">
        <f t="shared" si="3"/>
        <v>7449.46</v>
      </c>
      <c r="G32" s="26">
        <f t="shared" si="3"/>
        <v>7449.46</v>
      </c>
      <c r="H32" s="26">
        <f t="shared" si="3"/>
        <v>7449.46</v>
      </c>
      <c r="I32" s="26">
        <f t="shared" si="3"/>
        <v>7449.46</v>
      </c>
    </row>
    <row r="33" spans="1:9" x14ac:dyDescent="0.2">
      <c r="A33" s="145"/>
      <c r="B33" s="146"/>
      <c r="C33" s="133"/>
      <c r="D33" s="133"/>
      <c r="E33" s="134"/>
      <c r="F33" s="133"/>
      <c r="G33" s="133"/>
      <c r="H33" s="133"/>
      <c r="I33" s="133"/>
    </row>
    <row r="34" spans="1:9" x14ac:dyDescent="0.2">
      <c r="A34" s="128" t="s">
        <v>24</v>
      </c>
      <c r="B34" s="129"/>
      <c r="C34" s="98">
        <v>0</v>
      </c>
      <c r="D34" s="98">
        <v>0</v>
      </c>
      <c r="E34" s="134">
        <v>0</v>
      </c>
      <c r="F34" s="135">
        <v>0</v>
      </c>
      <c r="G34" s="135">
        <v>0</v>
      </c>
      <c r="H34" s="135">
        <v>0</v>
      </c>
      <c r="I34" s="135">
        <v>0</v>
      </c>
    </row>
    <row r="35" spans="1:9" x14ac:dyDescent="0.2">
      <c r="A35" s="145"/>
      <c r="B35" s="146"/>
      <c r="C35" s="133"/>
      <c r="D35" s="133"/>
      <c r="E35" s="134"/>
      <c r="F35" s="133"/>
      <c r="G35" s="133"/>
      <c r="H35" s="133"/>
      <c r="I35" s="133"/>
    </row>
    <row r="36" spans="1:9" x14ac:dyDescent="0.2">
      <c r="A36" s="128" t="s">
        <v>25</v>
      </c>
      <c r="B36" s="148"/>
      <c r="C36" s="149">
        <f t="shared" ref="C36:I36" si="4">C32-C34</f>
        <v>0</v>
      </c>
      <c r="D36" s="149">
        <f t="shared" si="4"/>
        <v>7449.46</v>
      </c>
      <c r="E36" s="149">
        <f t="shared" si="4"/>
        <v>7449.46</v>
      </c>
      <c r="F36" s="149">
        <f t="shared" si="4"/>
        <v>7449.46</v>
      </c>
      <c r="G36" s="149">
        <f t="shared" si="4"/>
        <v>7449.46</v>
      </c>
      <c r="H36" s="149">
        <f t="shared" si="4"/>
        <v>7449.46</v>
      </c>
      <c r="I36" s="149">
        <f t="shared" si="4"/>
        <v>7449.46</v>
      </c>
    </row>
    <row r="37" spans="1:9" x14ac:dyDescent="0.2">
      <c r="A37" s="150"/>
      <c r="B37" s="150"/>
      <c r="C37" s="151"/>
      <c r="D37" s="151"/>
      <c r="E37" s="151"/>
      <c r="F37" s="151"/>
      <c r="G37" s="151"/>
      <c r="H37" s="151"/>
      <c r="I37" s="151"/>
    </row>
    <row r="38" spans="1:9" x14ac:dyDescent="0.2">
      <c r="A38" s="152" t="s">
        <v>26</v>
      </c>
      <c r="B38" s="153"/>
      <c r="C38" s="154"/>
      <c r="D38" s="154"/>
      <c r="E38" s="155"/>
      <c r="F38" s="155"/>
      <c r="G38" s="155"/>
      <c r="H38" s="155"/>
      <c r="I38" s="155"/>
    </row>
    <row r="39" spans="1:9" x14ac:dyDescent="0.2">
      <c r="A39" s="156" t="s">
        <v>28</v>
      </c>
      <c r="B39" s="146"/>
      <c r="C39" s="27"/>
      <c r="D39" s="27"/>
      <c r="E39" s="147"/>
      <c r="F39" s="147"/>
      <c r="G39" s="147"/>
      <c r="H39" s="147"/>
      <c r="I39" s="147"/>
    </row>
    <row r="40" spans="1:9" x14ac:dyDescent="0.2">
      <c r="A40" s="128"/>
      <c r="B40" s="129"/>
      <c r="C40" s="133"/>
      <c r="D40" s="133"/>
      <c r="E40" s="133"/>
      <c r="F40" s="133"/>
      <c r="G40" s="133"/>
      <c r="H40" s="133"/>
      <c r="I40" s="133"/>
    </row>
    <row r="41" spans="1:9" x14ac:dyDescent="0.2">
      <c r="A41" s="128" t="s">
        <v>6</v>
      </c>
      <c r="B41" s="129"/>
      <c r="C41" s="26"/>
      <c r="D41" s="26"/>
      <c r="E41" s="133"/>
      <c r="F41" s="133"/>
      <c r="G41" s="133"/>
      <c r="H41" s="133"/>
      <c r="I41" s="133"/>
    </row>
    <row r="42" spans="1:9" x14ac:dyDescent="0.2">
      <c r="A42" s="128"/>
      <c r="B42" s="129"/>
      <c r="C42" s="26"/>
      <c r="D42" s="26"/>
      <c r="E42" s="133"/>
      <c r="F42" s="133"/>
      <c r="G42" s="133"/>
      <c r="H42" s="133"/>
      <c r="I42" s="133"/>
    </row>
    <row r="43" spans="1:9" x14ac:dyDescent="0.2">
      <c r="A43" s="156" t="s">
        <v>8</v>
      </c>
      <c r="B43" s="148"/>
      <c r="C43" s="26"/>
      <c r="D43" s="26"/>
      <c r="E43" s="133"/>
      <c r="F43" s="133"/>
      <c r="G43" s="133"/>
      <c r="H43" s="133"/>
      <c r="I43" s="133"/>
    </row>
    <row r="44" spans="1:9" x14ac:dyDescent="0.2">
      <c r="A44" s="157" t="s">
        <v>9</v>
      </c>
      <c r="B44" s="158"/>
      <c r="C44" s="26"/>
      <c r="D44" s="26"/>
      <c r="E44" s="133"/>
      <c r="F44" s="133"/>
      <c r="G44" s="133"/>
      <c r="H44" s="133"/>
      <c r="I44" s="133"/>
    </row>
  </sheetData>
  <mergeCells count="6">
    <mergeCell ref="A17:I17"/>
    <mergeCell ref="A7:I7"/>
    <mergeCell ref="A9:I9"/>
    <mergeCell ref="A11:I11"/>
    <mergeCell ref="A13:I14"/>
    <mergeCell ref="A15:I15"/>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1DA0E-7FFC-458E-8AE5-564942E1957A}">
  <sheetPr>
    <tabColor rgb="FFFF0000"/>
    <pageSetUpPr fitToPage="1"/>
  </sheetPr>
  <dimension ref="A1:L45"/>
  <sheetViews>
    <sheetView topLeftCell="A7" zoomScaleNormal="100" zoomScaleSheetLayoutView="70" workbookViewId="0">
      <selection activeCell="G19" sqref="G19:I20"/>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2"/>
      <c r="F1" s="1"/>
      <c r="G1" s="1"/>
      <c r="H1" s="1"/>
      <c r="I1" s="1"/>
    </row>
    <row r="2" spans="1:9" x14ac:dyDescent="0.2">
      <c r="A2" s="4" t="s">
        <v>13</v>
      </c>
      <c r="B2" s="6" t="s">
        <v>44</v>
      </c>
      <c r="C2" s="6"/>
      <c r="D2" s="6"/>
      <c r="E2" s="4"/>
      <c r="F2" s="4"/>
      <c r="G2" s="7" t="s">
        <v>14</v>
      </c>
      <c r="H2" s="6" t="s">
        <v>76</v>
      </c>
      <c r="I2" s="6"/>
    </row>
    <row r="3" spans="1:9" x14ac:dyDescent="0.2">
      <c r="A3" s="4" t="s">
        <v>22</v>
      </c>
      <c r="B3" s="6" t="s">
        <v>77</v>
      </c>
      <c r="C3" s="6"/>
      <c r="D3" s="6"/>
      <c r="E3" s="4"/>
      <c r="F3" s="4"/>
      <c r="G3" s="7" t="s">
        <v>15</v>
      </c>
      <c r="H3" s="9" t="s">
        <v>78</v>
      </c>
      <c r="I3" s="9"/>
    </row>
    <row r="4" spans="1:9" x14ac:dyDescent="0.2">
      <c r="A4" s="4" t="s">
        <v>16</v>
      </c>
      <c r="B4" s="6" t="s">
        <v>79</v>
      </c>
      <c r="C4" s="6"/>
      <c r="D4" s="6"/>
      <c r="E4" s="4"/>
      <c r="F4" s="4"/>
      <c r="G4" s="7" t="s">
        <v>18</v>
      </c>
      <c r="H4" s="6" t="s">
        <v>38</v>
      </c>
      <c r="I4" s="6"/>
    </row>
    <row r="5" spans="1:9" x14ac:dyDescent="0.2">
      <c r="A5" s="4" t="s">
        <v>17</v>
      </c>
      <c r="B5" s="9" t="s">
        <v>80</v>
      </c>
      <c r="C5" s="9"/>
      <c r="D5" s="9"/>
      <c r="E5" s="4"/>
      <c r="F5" s="4"/>
      <c r="G5" s="7" t="s">
        <v>19</v>
      </c>
      <c r="H5" s="9" t="s">
        <v>81</v>
      </c>
      <c r="I5" s="9"/>
    </row>
    <row r="8" spans="1:9" ht="30" customHeight="1" x14ac:dyDescent="0.2">
      <c r="A8" s="385" t="s">
        <v>82</v>
      </c>
      <c r="B8" s="385"/>
      <c r="C8" s="385"/>
      <c r="D8" s="385"/>
      <c r="E8" s="385"/>
      <c r="F8" s="385"/>
      <c r="G8" s="385"/>
      <c r="H8" s="385"/>
      <c r="I8" s="385"/>
    </row>
    <row r="10" spans="1:9" x14ac:dyDescent="0.2">
      <c r="A10" s="385" t="s">
        <v>83</v>
      </c>
      <c r="B10" s="385"/>
      <c r="C10" s="385"/>
      <c r="D10" s="385"/>
      <c r="E10" s="385"/>
      <c r="F10" s="385"/>
      <c r="G10" s="385"/>
      <c r="H10" s="385"/>
      <c r="I10" s="385"/>
    </row>
    <row r="12" spans="1:9" ht="42" customHeight="1" x14ac:dyDescent="0.2">
      <c r="A12" s="385" t="s">
        <v>84</v>
      </c>
      <c r="B12" s="385"/>
      <c r="C12" s="385"/>
      <c r="D12" s="385"/>
      <c r="E12" s="385"/>
      <c r="F12" s="385"/>
      <c r="G12" s="385"/>
      <c r="H12" s="385"/>
      <c r="I12" s="385"/>
    </row>
    <row r="14" spans="1:9" x14ac:dyDescent="0.2">
      <c r="A14" s="385" t="s">
        <v>85</v>
      </c>
      <c r="B14" s="385"/>
      <c r="C14" s="385"/>
      <c r="D14" s="385"/>
      <c r="E14" s="385"/>
      <c r="F14" s="385"/>
      <c r="G14" s="385"/>
      <c r="H14" s="385"/>
      <c r="I14" s="385"/>
    </row>
    <row r="16" spans="1:9" x14ac:dyDescent="0.2">
      <c r="A16" s="385" t="s">
        <v>86</v>
      </c>
      <c r="B16" s="385"/>
      <c r="C16" s="385"/>
      <c r="D16" s="385"/>
      <c r="E16" s="385"/>
      <c r="F16" s="385"/>
      <c r="G16" s="385"/>
      <c r="H16" s="385"/>
      <c r="I16" s="385"/>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0</v>
      </c>
      <c r="D21" s="212"/>
      <c r="E21" s="212"/>
      <c r="F21" s="212"/>
      <c r="G21" s="18"/>
      <c r="H21" s="18"/>
      <c r="I21" s="18"/>
    </row>
    <row r="22" spans="1:12" x14ac:dyDescent="0.2">
      <c r="A22" s="14" t="s">
        <v>1</v>
      </c>
      <c r="B22" s="15"/>
      <c r="C22" s="19">
        <v>0.6999999999825377</v>
      </c>
      <c r="D22" s="212">
        <f t="shared" ref="D22" si="0">C33</f>
        <v>0.6999999999825377</v>
      </c>
      <c r="E22" s="212">
        <f t="shared" ref="E22" si="1">D33</f>
        <v>0.6999999999825377</v>
      </c>
      <c r="F22" s="212">
        <f t="shared" ref="F22" si="2">E33</f>
        <v>0.6999999999825377</v>
      </c>
      <c r="G22" s="18">
        <f t="shared" ref="G22:I22" si="3">F33</f>
        <v>0.6999999999825377</v>
      </c>
      <c r="H22" s="18">
        <f t="shared" si="3"/>
        <v>0.6999999999825377</v>
      </c>
      <c r="I22" s="18">
        <f t="shared" si="3"/>
        <v>0.6999999999825377</v>
      </c>
    </row>
    <row r="23" spans="1:12" x14ac:dyDescent="0.2">
      <c r="A23" s="14" t="s">
        <v>2</v>
      </c>
      <c r="B23" s="15"/>
      <c r="C23" s="19">
        <v>0</v>
      </c>
      <c r="D23" s="212">
        <v>0</v>
      </c>
      <c r="E23" s="212">
        <v>0</v>
      </c>
      <c r="F23" s="212">
        <v>0</v>
      </c>
      <c r="G23" s="18">
        <v>0</v>
      </c>
      <c r="H23" s="18">
        <v>0</v>
      </c>
      <c r="I23" s="18">
        <v>0</v>
      </c>
    </row>
    <row r="24" spans="1:12" x14ac:dyDescent="0.2">
      <c r="A24" s="14" t="s">
        <v>3</v>
      </c>
      <c r="B24" s="15"/>
      <c r="C24" s="19">
        <v>0</v>
      </c>
      <c r="D24" s="212">
        <v>0</v>
      </c>
      <c r="E24" s="212">
        <v>0</v>
      </c>
      <c r="F24" s="212">
        <v>0</v>
      </c>
      <c r="G24" s="18">
        <v>0</v>
      </c>
      <c r="H24" s="18">
        <v>0</v>
      </c>
      <c r="I24" s="18">
        <v>0</v>
      </c>
    </row>
    <row r="25" spans="1:12" x14ac:dyDescent="0.2">
      <c r="A25" s="14"/>
      <c r="B25" s="15"/>
      <c r="C25" s="212"/>
      <c r="D25" s="212"/>
      <c r="E25" s="212"/>
      <c r="F25" s="212"/>
      <c r="G25" s="18"/>
      <c r="H25" s="18"/>
      <c r="I25" s="18"/>
    </row>
    <row r="26" spans="1:12" x14ac:dyDescent="0.2">
      <c r="A26" s="14" t="s">
        <v>4</v>
      </c>
      <c r="B26" s="11"/>
      <c r="C26" s="236"/>
      <c r="D26" s="236"/>
      <c r="E26" s="236"/>
      <c r="F26" s="231"/>
      <c r="G26" s="22"/>
      <c r="H26" s="22"/>
      <c r="I26" s="21"/>
    </row>
    <row r="27" spans="1:12" x14ac:dyDescent="0.2">
      <c r="A27" s="14" t="s">
        <v>29</v>
      </c>
      <c r="B27" s="15"/>
      <c r="C27" s="236"/>
      <c r="D27" s="236"/>
      <c r="E27" s="236"/>
      <c r="F27" s="231"/>
      <c r="G27" s="22"/>
      <c r="H27" s="22"/>
      <c r="I27" s="21"/>
    </row>
    <row r="28" spans="1:12" x14ac:dyDescent="0.2">
      <c r="A28" s="23"/>
      <c r="B28" s="24"/>
      <c r="C28" s="212"/>
      <c r="D28" s="212"/>
      <c r="E28" s="212"/>
      <c r="F28" s="212"/>
      <c r="G28" s="18"/>
      <c r="H28" s="18"/>
      <c r="I28" s="18"/>
    </row>
    <row r="29" spans="1:12" x14ac:dyDescent="0.2">
      <c r="A29" s="23"/>
      <c r="B29" s="24"/>
      <c r="C29" s="212"/>
      <c r="D29" s="212"/>
      <c r="E29" s="212"/>
      <c r="F29" s="212"/>
      <c r="G29" s="18"/>
      <c r="H29" s="18"/>
      <c r="I29" s="18"/>
    </row>
    <row r="30" spans="1:12" x14ac:dyDescent="0.2">
      <c r="A30" s="23"/>
      <c r="B30" s="24"/>
      <c r="C30" s="212"/>
      <c r="D30" s="212"/>
      <c r="E30" s="212"/>
      <c r="F30" s="212"/>
      <c r="G30" s="18"/>
      <c r="H30" s="18"/>
      <c r="I30" s="18"/>
    </row>
    <row r="31" spans="1:12" x14ac:dyDescent="0.2">
      <c r="A31" s="14" t="s">
        <v>5</v>
      </c>
      <c r="B31" s="15"/>
      <c r="C31" s="25">
        <v>0</v>
      </c>
      <c r="D31" s="231">
        <f t="shared" ref="D31:F31" si="4">SUM(D28:D30)</f>
        <v>0</v>
      </c>
      <c r="E31" s="231">
        <f t="shared" si="4"/>
        <v>0</v>
      </c>
      <c r="F31" s="231">
        <f t="shared" si="4"/>
        <v>0</v>
      </c>
      <c r="G31" s="21">
        <f t="shared" ref="G31:I31" si="5">SUM(G28:G30)</f>
        <v>0</v>
      </c>
      <c r="H31" s="21">
        <f t="shared" si="5"/>
        <v>0</v>
      </c>
      <c r="I31" s="21">
        <f t="shared" si="5"/>
        <v>0</v>
      </c>
    </row>
    <row r="32" spans="1:12" x14ac:dyDescent="0.2">
      <c r="A32" s="14"/>
      <c r="B32" s="15"/>
      <c r="C32" s="26"/>
      <c r="D32" s="212"/>
      <c r="E32" s="212"/>
      <c r="F32" s="212"/>
      <c r="G32" s="18"/>
      <c r="H32" s="18"/>
      <c r="I32" s="18"/>
    </row>
    <row r="33" spans="1:9" x14ac:dyDescent="0.2">
      <c r="A33" s="14" t="s">
        <v>7</v>
      </c>
      <c r="B33" s="15"/>
      <c r="C33" s="25">
        <v>0.6999999999825377</v>
      </c>
      <c r="D33" s="231">
        <f>+D22+D23-D24+D31</f>
        <v>0.6999999999825377</v>
      </c>
      <c r="E33" s="231">
        <f>+E22+E23-E24+E31</f>
        <v>0.6999999999825377</v>
      </c>
      <c r="F33" s="231">
        <f t="shared" ref="F33" si="6">+F22+F23-F24+F31</f>
        <v>0.6999999999825377</v>
      </c>
      <c r="G33" s="21">
        <f>+G22+G23-G24+G31</f>
        <v>0.6999999999825377</v>
      </c>
      <c r="H33" s="21">
        <f>+H22+H23-H24+H31</f>
        <v>0.6999999999825377</v>
      </c>
      <c r="I33" s="21">
        <f t="shared" ref="I33" si="7">+I22+I23-I24+I31</f>
        <v>0.6999999999825377</v>
      </c>
    </row>
    <row r="34" spans="1:9" x14ac:dyDescent="0.2">
      <c r="A34" s="23"/>
      <c r="B34" s="24"/>
      <c r="C34" s="26"/>
      <c r="D34" s="212"/>
      <c r="E34" s="212"/>
      <c r="F34" s="212"/>
      <c r="G34" s="18"/>
      <c r="H34" s="18"/>
      <c r="I34" s="18"/>
    </row>
    <row r="35" spans="1:9" x14ac:dyDescent="0.2">
      <c r="A35" s="14" t="s">
        <v>24</v>
      </c>
      <c r="B35" s="15"/>
      <c r="C35" s="19">
        <v>0</v>
      </c>
      <c r="D35" s="212">
        <v>0</v>
      </c>
      <c r="E35" s="212">
        <v>0</v>
      </c>
      <c r="F35" s="212">
        <v>0</v>
      </c>
      <c r="G35" s="18">
        <v>0</v>
      </c>
      <c r="H35" s="18">
        <v>0</v>
      </c>
      <c r="I35" s="18">
        <v>0</v>
      </c>
    </row>
    <row r="36" spans="1:9" x14ac:dyDescent="0.2">
      <c r="A36" s="23"/>
      <c r="B36" s="24"/>
      <c r="C36" s="26"/>
      <c r="D36" s="212"/>
      <c r="E36" s="212"/>
      <c r="F36" s="212"/>
      <c r="G36" s="18"/>
      <c r="H36" s="18"/>
      <c r="I36" s="18"/>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sheetData>
  <sheetProtection selectLockedCells="1"/>
  <mergeCells count="6">
    <mergeCell ref="A18:I18"/>
    <mergeCell ref="A8:I8"/>
    <mergeCell ref="A10:I10"/>
    <mergeCell ref="A12:I12"/>
    <mergeCell ref="A14:I14"/>
    <mergeCell ref="A16:I16"/>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1B5C1-9650-4306-AE36-0D591A92B329}">
  <sheetPr>
    <pageSetUpPr fitToPage="1"/>
  </sheetPr>
  <dimension ref="A1:L45"/>
  <sheetViews>
    <sheetView zoomScaleNormal="100" zoomScaleSheetLayoutView="70" workbookViewId="0">
      <selection activeCell="M33" sqref="M33"/>
    </sheetView>
  </sheetViews>
  <sheetFormatPr defaultColWidth="7.85546875" defaultRowHeight="12.75" x14ac:dyDescent="0.2"/>
  <cols>
    <col min="1" max="2" width="16.7109375" style="1" customWidth="1"/>
    <col min="3" max="8" width="12.42578125" style="1" customWidth="1"/>
    <col min="9" max="9" width="11.7109375" style="1" customWidth="1"/>
    <col min="10" max="16384" width="7.85546875" style="1"/>
  </cols>
  <sheetData>
    <row r="1" spans="1:9" x14ac:dyDescent="0.2">
      <c r="A1" s="126"/>
      <c r="B1" s="126"/>
      <c r="C1" s="126"/>
      <c r="D1" s="126"/>
      <c r="E1" s="127"/>
      <c r="F1" s="126"/>
      <c r="G1" s="126"/>
      <c r="H1" s="126"/>
      <c r="I1" s="126"/>
    </row>
    <row r="2" spans="1:9" s="4" customFormat="1" x14ac:dyDescent="0.2">
      <c r="A2" s="90" t="s">
        <v>13</v>
      </c>
      <c r="B2" s="91" t="s">
        <v>44</v>
      </c>
      <c r="C2" s="91"/>
      <c r="D2" s="91"/>
      <c r="E2" s="90"/>
      <c r="F2" s="90"/>
      <c r="G2" s="92" t="s">
        <v>14</v>
      </c>
      <c r="H2" s="319" t="s">
        <v>195</v>
      </c>
      <c r="I2" s="91"/>
    </row>
    <row r="3" spans="1:9" s="4" customFormat="1" x14ac:dyDescent="0.2">
      <c r="A3" s="90" t="s">
        <v>22</v>
      </c>
      <c r="B3" s="91" t="s">
        <v>232</v>
      </c>
      <c r="C3" s="91"/>
      <c r="D3" s="91"/>
      <c r="E3" s="90"/>
      <c r="F3" s="90"/>
      <c r="G3" s="92" t="s">
        <v>15</v>
      </c>
      <c r="H3" s="93" t="s">
        <v>197</v>
      </c>
      <c r="I3" s="93"/>
    </row>
    <row r="4" spans="1:9" s="4" customFormat="1" x14ac:dyDescent="0.2">
      <c r="A4" s="90" t="s">
        <v>16</v>
      </c>
      <c r="B4" s="91" t="s">
        <v>240</v>
      </c>
      <c r="C4" s="91"/>
      <c r="D4" s="91"/>
      <c r="E4" s="90"/>
      <c r="F4" s="90"/>
      <c r="G4" s="92" t="s">
        <v>18</v>
      </c>
      <c r="H4" s="91" t="s">
        <v>38</v>
      </c>
      <c r="I4" s="91"/>
    </row>
    <row r="5" spans="1:9" s="4" customFormat="1" x14ac:dyDescent="0.2">
      <c r="A5" s="90" t="s">
        <v>17</v>
      </c>
      <c r="B5" s="9" t="s">
        <v>234</v>
      </c>
      <c r="C5" s="93"/>
      <c r="D5" s="93"/>
      <c r="E5" s="90"/>
      <c r="F5" s="90"/>
      <c r="G5" s="92" t="s">
        <v>19</v>
      </c>
      <c r="H5" s="93" t="s">
        <v>241</v>
      </c>
      <c r="I5" s="93"/>
    </row>
    <row r="6" spans="1:9" s="4" customFormat="1" x14ac:dyDescent="0.2">
      <c r="A6" s="90"/>
      <c r="B6" s="90"/>
      <c r="C6" s="90"/>
      <c r="D6" s="90"/>
      <c r="E6" s="90"/>
      <c r="F6" s="90"/>
      <c r="G6" s="90"/>
      <c r="H6" s="90"/>
      <c r="I6" s="90"/>
    </row>
    <row r="7" spans="1:9" s="4" customFormat="1" x14ac:dyDescent="0.2">
      <c r="A7" s="90"/>
      <c r="B7" s="90"/>
      <c r="C7" s="90"/>
      <c r="D7" s="90"/>
      <c r="E7" s="90"/>
      <c r="F7" s="90"/>
      <c r="G7" s="90"/>
      <c r="H7" s="90"/>
      <c r="I7" s="90"/>
    </row>
    <row r="8" spans="1:9" s="4" customFormat="1" ht="29.25" customHeight="1" x14ac:dyDescent="0.2">
      <c r="A8" s="373" t="s">
        <v>236</v>
      </c>
      <c r="B8" s="373"/>
      <c r="C8" s="373"/>
      <c r="D8" s="373"/>
      <c r="E8" s="373"/>
      <c r="F8" s="373"/>
      <c r="G8" s="373"/>
      <c r="H8" s="373"/>
      <c r="I8" s="373"/>
    </row>
    <row r="9" spans="1:9" s="4" customFormat="1" x14ac:dyDescent="0.2">
      <c r="A9" s="299"/>
      <c r="B9" s="299"/>
      <c r="C9" s="299"/>
      <c r="D9" s="299"/>
      <c r="E9" s="299"/>
      <c r="F9" s="299"/>
      <c r="G9" s="299"/>
      <c r="H9" s="299"/>
      <c r="I9" s="299"/>
    </row>
    <row r="10" spans="1:9" s="4" customFormat="1" ht="24.95" customHeight="1" x14ac:dyDescent="0.2">
      <c r="A10" s="366" t="s">
        <v>237</v>
      </c>
      <c r="B10" s="366"/>
      <c r="C10" s="366"/>
      <c r="D10" s="366"/>
      <c r="E10" s="366"/>
      <c r="F10" s="366"/>
      <c r="G10" s="366"/>
      <c r="H10" s="366"/>
      <c r="I10" s="366"/>
    </row>
    <row r="11" spans="1:9" s="4" customFormat="1" x14ac:dyDescent="0.2">
      <c r="A11" s="90"/>
      <c r="B11" s="90"/>
      <c r="C11" s="90"/>
      <c r="D11" s="90"/>
      <c r="E11" s="90"/>
      <c r="F11" s="90"/>
      <c r="G11" s="90"/>
      <c r="H11" s="90"/>
      <c r="I11" s="90"/>
    </row>
    <row r="12" spans="1:9" s="4" customFormat="1" ht="21.75" customHeight="1" x14ac:dyDescent="0.2">
      <c r="A12" s="380" t="s">
        <v>242</v>
      </c>
      <c r="B12" s="381"/>
      <c r="C12" s="381"/>
      <c r="D12" s="381"/>
      <c r="E12" s="381"/>
      <c r="F12" s="381"/>
      <c r="G12" s="381"/>
      <c r="H12" s="381"/>
      <c r="I12" s="381"/>
    </row>
    <row r="13" spans="1:9" s="4" customFormat="1" ht="5.45" customHeight="1" x14ac:dyDescent="0.2">
      <c r="A13" s="90"/>
      <c r="B13" s="90"/>
      <c r="C13" s="90"/>
      <c r="D13" s="90"/>
      <c r="E13" s="90"/>
      <c r="F13" s="90"/>
      <c r="G13" s="90"/>
      <c r="H13" s="90"/>
      <c r="I13" s="90"/>
    </row>
    <row r="14" spans="1:9" s="4" customFormat="1" x14ac:dyDescent="0.2">
      <c r="A14" s="380" t="s">
        <v>243</v>
      </c>
      <c r="B14" s="381"/>
      <c r="C14" s="381"/>
      <c r="D14" s="381"/>
      <c r="E14" s="381"/>
      <c r="F14" s="381"/>
      <c r="G14" s="381"/>
      <c r="H14" s="381"/>
      <c r="I14" s="381"/>
    </row>
    <row r="15" spans="1:9" s="4" customFormat="1" x14ac:dyDescent="0.2">
      <c r="A15" s="381"/>
      <c r="B15" s="381"/>
      <c r="C15" s="381"/>
      <c r="D15" s="381"/>
      <c r="E15" s="381"/>
      <c r="F15" s="381"/>
      <c r="G15" s="381"/>
      <c r="H15" s="381"/>
      <c r="I15" s="381"/>
    </row>
    <row r="16" spans="1:9" s="4" customFormat="1" ht="22.5" customHeight="1" x14ac:dyDescent="0.2">
      <c r="A16" s="373" t="s">
        <v>239</v>
      </c>
      <c r="B16" s="373"/>
      <c r="C16" s="373"/>
      <c r="D16" s="373"/>
      <c r="E16" s="373"/>
      <c r="F16" s="373"/>
      <c r="G16" s="373"/>
      <c r="H16" s="373"/>
      <c r="I16" s="373"/>
    </row>
    <row r="17" spans="1:12" x14ac:dyDescent="0.2">
      <c r="A17" s="126"/>
      <c r="B17" s="126"/>
      <c r="C17" s="126"/>
      <c r="D17" s="126"/>
      <c r="E17" s="126"/>
      <c r="F17" s="126"/>
      <c r="G17" s="126"/>
      <c r="H17" s="126"/>
      <c r="I17" s="126"/>
    </row>
    <row r="18" spans="1:12" x14ac:dyDescent="0.2">
      <c r="A18" s="377" t="s">
        <v>12</v>
      </c>
      <c r="B18" s="378"/>
      <c r="C18" s="378"/>
      <c r="D18" s="378"/>
      <c r="E18" s="378"/>
      <c r="F18" s="378"/>
      <c r="G18" s="378"/>
      <c r="H18" s="378"/>
      <c r="I18" s="379"/>
    </row>
    <row r="19" spans="1:12" x14ac:dyDescent="0.2">
      <c r="A19" s="128"/>
      <c r="B19" s="129"/>
      <c r="C19" s="130" t="s">
        <v>30</v>
      </c>
      <c r="D19" s="130" t="s">
        <v>31</v>
      </c>
      <c r="E19" s="130" t="s">
        <v>32</v>
      </c>
      <c r="F19" s="130" t="s">
        <v>33</v>
      </c>
      <c r="G19" s="239" t="s">
        <v>322</v>
      </c>
      <c r="H19" s="239" t="s">
        <v>323</v>
      </c>
      <c r="I19" s="239" t="s">
        <v>324</v>
      </c>
    </row>
    <row r="20" spans="1:12" x14ac:dyDescent="0.2">
      <c r="A20" s="128"/>
      <c r="B20" s="129"/>
      <c r="C20" s="131" t="s">
        <v>10</v>
      </c>
      <c r="D20" s="238" t="s">
        <v>10</v>
      </c>
      <c r="E20" s="238" t="s">
        <v>10</v>
      </c>
      <c r="F20" s="238" t="s">
        <v>10</v>
      </c>
      <c r="G20" s="238" t="s">
        <v>11</v>
      </c>
      <c r="H20" s="238" t="s">
        <v>11</v>
      </c>
      <c r="I20" s="238" t="s">
        <v>11</v>
      </c>
      <c r="L20" s="1" t="s">
        <v>406</v>
      </c>
    </row>
    <row r="21" spans="1:12" x14ac:dyDescent="0.2">
      <c r="A21" s="128" t="s">
        <v>0</v>
      </c>
      <c r="B21" s="129"/>
      <c r="C21" s="19">
        <v>3002</v>
      </c>
      <c r="D21" s="19">
        <v>20000</v>
      </c>
      <c r="E21" s="134">
        <v>20000</v>
      </c>
      <c r="F21" s="329">
        <v>20000</v>
      </c>
      <c r="G21" s="19">
        <v>20000</v>
      </c>
      <c r="H21" s="134">
        <v>20000</v>
      </c>
      <c r="I21" s="329">
        <v>20000</v>
      </c>
    </row>
    <row r="22" spans="1:12" x14ac:dyDescent="0.2">
      <c r="A22" s="128" t="s">
        <v>1</v>
      </c>
      <c r="B22" s="129"/>
      <c r="C22" s="98">
        <v>0</v>
      </c>
      <c r="D22" s="98">
        <f>C33</f>
        <v>2035.49</v>
      </c>
      <c r="E22" s="132">
        <f t="shared" ref="E22:F22" si="0">D33</f>
        <v>2035.49</v>
      </c>
      <c r="F22" s="133">
        <f t="shared" si="0"/>
        <v>2035.49</v>
      </c>
      <c r="G22" s="98">
        <f>F33</f>
        <v>2035.49</v>
      </c>
      <c r="H22" s="132">
        <f t="shared" ref="H22:I22" si="1">G33</f>
        <v>2035.49</v>
      </c>
      <c r="I22" s="133">
        <f t="shared" si="1"/>
        <v>2035.49</v>
      </c>
    </row>
    <row r="23" spans="1:12" x14ac:dyDescent="0.2">
      <c r="A23" s="128" t="s">
        <v>2</v>
      </c>
      <c r="B23" s="129"/>
      <c r="C23" s="98">
        <v>2035.49</v>
      </c>
      <c r="D23" s="98">
        <v>0</v>
      </c>
      <c r="E23" s="134">
        <v>0</v>
      </c>
      <c r="F23" s="135">
        <v>0</v>
      </c>
      <c r="G23" s="98">
        <v>0</v>
      </c>
      <c r="H23" s="134">
        <v>0</v>
      </c>
      <c r="I23" s="135">
        <v>0</v>
      </c>
    </row>
    <row r="24" spans="1:12" x14ac:dyDescent="0.2">
      <c r="A24" s="128" t="s">
        <v>3</v>
      </c>
      <c r="B24" s="129"/>
      <c r="C24" s="98">
        <v>0</v>
      </c>
      <c r="D24" s="98">
        <v>0</v>
      </c>
      <c r="E24" s="134">
        <v>0</v>
      </c>
      <c r="F24" s="135">
        <v>0</v>
      </c>
      <c r="G24" s="98">
        <v>0</v>
      </c>
      <c r="H24" s="134">
        <v>0</v>
      </c>
      <c r="I24" s="135">
        <v>0</v>
      </c>
    </row>
    <row r="25" spans="1:12" x14ac:dyDescent="0.2">
      <c r="A25" s="128"/>
      <c r="B25" s="129"/>
      <c r="C25" s="133"/>
      <c r="D25" s="133"/>
      <c r="E25" s="134"/>
      <c r="F25" s="133"/>
      <c r="G25" s="133"/>
      <c r="H25" s="134"/>
      <c r="I25" s="133"/>
    </row>
    <row r="26" spans="1:12" x14ac:dyDescent="0.2">
      <c r="A26" s="137" t="s">
        <v>4</v>
      </c>
      <c r="B26" s="138"/>
      <c r="C26" s="139"/>
      <c r="D26" s="139"/>
      <c r="E26" s="139"/>
      <c r="F26" s="26"/>
      <c r="G26" s="139"/>
      <c r="H26" s="139"/>
      <c r="I26" s="26"/>
    </row>
    <row r="27" spans="1:12" x14ac:dyDescent="0.2">
      <c r="A27" s="137" t="s">
        <v>29</v>
      </c>
      <c r="B27" s="140"/>
      <c r="C27" s="139"/>
      <c r="D27" s="139"/>
      <c r="E27" s="139"/>
      <c r="F27" s="26"/>
      <c r="G27" s="139"/>
      <c r="H27" s="139"/>
      <c r="I27" s="26"/>
    </row>
    <row r="28" spans="1:12" x14ac:dyDescent="0.2">
      <c r="A28" s="142"/>
      <c r="B28" s="143"/>
      <c r="C28" s="26"/>
      <c r="D28" s="26"/>
      <c r="E28" s="141"/>
      <c r="F28" s="26"/>
      <c r="G28" s="26"/>
      <c r="H28" s="141"/>
      <c r="I28" s="26"/>
    </row>
    <row r="29" spans="1:12" x14ac:dyDescent="0.2">
      <c r="A29" s="142"/>
      <c r="B29" s="143"/>
      <c r="C29" s="26"/>
      <c r="D29" s="26"/>
      <c r="E29" s="141"/>
      <c r="F29" s="26"/>
      <c r="G29" s="26"/>
      <c r="H29" s="141"/>
      <c r="I29" s="26"/>
    </row>
    <row r="30" spans="1:12" x14ac:dyDescent="0.2">
      <c r="A30" s="142"/>
      <c r="B30" s="143"/>
      <c r="C30" s="26"/>
      <c r="D30" s="26"/>
      <c r="E30" s="141"/>
      <c r="F30" s="26"/>
      <c r="G30" s="26"/>
      <c r="H30" s="141"/>
      <c r="I30" s="26"/>
    </row>
    <row r="31" spans="1:12" x14ac:dyDescent="0.2">
      <c r="A31" s="137" t="s">
        <v>5</v>
      </c>
      <c r="B31" s="140"/>
      <c r="C31" s="25">
        <v>0</v>
      </c>
      <c r="D31" s="25">
        <f t="shared" ref="D31:F31" si="2">SUM(D28:D30)</f>
        <v>0</v>
      </c>
      <c r="E31" s="139">
        <f t="shared" si="2"/>
        <v>0</v>
      </c>
      <c r="F31" s="26">
        <f t="shared" si="2"/>
        <v>0</v>
      </c>
      <c r="G31" s="25">
        <f t="shared" ref="G31:I31" si="3">SUM(G28:G30)</f>
        <v>0</v>
      </c>
      <c r="H31" s="139">
        <f t="shared" si="3"/>
        <v>0</v>
      </c>
      <c r="I31" s="26">
        <f t="shared" si="3"/>
        <v>0</v>
      </c>
    </row>
    <row r="32" spans="1:12" x14ac:dyDescent="0.2">
      <c r="A32" s="128"/>
      <c r="B32" s="129"/>
      <c r="C32" s="133"/>
      <c r="D32" s="133"/>
      <c r="E32" s="134"/>
      <c r="F32" s="133"/>
      <c r="G32" s="133"/>
      <c r="H32" s="134"/>
      <c r="I32" s="133"/>
    </row>
    <row r="33" spans="1:9" x14ac:dyDescent="0.2">
      <c r="A33" s="128" t="s">
        <v>7</v>
      </c>
      <c r="B33" s="129"/>
      <c r="C33" s="136">
        <v>2035.49</v>
      </c>
      <c r="D33" s="136">
        <f t="shared" ref="D33:I33" si="4">+D22+D23-D24+D31</f>
        <v>2035.49</v>
      </c>
      <c r="E33" s="144">
        <f t="shared" si="4"/>
        <v>2035.49</v>
      </c>
      <c r="F33" s="26">
        <f t="shared" si="4"/>
        <v>2035.49</v>
      </c>
      <c r="G33" s="136">
        <f t="shared" si="4"/>
        <v>2035.49</v>
      </c>
      <c r="H33" s="144">
        <f t="shared" si="4"/>
        <v>2035.49</v>
      </c>
      <c r="I33" s="26">
        <f t="shared" si="4"/>
        <v>2035.49</v>
      </c>
    </row>
    <row r="34" spans="1:9" x14ac:dyDescent="0.2">
      <c r="A34" s="145"/>
      <c r="B34" s="146"/>
      <c r="C34" s="133"/>
      <c r="D34" s="133"/>
      <c r="E34" s="134"/>
      <c r="F34" s="133"/>
      <c r="G34" s="133"/>
      <c r="H34" s="134"/>
      <c r="I34" s="133"/>
    </row>
    <row r="35" spans="1:9" x14ac:dyDescent="0.2">
      <c r="A35" s="128" t="s">
        <v>24</v>
      </c>
      <c r="B35" s="129"/>
      <c r="C35" s="98">
        <v>0</v>
      </c>
      <c r="D35" s="98">
        <v>0</v>
      </c>
      <c r="E35" s="134">
        <v>0</v>
      </c>
      <c r="F35" s="135">
        <v>0</v>
      </c>
      <c r="G35" s="98">
        <v>0</v>
      </c>
      <c r="H35" s="134">
        <v>0</v>
      </c>
      <c r="I35" s="135">
        <v>0</v>
      </c>
    </row>
    <row r="36" spans="1:9" x14ac:dyDescent="0.2">
      <c r="A36" s="145"/>
      <c r="B36" s="146"/>
      <c r="C36" s="133"/>
      <c r="D36" s="133"/>
      <c r="E36" s="134"/>
      <c r="F36" s="133"/>
      <c r="G36" s="133"/>
      <c r="H36" s="134"/>
      <c r="I36" s="133"/>
    </row>
    <row r="37" spans="1:9" x14ac:dyDescent="0.2">
      <c r="A37" s="128" t="s">
        <v>25</v>
      </c>
      <c r="B37" s="148"/>
      <c r="C37" s="149">
        <f t="shared" ref="C37:I37" si="5">C33-C35</f>
        <v>2035.49</v>
      </c>
      <c r="D37" s="149">
        <f t="shared" si="5"/>
        <v>2035.49</v>
      </c>
      <c r="E37" s="149">
        <f t="shared" si="5"/>
        <v>2035.49</v>
      </c>
      <c r="F37" s="149">
        <f t="shared" si="5"/>
        <v>2035.49</v>
      </c>
      <c r="G37" s="149">
        <f t="shared" si="5"/>
        <v>2035.49</v>
      </c>
      <c r="H37" s="149">
        <f t="shared" si="5"/>
        <v>2035.49</v>
      </c>
      <c r="I37" s="149">
        <f t="shared" si="5"/>
        <v>2035.49</v>
      </c>
    </row>
    <row r="38" spans="1:9" x14ac:dyDescent="0.2">
      <c r="A38" s="150"/>
      <c r="B38" s="150"/>
      <c r="C38" s="151"/>
      <c r="D38" s="151"/>
      <c r="E38" s="151"/>
      <c r="F38" s="151"/>
      <c r="G38" s="151"/>
      <c r="H38" s="151"/>
      <c r="I38" s="151"/>
    </row>
    <row r="39" spans="1:9" x14ac:dyDescent="0.2">
      <c r="A39" s="152" t="s">
        <v>26</v>
      </c>
      <c r="B39" s="153"/>
      <c r="C39" s="154"/>
      <c r="D39" s="154"/>
      <c r="E39" s="155"/>
      <c r="F39" s="155"/>
      <c r="G39" s="155"/>
      <c r="H39" s="155"/>
      <c r="I39" s="155"/>
    </row>
    <row r="40" spans="1:9" x14ac:dyDescent="0.2">
      <c r="A40" s="156" t="s">
        <v>28</v>
      </c>
      <c r="B40" s="146"/>
      <c r="C40" s="27"/>
      <c r="D40" s="27"/>
      <c r="E40" s="147"/>
      <c r="F40" s="147"/>
      <c r="G40" s="147"/>
      <c r="H40" s="147"/>
      <c r="I40" s="147"/>
    </row>
    <row r="41" spans="1:9" x14ac:dyDescent="0.2">
      <c r="A41" s="128"/>
      <c r="B41" s="129"/>
      <c r="C41" s="133"/>
      <c r="D41" s="133"/>
      <c r="E41" s="133"/>
      <c r="F41" s="133"/>
      <c r="G41" s="133"/>
      <c r="H41" s="133"/>
      <c r="I41" s="133"/>
    </row>
    <row r="42" spans="1:9" x14ac:dyDescent="0.2">
      <c r="A42" s="128" t="s">
        <v>6</v>
      </c>
      <c r="B42" s="129"/>
      <c r="C42" s="26"/>
      <c r="D42" s="26"/>
      <c r="E42" s="133"/>
      <c r="F42" s="133"/>
      <c r="G42" s="133"/>
      <c r="H42" s="133"/>
      <c r="I42" s="133"/>
    </row>
    <row r="43" spans="1:9" x14ac:dyDescent="0.2">
      <c r="A43" s="128"/>
      <c r="B43" s="129"/>
      <c r="C43" s="26"/>
      <c r="D43" s="26"/>
      <c r="E43" s="133"/>
      <c r="F43" s="133"/>
      <c r="G43" s="133"/>
      <c r="H43" s="133"/>
      <c r="I43" s="133"/>
    </row>
    <row r="44" spans="1:9" x14ac:dyDescent="0.2">
      <c r="A44" s="156" t="s">
        <v>8</v>
      </c>
      <c r="B44" s="148"/>
      <c r="C44" s="26"/>
      <c r="D44" s="26"/>
      <c r="E44" s="133"/>
      <c r="F44" s="133"/>
      <c r="G44" s="133"/>
      <c r="H44" s="133"/>
      <c r="I44" s="133"/>
    </row>
    <row r="45" spans="1:9" x14ac:dyDescent="0.2">
      <c r="A45" s="157" t="s">
        <v>9</v>
      </c>
      <c r="B45" s="158"/>
      <c r="C45" s="26"/>
      <c r="D45" s="26"/>
      <c r="E45" s="133"/>
      <c r="F45" s="133"/>
      <c r="G45" s="133"/>
      <c r="H45" s="133"/>
      <c r="I45" s="133"/>
    </row>
  </sheetData>
  <sheetProtection selectLockedCells="1"/>
  <mergeCells count="6">
    <mergeCell ref="A18:I18"/>
    <mergeCell ref="A8:I8"/>
    <mergeCell ref="A10:I10"/>
    <mergeCell ref="A12:I12"/>
    <mergeCell ref="A14:I15"/>
    <mergeCell ref="A16:I16"/>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35500-5489-4096-85D0-0E6A283BFF49}">
  <sheetPr>
    <tabColor rgb="FFFF0000"/>
    <pageSetUpPr fitToPage="1"/>
  </sheetPr>
  <dimension ref="A1:I51"/>
  <sheetViews>
    <sheetView topLeftCell="A13" zoomScaleNormal="100" zoomScaleSheetLayoutView="70" workbookViewId="0">
      <selection activeCell="G25" sqref="G25:I26"/>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182"/>
      <c r="B1" s="182"/>
      <c r="C1" s="182"/>
      <c r="D1" s="182"/>
      <c r="E1" s="182"/>
      <c r="F1" s="182"/>
      <c r="G1" s="182"/>
      <c r="H1" s="182"/>
      <c r="I1" s="182"/>
    </row>
    <row r="2" spans="1:9" s="3" customFormat="1" ht="12.75" x14ac:dyDescent="0.2">
      <c r="A2" s="183" t="s">
        <v>13</v>
      </c>
      <c r="B2" s="170" t="s">
        <v>44</v>
      </c>
      <c r="C2" s="184"/>
      <c r="D2" s="184"/>
      <c r="E2" s="183"/>
      <c r="F2" s="183"/>
      <c r="G2" s="185" t="s">
        <v>14</v>
      </c>
      <c r="H2" s="184" t="s">
        <v>45</v>
      </c>
      <c r="I2" s="184"/>
    </row>
    <row r="3" spans="1:9" s="3" customFormat="1" ht="12.75" x14ac:dyDescent="0.2">
      <c r="A3" s="183" t="s">
        <v>22</v>
      </c>
      <c r="B3" s="170" t="s">
        <v>46</v>
      </c>
      <c r="C3" s="184"/>
      <c r="D3" s="184"/>
      <c r="E3" s="183"/>
      <c r="F3" s="183"/>
      <c r="G3" s="185" t="s">
        <v>15</v>
      </c>
      <c r="H3" s="186" t="s">
        <v>47</v>
      </c>
      <c r="I3" s="186"/>
    </row>
    <row r="4" spans="1:9" s="3" customFormat="1" ht="12.75" x14ac:dyDescent="0.2">
      <c r="A4" s="183" t="s">
        <v>16</v>
      </c>
      <c r="B4" s="171" t="s">
        <v>48</v>
      </c>
      <c r="C4" s="184"/>
      <c r="D4" s="184"/>
      <c r="E4" s="183"/>
      <c r="F4" s="183"/>
      <c r="G4" s="185" t="s">
        <v>18</v>
      </c>
      <c r="H4" s="171" t="s">
        <v>38</v>
      </c>
      <c r="I4" s="184"/>
    </row>
    <row r="5" spans="1:9" s="3" customFormat="1" ht="12.75" x14ac:dyDescent="0.2">
      <c r="A5" s="183" t="s">
        <v>17</v>
      </c>
      <c r="B5" s="171" t="s">
        <v>49</v>
      </c>
      <c r="C5" s="186"/>
      <c r="D5" s="186"/>
      <c r="E5" s="183"/>
      <c r="F5" s="183"/>
      <c r="G5" s="185" t="s">
        <v>19</v>
      </c>
      <c r="H5" s="172" t="s">
        <v>50</v>
      </c>
      <c r="I5" s="186"/>
    </row>
    <row r="6" spans="1:9" s="3" customFormat="1" ht="12.75" x14ac:dyDescent="0.2">
      <c r="A6" s="183"/>
      <c r="B6" s="183"/>
      <c r="C6" s="183"/>
      <c r="D6" s="183"/>
      <c r="E6" s="183"/>
      <c r="F6" s="183"/>
      <c r="G6" s="183"/>
      <c r="H6" s="183"/>
      <c r="I6" s="183"/>
    </row>
    <row r="7" spans="1:9" s="3" customFormat="1" ht="12.75" x14ac:dyDescent="0.2">
      <c r="A7" s="183"/>
      <c r="B7" s="183"/>
      <c r="C7" s="183"/>
      <c r="D7" s="183"/>
      <c r="E7" s="183"/>
      <c r="F7" s="183"/>
      <c r="G7" s="183"/>
      <c r="H7" s="183"/>
      <c r="I7" s="183"/>
    </row>
    <row r="8" spans="1:9" s="3" customFormat="1" ht="12.75" customHeight="1" x14ac:dyDescent="0.2">
      <c r="A8" s="385" t="s">
        <v>51</v>
      </c>
      <c r="B8" s="385"/>
      <c r="C8" s="385"/>
      <c r="D8" s="385"/>
      <c r="E8" s="385"/>
      <c r="F8" s="385"/>
      <c r="G8" s="385"/>
      <c r="H8" s="385"/>
      <c r="I8" s="385"/>
    </row>
    <row r="9" spans="1:9" s="3" customFormat="1" ht="12.75" x14ac:dyDescent="0.2">
      <c r="A9" s="385"/>
      <c r="B9" s="385"/>
      <c r="C9" s="385"/>
      <c r="D9" s="385"/>
      <c r="E9" s="385"/>
      <c r="F9" s="385"/>
      <c r="G9" s="385"/>
      <c r="H9" s="385"/>
      <c r="I9" s="385"/>
    </row>
    <row r="10" spans="1:9" s="3" customFormat="1" ht="12.75" x14ac:dyDescent="0.2">
      <c r="A10" s="187"/>
      <c r="B10" s="187"/>
      <c r="C10" s="187"/>
      <c r="D10" s="187"/>
      <c r="E10" s="187"/>
      <c r="F10" s="187"/>
      <c r="G10" s="187"/>
      <c r="H10" s="187"/>
      <c r="I10" s="187"/>
    </row>
    <row r="11" spans="1:9" s="3" customFormat="1" ht="12.75" x14ac:dyDescent="0.2">
      <c r="A11" s="169" t="s">
        <v>52</v>
      </c>
      <c r="B11" s="183"/>
      <c r="C11" s="183"/>
      <c r="D11" s="183"/>
      <c r="E11" s="183"/>
      <c r="F11" s="183"/>
      <c r="G11" s="183"/>
      <c r="H11" s="183"/>
      <c r="I11" s="183"/>
    </row>
    <row r="12" spans="1:9" s="3" customFormat="1" ht="12.75" x14ac:dyDescent="0.2">
      <c r="A12" s="169"/>
      <c r="B12" s="183"/>
      <c r="C12" s="183"/>
      <c r="D12" s="183"/>
      <c r="E12" s="183"/>
      <c r="F12" s="183"/>
      <c r="G12" s="183"/>
      <c r="H12" s="183"/>
      <c r="I12" s="183"/>
    </row>
    <row r="13" spans="1:9" s="3" customFormat="1" ht="12.75" customHeight="1" x14ac:dyDescent="0.2">
      <c r="A13" s="385" t="s">
        <v>53</v>
      </c>
      <c r="B13" s="385"/>
      <c r="C13" s="385"/>
      <c r="D13" s="385"/>
      <c r="E13" s="385"/>
      <c r="F13" s="385"/>
      <c r="G13" s="385"/>
      <c r="H13" s="385"/>
      <c r="I13" s="385"/>
    </row>
    <row r="14" spans="1:9" s="3" customFormat="1" ht="12.75" x14ac:dyDescent="0.2">
      <c r="A14" s="385"/>
      <c r="B14" s="385"/>
      <c r="C14" s="385"/>
      <c r="D14" s="385"/>
      <c r="E14" s="385"/>
      <c r="F14" s="385"/>
      <c r="G14" s="385"/>
      <c r="H14" s="385"/>
      <c r="I14" s="385"/>
    </row>
    <row r="15" spans="1:9" s="3" customFormat="1" ht="12.75" x14ac:dyDescent="0.2">
      <c r="A15" s="385"/>
      <c r="B15" s="385"/>
      <c r="C15" s="385"/>
      <c r="D15" s="385"/>
      <c r="E15" s="385"/>
      <c r="F15" s="385"/>
      <c r="G15" s="385"/>
      <c r="H15" s="385"/>
      <c r="I15" s="385"/>
    </row>
    <row r="16" spans="1:9" s="3" customFormat="1" ht="12.75" x14ac:dyDescent="0.2">
      <c r="A16" s="187"/>
      <c r="B16" s="187"/>
      <c r="C16" s="187"/>
      <c r="D16" s="187"/>
      <c r="E16" s="187"/>
      <c r="F16" s="187"/>
      <c r="G16" s="187"/>
      <c r="H16" s="187"/>
      <c r="I16" s="187"/>
    </row>
    <row r="17" spans="1:9" s="3" customFormat="1" ht="12.75" x14ac:dyDescent="0.2">
      <c r="A17" s="188" t="s">
        <v>54</v>
      </c>
      <c r="B17" s="183"/>
      <c r="C17" s="183"/>
      <c r="D17" s="183"/>
      <c r="E17" s="183"/>
      <c r="F17" s="183"/>
      <c r="G17" s="183"/>
      <c r="H17" s="183"/>
      <c r="I17" s="183"/>
    </row>
    <row r="18" spans="1:9" s="3" customFormat="1" ht="12.75" x14ac:dyDescent="0.2">
      <c r="A18" s="188"/>
      <c r="B18" s="183"/>
      <c r="C18" s="183"/>
      <c r="D18" s="183"/>
      <c r="E18" s="183"/>
      <c r="F18" s="183"/>
      <c r="G18" s="183"/>
      <c r="H18" s="183"/>
      <c r="I18" s="183"/>
    </row>
    <row r="19" spans="1:9" s="3" customFormat="1" ht="12.75" x14ac:dyDescent="0.2">
      <c r="A19" s="385" t="s">
        <v>292</v>
      </c>
      <c r="B19" s="385"/>
      <c r="C19" s="385"/>
      <c r="D19" s="385"/>
      <c r="E19" s="385"/>
      <c r="F19" s="385"/>
      <c r="G19" s="385"/>
      <c r="H19" s="385"/>
      <c r="I19" s="385"/>
    </row>
    <row r="20" spans="1:9" s="3" customFormat="1" ht="12.75" x14ac:dyDescent="0.2">
      <c r="A20" s="385"/>
      <c r="B20" s="385"/>
      <c r="C20" s="385"/>
      <c r="D20" s="385"/>
      <c r="E20" s="385"/>
      <c r="F20" s="385"/>
      <c r="G20" s="385"/>
      <c r="H20" s="385"/>
      <c r="I20" s="385"/>
    </row>
    <row r="21" spans="1:9" s="3" customFormat="1" ht="12.75" x14ac:dyDescent="0.2">
      <c r="A21" s="385"/>
      <c r="B21" s="385"/>
      <c r="C21" s="385"/>
      <c r="D21" s="385"/>
      <c r="E21" s="385"/>
      <c r="F21" s="385"/>
      <c r="G21" s="385"/>
      <c r="H21" s="385"/>
      <c r="I21" s="385"/>
    </row>
    <row r="22" spans="1:9" s="3" customFormat="1" ht="15" customHeight="1" x14ac:dyDescent="0.2">
      <c r="A22" s="385"/>
      <c r="B22" s="385"/>
      <c r="C22" s="385"/>
      <c r="D22" s="385"/>
      <c r="E22" s="385"/>
      <c r="F22" s="385"/>
      <c r="G22" s="385"/>
      <c r="H22" s="385"/>
      <c r="I22" s="385"/>
    </row>
    <row r="23" spans="1:9" s="3" customFormat="1" ht="15" customHeight="1" x14ac:dyDescent="0.2">
      <c r="A23" s="189"/>
      <c r="B23" s="189"/>
      <c r="C23" s="189"/>
      <c r="D23" s="189"/>
      <c r="E23" s="189"/>
      <c r="F23" s="189"/>
      <c r="G23" s="189"/>
      <c r="H23" s="189"/>
      <c r="I23" s="189"/>
    </row>
    <row r="24" spans="1:9" s="3" customFormat="1" ht="12.75" x14ac:dyDescent="0.2">
      <c r="A24" s="386" t="s">
        <v>12</v>
      </c>
      <c r="B24" s="387"/>
      <c r="C24" s="387"/>
      <c r="D24" s="387"/>
      <c r="E24" s="387"/>
      <c r="F24" s="387"/>
      <c r="G24" s="387"/>
      <c r="H24" s="387"/>
      <c r="I24" s="388"/>
    </row>
    <row r="25" spans="1:9" x14ac:dyDescent="0.25">
      <c r="A25" s="190"/>
      <c r="B25" s="191"/>
      <c r="C25" s="192" t="s">
        <v>30</v>
      </c>
      <c r="D25" s="193" t="s">
        <v>31</v>
      </c>
      <c r="E25" s="193" t="s">
        <v>32</v>
      </c>
      <c r="F25" s="193" t="s">
        <v>33</v>
      </c>
      <c r="G25" s="239" t="s">
        <v>322</v>
      </c>
      <c r="H25" s="239" t="s">
        <v>323</v>
      </c>
      <c r="I25" s="239" t="s">
        <v>324</v>
      </c>
    </row>
    <row r="26" spans="1:9" x14ac:dyDescent="0.25">
      <c r="A26" s="190"/>
      <c r="B26" s="191"/>
      <c r="C26" s="194" t="s">
        <v>10</v>
      </c>
      <c r="D26" s="238" t="s">
        <v>10</v>
      </c>
      <c r="E26" s="238" t="s">
        <v>10</v>
      </c>
      <c r="F26" s="238" t="s">
        <v>10</v>
      </c>
      <c r="G26" s="238" t="s">
        <v>11</v>
      </c>
      <c r="H26" s="238" t="s">
        <v>11</v>
      </c>
      <c r="I26" s="238" t="s">
        <v>11</v>
      </c>
    </row>
    <row r="27" spans="1:9" s="3" customFormat="1" ht="12.75" x14ac:dyDescent="0.2">
      <c r="A27" s="195" t="s">
        <v>0</v>
      </c>
      <c r="B27" s="196"/>
      <c r="C27" s="211">
        <v>0</v>
      </c>
      <c r="D27" s="211">
        <v>0</v>
      </c>
      <c r="E27" s="211">
        <v>0</v>
      </c>
      <c r="F27" s="211">
        <v>0</v>
      </c>
      <c r="G27" s="211">
        <v>0</v>
      </c>
      <c r="H27" s="211">
        <v>0</v>
      </c>
      <c r="I27" s="211">
        <v>0</v>
      </c>
    </row>
    <row r="28" spans="1:9" s="3" customFormat="1" ht="12.75" x14ac:dyDescent="0.2">
      <c r="A28" s="195" t="s">
        <v>1</v>
      </c>
      <c r="B28" s="196"/>
      <c r="C28" s="211">
        <v>-4.0000000037252903E-2</v>
      </c>
      <c r="D28" s="211">
        <v>-4.0000000037252903E-2</v>
      </c>
      <c r="E28" s="211">
        <v>-4.0000000037252903E-2</v>
      </c>
      <c r="F28" s="211">
        <v>-4.0000000037252903E-2</v>
      </c>
      <c r="G28" s="211">
        <v>-4.0000000037252903E-2</v>
      </c>
      <c r="H28" s="211">
        <v>-4.0000000037252903E-2</v>
      </c>
      <c r="I28" s="211">
        <v>-4.0000000037252903E-2</v>
      </c>
    </row>
    <row r="29" spans="1:9" s="3" customFormat="1" ht="12.75" x14ac:dyDescent="0.2">
      <c r="A29" s="195" t="s">
        <v>2</v>
      </c>
      <c r="B29" s="196"/>
      <c r="C29" s="211">
        <v>436690.47</v>
      </c>
      <c r="D29" s="211">
        <v>0</v>
      </c>
      <c r="E29" s="211">
        <v>0</v>
      </c>
      <c r="F29" s="211">
        <v>0</v>
      </c>
      <c r="G29" s="211">
        <v>0</v>
      </c>
      <c r="H29" s="211">
        <v>0</v>
      </c>
      <c r="I29" s="211">
        <v>0</v>
      </c>
    </row>
    <row r="30" spans="1:9" s="3" customFormat="1" ht="12.75" x14ac:dyDescent="0.2">
      <c r="A30" s="195" t="s">
        <v>3</v>
      </c>
      <c r="B30" s="196"/>
      <c r="C30" s="211">
        <v>436690.47</v>
      </c>
      <c r="D30" s="211">
        <v>0</v>
      </c>
      <c r="E30" s="211">
        <v>0</v>
      </c>
      <c r="F30" s="211">
        <v>0</v>
      </c>
      <c r="G30" s="211">
        <v>0</v>
      </c>
      <c r="H30" s="211">
        <v>0</v>
      </c>
      <c r="I30" s="211">
        <v>0</v>
      </c>
    </row>
    <row r="31" spans="1:9" s="3" customFormat="1" ht="12.75" x14ac:dyDescent="0.2">
      <c r="A31" s="195"/>
      <c r="B31" s="196"/>
      <c r="C31" s="211"/>
      <c r="D31" s="211"/>
      <c r="E31" s="211"/>
      <c r="F31" s="211"/>
      <c r="G31" s="211"/>
      <c r="H31" s="211"/>
      <c r="I31" s="211"/>
    </row>
    <row r="32" spans="1:9" s="3" customFormat="1" ht="12.75" x14ac:dyDescent="0.2">
      <c r="A32" s="173" t="s">
        <v>4</v>
      </c>
      <c r="B32" s="172"/>
      <c r="C32" s="236"/>
      <c r="D32" s="236"/>
      <c r="E32" s="236"/>
      <c r="F32" s="231"/>
      <c r="G32" s="231"/>
      <c r="H32" s="231"/>
      <c r="I32" s="231"/>
    </row>
    <row r="33" spans="1:9" s="3" customFormat="1" ht="12.75" x14ac:dyDescent="0.2">
      <c r="A33" s="173" t="s">
        <v>29</v>
      </c>
      <c r="B33" s="174"/>
      <c r="C33" s="236"/>
      <c r="D33" s="236"/>
      <c r="E33" s="236"/>
      <c r="F33" s="231"/>
      <c r="G33" s="231"/>
      <c r="H33" s="231"/>
      <c r="I33" s="231"/>
    </row>
    <row r="34" spans="1:9" s="3" customFormat="1" ht="12.75" x14ac:dyDescent="0.2">
      <c r="A34" s="178"/>
      <c r="B34" s="179"/>
      <c r="C34" s="212"/>
      <c r="D34" s="212"/>
      <c r="E34" s="212"/>
      <c r="F34" s="212"/>
      <c r="G34" s="212"/>
      <c r="H34" s="212"/>
      <c r="I34" s="212"/>
    </row>
    <row r="35" spans="1:9" s="3" customFormat="1" ht="12.75" x14ac:dyDescent="0.2">
      <c r="A35" s="178"/>
      <c r="B35" s="179"/>
      <c r="C35" s="212"/>
      <c r="D35" s="212"/>
      <c r="E35" s="212"/>
      <c r="F35" s="212"/>
      <c r="G35" s="212"/>
      <c r="H35" s="212"/>
      <c r="I35" s="212"/>
    </row>
    <row r="36" spans="1:9" s="3" customFormat="1" ht="12.75" x14ac:dyDescent="0.2">
      <c r="A36" s="178"/>
      <c r="B36" s="179"/>
      <c r="C36" s="212"/>
      <c r="D36" s="212"/>
      <c r="E36" s="212"/>
      <c r="F36" s="212"/>
      <c r="G36" s="212"/>
      <c r="H36" s="212"/>
      <c r="I36" s="212"/>
    </row>
    <row r="37" spans="1:9" s="3" customFormat="1" ht="12.75" x14ac:dyDescent="0.2">
      <c r="A37" s="173" t="s">
        <v>5</v>
      </c>
      <c r="B37" s="174"/>
      <c r="C37" s="231">
        <v>0</v>
      </c>
      <c r="D37" s="231">
        <v>0</v>
      </c>
      <c r="E37" s="231">
        <v>0</v>
      </c>
      <c r="F37" s="231">
        <v>0</v>
      </c>
      <c r="G37" s="231">
        <v>0</v>
      </c>
      <c r="H37" s="231">
        <v>0</v>
      </c>
      <c r="I37" s="231">
        <v>0</v>
      </c>
    </row>
    <row r="38" spans="1:9" s="3" customFormat="1" ht="12.75" x14ac:dyDescent="0.2">
      <c r="A38" s="195"/>
      <c r="B38" s="196"/>
      <c r="C38" s="211"/>
      <c r="D38" s="211"/>
      <c r="E38" s="211"/>
      <c r="F38" s="211"/>
      <c r="G38" s="211"/>
      <c r="H38" s="211"/>
      <c r="I38" s="211"/>
    </row>
    <row r="39" spans="1:9" s="3" customFormat="1" ht="12.75" x14ac:dyDescent="0.2">
      <c r="A39" s="195" t="s">
        <v>7</v>
      </c>
      <c r="B39" s="196"/>
      <c r="C39" s="230">
        <v>-4.0000000037252903E-2</v>
      </c>
      <c r="D39" s="230">
        <v>-4.0000000037252903E-2</v>
      </c>
      <c r="E39" s="230">
        <v>-4.0000000037252903E-2</v>
      </c>
      <c r="F39" s="230">
        <v>-4.0000000037252903E-2</v>
      </c>
      <c r="G39" s="230">
        <v>-4.0000000037252903E-2</v>
      </c>
      <c r="H39" s="230">
        <v>-4.0000000037252903E-2</v>
      </c>
      <c r="I39" s="230">
        <v>-4.0000000037252903E-2</v>
      </c>
    </row>
    <row r="40" spans="1:9" s="3" customFormat="1" ht="12.75" x14ac:dyDescent="0.2">
      <c r="A40" s="198"/>
      <c r="B40" s="199"/>
      <c r="C40" s="211"/>
      <c r="D40" s="211"/>
      <c r="E40" s="211"/>
      <c r="F40" s="211"/>
      <c r="G40" s="211"/>
      <c r="H40" s="211"/>
      <c r="I40" s="211"/>
    </row>
    <row r="41" spans="1:9" s="3" customFormat="1" ht="12.75" x14ac:dyDescent="0.2">
      <c r="A41" s="195" t="s">
        <v>24</v>
      </c>
      <c r="B41" s="196"/>
      <c r="C41" s="211">
        <v>0</v>
      </c>
      <c r="D41" s="211">
        <v>0</v>
      </c>
      <c r="E41" s="211">
        <v>0</v>
      </c>
      <c r="F41" s="211">
        <v>0</v>
      </c>
      <c r="G41" s="211">
        <v>0</v>
      </c>
      <c r="H41" s="211">
        <v>0</v>
      </c>
      <c r="I41" s="211">
        <v>0</v>
      </c>
    </row>
    <row r="42" spans="1:9" s="3" customFormat="1" ht="12.75" x14ac:dyDescent="0.2">
      <c r="A42" s="198"/>
      <c r="B42" s="199"/>
      <c r="C42" s="211"/>
      <c r="D42" s="211"/>
      <c r="E42" s="211"/>
      <c r="F42" s="211"/>
      <c r="G42" s="211"/>
      <c r="H42" s="211"/>
      <c r="I42" s="211"/>
    </row>
    <row r="43" spans="1:9" s="3" customFormat="1" ht="12.75" x14ac:dyDescent="0.2">
      <c r="A43" s="195" t="s">
        <v>25</v>
      </c>
      <c r="B43" s="201"/>
      <c r="C43" s="228">
        <v>-4.0000000037252903E-2</v>
      </c>
      <c r="D43" s="228">
        <v>-4.0000000037252903E-2</v>
      </c>
      <c r="E43" s="228">
        <v>-4.0000000037252903E-2</v>
      </c>
      <c r="F43" s="228">
        <v>-4.0000000037252903E-2</v>
      </c>
      <c r="G43" s="228">
        <v>-4.0000000037252903E-2</v>
      </c>
      <c r="H43" s="228">
        <v>-4.0000000037252903E-2</v>
      </c>
      <c r="I43" s="228">
        <v>-4.0000000037252903E-2</v>
      </c>
    </row>
    <row r="44" spans="1:9" s="3" customFormat="1" ht="12.75" x14ac:dyDescent="0.2">
      <c r="A44" s="202"/>
      <c r="B44" s="202"/>
      <c r="C44" s="203"/>
      <c r="D44" s="203"/>
      <c r="E44" s="203"/>
      <c r="F44" s="203"/>
      <c r="G44" s="203"/>
      <c r="H44" s="203"/>
      <c r="I44" s="203"/>
    </row>
    <row r="45" spans="1:9" s="3" customFormat="1" ht="12.75" x14ac:dyDescent="0.2">
      <c r="A45" s="204" t="s">
        <v>26</v>
      </c>
      <c r="B45" s="184"/>
      <c r="C45" s="180"/>
      <c r="D45" s="180"/>
      <c r="E45" s="205"/>
      <c r="F45" s="205"/>
      <c r="G45" s="205"/>
      <c r="H45" s="205"/>
      <c r="I45" s="205"/>
    </row>
    <row r="46" spans="1:9" s="3" customFormat="1" ht="12.75" x14ac:dyDescent="0.2">
      <c r="A46" s="206" t="s">
        <v>28</v>
      </c>
      <c r="B46" s="199"/>
      <c r="C46" s="181"/>
      <c r="D46" s="181"/>
      <c r="E46" s="200"/>
      <c r="F46" s="200"/>
      <c r="G46" s="200"/>
      <c r="H46" s="200"/>
      <c r="I46" s="200"/>
    </row>
    <row r="47" spans="1:9" s="3" customFormat="1" ht="12.75" x14ac:dyDescent="0.2">
      <c r="A47" s="195"/>
      <c r="B47" s="196"/>
      <c r="C47" s="197"/>
      <c r="D47" s="197"/>
      <c r="E47" s="197"/>
      <c r="F47" s="197"/>
      <c r="G47" s="197"/>
      <c r="H47" s="197"/>
      <c r="I47" s="197"/>
    </row>
    <row r="48" spans="1:9" s="3" customFormat="1" ht="12.75" x14ac:dyDescent="0.2">
      <c r="A48" s="195" t="s">
        <v>6</v>
      </c>
      <c r="B48" s="196"/>
      <c r="C48" s="177"/>
      <c r="D48" s="177"/>
      <c r="E48" s="197"/>
      <c r="F48" s="197"/>
      <c r="G48" s="197"/>
      <c r="H48" s="197"/>
      <c r="I48" s="197"/>
    </row>
    <row r="49" spans="1:9" s="3" customFormat="1" ht="12.75" x14ac:dyDescent="0.2">
      <c r="A49" s="195"/>
      <c r="B49" s="196"/>
      <c r="C49" s="177"/>
      <c r="D49" s="177"/>
      <c r="E49" s="197"/>
      <c r="F49" s="197"/>
      <c r="G49" s="197"/>
      <c r="H49" s="197"/>
      <c r="I49" s="197"/>
    </row>
    <row r="50" spans="1:9" s="3" customFormat="1" ht="12.75" x14ac:dyDescent="0.2">
      <c r="A50" s="206" t="s">
        <v>8</v>
      </c>
      <c r="B50" s="201"/>
      <c r="C50" s="177"/>
      <c r="D50" s="177"/>
      <c r="E50" s="197"/>
      <c r="F50" s="197"/>
      <c r="G50" s="197"/>
      <c r="H50" s="197"/>
      <c r="I50" s="197"/>
    </row>
    <row r="51" spans="1:9" s="3" customFormat="1" ht="12.75" x14ac:dyDescent="0.2">
      <c r="A51" s="207" t="s">
        <v>9</v>
      </c>
      <c r="B51" s="208"/>
      <c r="C51" s="177"/>
      <c r="D51" s="177"/>
      <c r="E51" s="197"/>
      <c r="F51" s="197"/>
      <c r="G51" s="197"/>
      <c r="H51" s="197"/>
      <c r="I51" s="197"/>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0B262-16C8-49A2-AF21-5621CBF6B6BB}">
  <sheetPr>
    <tabColor rgb="FF00B0F0"/>
    <pageSetUpPr fitToPage="1"/>
  </sheetPr>
  <dimension ref="A1:L53"/>
  <sheetViews>
    <sheetView topLeftCell="A10" zoomScaleNormal="100" zoomScaleSheetLayoutView="70" workbookViewId="0">
      <selection activeCell="I25" sqref="I25"/>
    </sheetView>
  </sheetViews>
  <sheetFormatPr defaultColWidth="9.140625" defaultRowHeight="15" x14ac:dyDescent="0.25"/>
  <cols>
    <col min="1" max="2" width="14.7109375" style="272" customWidth="1"/>
    <col min="3" max="5" width="14" style="272" customWidth="1"/>
    <col min="6" max="6" width="18.85546875" style="272" customWidth="1"/>
    <col min="7" max="7" width="20.5703125" style="272" bestFit="1" customWidth="1"/>
    <col min="8" max="8" width="14" style="272" customWidth="1"/>
    <col min="9" max="9" width="13.140625" style="272" customWidth="1"/>
    <col min="10" max="10" width="9.140625" style="272"/>
    <col min="11" max="11" width="9.7109375" style="272" bestFit="1" customWidth="1"/>
    <col min="12" max="12" width="12.85546875" style="272" bestFit="1" customWidth="1"/>
    <col min="13" max="16384" width="9.140625" style="272"/>
  </cols>
  <sheetData>
    <row r="1" spans="1:9" x14ac:dyDescent="0.25">
      <c r="A1" s="271"/>
      <c r="B1" s="271"/>
      <c r="C1" s="271"/>
      <c r="D1" s="271"/>
      <c r="E1" s="271"/>
      <c r="F1" s="271"/>
      <c r="G1" s="271"/>
      <c r="H1" s="271"/>
      <c r="I1" s="271"/>
    </row>
    <row r="2" spans="1:9" s="210" customFormat="1" ht="12.75" x14ac:dyDescent="0.2">
      <c r="A2" s="240" t="s">
        <v>13</v>
      </c>
      <c r="B2" s="170" t="s">
        <v>44</v>
      </c>
      <c r="C2" s="224"/>
      <c r="D2" s="224"/>
      <c r="E2" s="240"/>
      <c r="F2" s="240"/>
      <c r="G2" s="242" t="s">
        <v>14</v>
      </c>
      <c r="H2" s="224" t="s">
        <v>131</v>
      </c>
      <c r="I2" s="224"/>
    </row>
    <row r="3" spans="1:9" s="210" customFormat="1" ht="12.75" x14ac:dyDescent="0.2">
      <c r="A3" s="240" t="s">
        <v>22</v>
      </c>
      <c r="B3" s="170" t="s">
        <v>293</v>
      </c>
      <c r="C3" s="224"/>
      <c r="D3" s="224"/>
      <c r="E3" s="240"/>
      <c r="F3" s="240"/>
      <c r="G3" s="242" t="s">
        <v>15</v>
      </c>
      <c r="H3" s="241" t="s">
        <v>133</v>
      </c>
      <c r="I3" s="241"/>
    </row>
    <row r="4" spans="1:9" s="210" customFormat="1" ht="12.75" x14ac:dyDescent="0.2">
      <c r="A4" s="240" t="s">
        <v>16</v>
      </c>
      <c r="B4" s="171" t="s">
        <v>350</v>
      </c>
      <c r="C4" s="224"/>
      <c r="D4" s="224"/>
      <c r="E4" s="240"/>
      <c r="F4" s="240"/>
      <c r="G4" s="242" t="s">
        <v>18</v>
      </c>
      <c r="H4" s="224" t="s">
        <v>38</v>
      </c>
      <c r="I4" s="224"/>
    </row>
    <row r="5" spans="1:9" s="210" customFormat="1" ht="32.25" customHeight="1" x14ac:dyDescent="0.2">
      <c r="A5" s="240" t="s">
        <v>17</v>
      </c>
      <c r="B5" s="385" t="s">
        <v>351</v>
      </c>
      <c r="C5" s="385"/>
      <c r="D5" s="385"/>
      <c r="E5" s="385"/>
      <c r="F5" s="385"/>
      <c r="G5" s="242" t="s">
        <v>19</v>
      </c>
      <c r="H5" s="237" t="s">
        <v>50</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352</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66"/>
      <c r="B10" s="266"/>
      <c r="C10" s="266"/>
      <c r="D10" s="266"/>
      <c r="E10" s="266"/>
      <c r="F10" s="266"/>
      <c r="G10" s="266"/>
      <c r="H10" s="266"/>
      <c r="I10" s="266"/>
    </row>
    <row r="11" spans="1:9" s="210" customFormat="1" ht="12.75" x14ac:dyDescent="0.2">
      <c r="A11" s="210" t="s">
        <v>353</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240" t="s">
        <v>354</v>
      </c>
      <c r="B13" s="240"/>
      <c r="C13" s="240"/>
      <c r="D13" s="269"/>
      <c r="E13" s="269"/>
      <c r="F13" s="269"/>
      <c r="G13" s="269"/>
      <c r="H13" s="269"/>
      <c r="I13" s="269"/>
    </row>
    <row r="14" spans="1:9" s="210" customFormat="1" ht="12.75" x14ac:dyDescent="0.2">
      <c r="A14" s="240"/>
      <c r="B14" s="240" t="s">
        <v>355</v>
      </c>
      <c r="C14" s="240"/>
      <c r="D14" s="269"/>
      <c r="E14" s="269"/>
      <c r="F14" s="269"/>
      <c r="G14" s="269"/>
      <c r="H14" s="269"/>
      <c r="I14" s="269"/>
    </row>
    <row r="15" spans="1:9" s="210" customFormat="1" ht="12.75" x14ac:dyDescent="0.2">
      <c r="A15" s="240"/>
      <c r="B15" s="240" t="s">
        <v>356</v>
      </c>
      <c r="C15" s="240"/>
      <c r="D15" s="269"/>
      <c r="E15" s="269"/>
      <c r="F15" s="269"/>
      <c r="G15" s="269"/>
      <c r="H15" s="269"/>
      <c r="I15" s="269"/>
    </row>
    <row r="16" spans="1:9" s="210" customFormat="1" ht="12.75" x14ac:dyDescent="0.2">
      <c r="A16" s="266"/>
      <c r="B16" s="266"/>
      <c r="C16" s="266"/>
      <c r="D16" s="266"/>
      <c r="E16" s="266"/>
      <c r="F16" s="266"/>
      <c r="G16" s="266"/>
      <c r="H16" s="266"/>
      <c r="I16" s="266"/>
    </row>
    <row r="17" spans="1:12" s="210" customFormat="1" ht="12.75" x14ac:dyDescent="0.2">
      <c r="A17" s="389" t="s">
        <v>357</v>
      </c>
      <c r="B17" s="389"/>
      <c r="C17" s="389"/>
      <c r="D17" s="389"/>
      <c r="E17" s="389"/>
      <c r="F17" s="389"/>
      <c r="G17" s="389"/>
      <c r="H17" s="389"/>
      <c r="I17" s="389"/>
    </row>
    <row r="18" spans="1:12" s="210" customFormat="1" ht="12.75" x14ac:dyDescent="0.2">
      <c r="A18" s="188"/>
      <c r="B18" s="240"/>
      <c r="C18" s="240"/>
      <c r="D18" s="240"/>
      <c r="E18" s="240"/>
      <c r="F18" s="240"/>
      <c r="G18" s="240"/>
      <c r="H18" s="240"/>
      <c r="I18" s="240"/>
    </row>
    <row r="19" spans="1:12" s="210" customFormat="1" ht="12.75" x14ac:dyDescent="0.2">
      <c r="A19" s="385" t="s">
        <v>358</v>
      </c>
      <c r="B19" s="385"/>
      <c r="C19" s="385"/>
      <c r="D19" s="385"/>
      <c r="E19" s="385"/>
      <c r="F19" s="385"/>
      <c r="G19" s="385"/>
      <c r="H19" s="385"/>
      <c r="I19" s="385"/>
    </row>
    <row r="20" spans="1:12" s="210" customFormat="1" ht="12.75" x14ac:dyDescent="0.2">
      <c r="A20" s="385"/>
      <c r="B20" s="385"/>
      <c r="C20" s="385"/>
      <c r="D20" s="385"/>
      <c r="E20" s="385"/>
      <c r="F20" s="385"/>
      <c r="G20" s="385"/>
      <c r="H20" s="385"/>
      <c r="I20" s="385"/>
    </row>
    <row r="21" spans="1:12" s="210" customFormat="1" ht="12.75" x14ac:dyDescent="0.2">
      <c r="A21" s="385"/>
      <c r="B21" s="385"/>
      <c r="C21" s="385"/>
      <c r="D21" s="385"/>
      <c r="E21" s="385"/>
      <c r="F21" s="385"/>
      <c r="G21" s="385"/>
      <c r="H21" s="385"/>
      <c r="I21" s="385"/>
    </row>
    <row r="22" spans="1:12" s="210" customFormat="1" ht="15" customHeight="1" x14ac:dyDescent="0.2">
      <c r="A22" s="385"/>
      <c r="B22" s="385"/>
      <c r="C22" s="385"/>
      <c r="D22" s="385"/>
      <c r="E22" s="385"/>
      <c r="F22" s="385"/>
      <c r="G22" s="385"/>
      <c r="H22" s="385"/>
      <c r="I22" s="385"/>
    </row>
    <row r="23" spans="1:12" s="210" customFormat="1" ht="15" customHeight="1" x14ac:dyDescent="0.2">
      <c r="A23" s="268"/>
      <c r="B23" s="268"/>
      <c r="C23" s="268"/>
      <c r="D23" s="268"/>
      <c r="E23" s="268"/>
      <c r="F23" s="268"/>
      <c r="G23" s="268"/>
      <c r="H23" s="268"/>
      <c r="I23" s="268"/>
    </row>
    <row r="24" spans="1:12" s="210" customFormat="1" ht="12.75" x14ac:dyDescent="0.2">
      <c r="A24" s="386" t="s">
        <v>12</v>
      </c>
      <c r="B24" s="387"/>
      <c r="C24" s="387"/>
      <c r="D24" s="387"/>
      <c r="E24" s="387"/>
      <c r="F24" s="387"/>
      <c r="G24" s="387"/>
      <c r="H24" s="387"/>
      <c r="I24" s="388"/>
    </row>
    <row r="25" spans="1:12" x14ac:dyDescent="0.25">
      <c r="A25" s="273"/>
      <c r="B25" s="274"/>
      <c r="C25" s="275" t="s">
        <v>30</v>
      </c>
      <c r="D25" s="276" t="s">
        <v>31</v>
      </c>
      <c r="E25" s="276" t="s">
        <v>32</v>
      </c>
      <c r="F25" s="276" t="s">
        <v>33</v>
      </c>
      <c r="G25" s="239" t="s">
        <v>322</v>
      </c>
      <c r="H25" s="239" t="s">
        <v>323</v>
      </c>
      <c r="I25" s="239" t="s">
        <v>324</v>
      </c>
    </row>
    <row r="26" spans="1:12" x14ac:dyDescent="0.25">
      <c r="A26" s="273"/>
      <c r="B26" s="274"/>
      <c r="C26" s="277" t="s">
        <v>10</v>
      </c>
      <c r="D26" s="238" t="s">
        <v>10</v>
      </c>
      <c r="E26" s="238" t="s">
        <v>10</v>
      </c>
      <c r="F26" s="238" t="s">
        <v>10</v>
      </c>
      <c r="G26" s="238" t="s">
        <v>11</v>
      </c>
      <c r="H26" s="238" t="s">
        <v>11</v>
      </c>
      <c r="I26" s="238" t="s">
        <v>11</v>
      </c>
    </row>
    <row r="27" spans="1:12" s="210" customFormat="1" ht="12.75" x14ac:dyDescent="0.2">
      <c r="A27" s="218" t="s">
        <v>0</v>
      </c>
      <c r="B27" s="217"/>
      <c r="C27" s="211">
        <v>0</v>
      </c>
      <c r="D27" s="211">
        <v>0</v>
      </c>
      <c r="E27" s="211">
        <v>0</v>
      </c>
      <c r="F27" s="211">
        <v>0</v>
      </c>
      <c r="G27" s="211">
        <f>2289855*2</f>
        <v>4579710</v>
      </c>
      <c r="H27" s="211">
        <v>2289855</v>
      </c>
      <c r="I27" s="211">
        <v>0</v>
      </c>
    </row>
    <row r="28" spans="1:12" s="210" customFormat="1" ht="12.75" x14ac:dyDescent="0.2">
      <c r="A28" s="218" t="s">
        <v>1</v>
      </c>
      <c r="B28" s="217"/>
      <c r="C28" s="211">
        <f t="shared" ref="C28:E28" si="0">B39</f>
        <v>0</v>
      </c>
      <c r="D28" s="211">
        <f t="shared" si="0"/>
        <v>0</v>
      </c>
      <c r="E28" s="211">
        <f t="shared" si="0"/>
        <v>0</v>
      </c>
      <c r="F28" s="211">
        <f>E39</f>
        <v>0</v>
      </c>
      <c r="G28" s="211">
        <f t="shared" ref="G28:H28" si="1">F39</f>
        <v>9.0400000000372529</v>
      </c>
      <c r="H28" s="211">
        <f t="shared" si="1"/>
        <v>9.0400000000372529</v>
      </c>
      <c r="I28" s="211">
        <v>0</v>
      </c>
      <c r="L28" s="20"/>
    </row>
    <row r="29" spans="1:12" s="210" customFormat="1" ht="12.75" x14ac:dyDescent="0.2">
      <c r="A29" s="218" t="s">
        <v>2</v>
      </c>
      <c r="B29" s="217"/>
      <c r="C29" s="211">
        <v>0</v>
      </c>
      <c r="D29" s="211">
        <v>0</v>
      </c>
      <c r="E29" s="211">
        <v>18287.490000000002</v>
      </c>
      <c r="F29" s="211">
        <v>1575408.34</v>
      </c>
      <c r="G29" s="211">
        <f>5000000-275869</f>
        <v>4724131</v>
      </c>
      <c r="H29" s="211">
        <f>275869*2</f>
        <v>551738</v>
      </c>
      <c r="I29" s="211">
        <v>0</v>
      </c>
      <c r="L29" s="278"/>
    </row>
    <row r="30" spans="1:12" s="210" customFormat="1" ht="12.75" x14ac:dyDescent="0.2">
      <c r="A30" s="218" t="s">
        <v>3</v>
      </c>
      <c r="B30" s="217"/>
      <c r="C30" s="211">
        <v>0</v>
      </c>
      <c r="D30" s="211">
        <v>0</v>
      </c>
      <c r="E30" s="211">
        <v>18287.490000000002</v>
      </c>
      <c r="F30" s="211">
        <v>1575399.3</v>
      </c>
      <c r="G30" s="211">
        <f>5000000-275869</f>
        <v>4724131</v>
      </c>
      <c r="H30" s="211">
        <f>275869*2</f>
        <v>551738</v>
      </c>
      <c r="I30" s="211">
        <v>0</v>
      </c>
      <c r="K30" s="20"/>
      <c r="L30" s="278"/>
    </row>
    <row r="31" spans="1:12" s="210" customFormat="1" ht="12.75" x14ac:dyDescent="0.2">
      <c r="A31" s="218"/>
      <c r="B31" s="217"/>
      <c r="C31" s="211"/>
      <c r="D31" s="211"/>
      <c r="E31" s="211"/>
      <c r="F31" s="211"/>
      <c r="G31" s="211"/>
      <c r="H31" s="211"/>
      <c r="I31" s="211"/>
      <c r="L31" s="278"/>
    </row>
    <row r="32" spans="1:12" s="210" customFormat="1" ht="12.75" x14ac:dyDescent="0.2">
      <c r="A32" s="233" t="s">
        <v>4</v>
      </c>
      <c r="B32" s="237"/>
      <c r="C32" s="236"/>
      <c r="D32" s="236"/>
      <c r="E32" s="236"/>
      <c r="F32" s="231"/>
      <c r="G32" s="231"/>
      <c r="H32" s="231"/>
      <c r="I32" s="231"/>
    </row>
    <row r="33" spans="1:12" s="210" customFormat="1" ht="12.75" x14ac:dyDescent="0.2">
      <c r="A33" s="233" t="s">
        <v>29</v>
      </c>
      <c r="B33" s="232"/>
      <c r="C33" s="236"/>
      <c r="D33" s="236"/>
      <c r="E33" s="236"/>
      <c r="F33" s="231"/>
      <c r="G33" s="231"/>
      <c r="H33" s="231"/>
      <c r="I33" s="231"/>
    </row>
    <row r="34" spans="1:12" s="210" customFormat="1" ht="12.75" x14ac:dyDescent="0.2">
      <c r="A34" s="235"/>
      <c r="B34" s="234"/>
      <c r="C34" s="212"/>
      <c r="D34" s="212"/>
      <c r="E34" s="212"/>
      <c r="F34" s="212"/>
      <c r="G34" s="212"/>
      <c r="H34" s="212"/>
      <c r="I34" s="212"/>
    </row>
    <row r="35" spans="1:12" s="210" customFormat="1" ht="12.75" x14ac:dyDescent="0.2">
      <c r="A35" s="235"/>
      <c r="B35" s="234"/>
      <c r="C35" s="212"/>
      <c r="D35" s="212"/>
      <c r="E35" s="212"/>
      <c r="F35" s="212"/>
      <c r="G35" s="212"/>
      <c r="H35" s="212"/>
      <c r="I35" s="212"/>
    </row>
    <row r="36" spans="1:12" s="210" customFormat="1" ht="12.75" x14ac:dyDescent="0.2">
      <c r="A36" s="235"/>
      <c r="B36" s="234"/>
      <c r="C36" s="212"/>
      <c r="D36" s="212"/>
      <c r="E36" s="212"/>
      <c r="F36" s="212"/>
      <c r="G36" s="212"/>
      <c r="H36" s="212"/>
      <c r="I36" s="212"/>
    </row>
    <row r="37" spans="1:12" s="210" customFormat="1" ht="12.75" x14ac:dyDescent="0.2">
      <c r="A37" s="233" t="s">
        <v>5</v>
      </c>
      <c r="B37" s="232"/>
      <c r="C37" s="231">
        <f t="shared" ref="C37:F37" si="2">SUM(C34:C36)</f>
        <v>0</v>
      </c>
      <c r="D37" s="231">
        <f t="shared" si="2"/>
        <v>0</v>
      </c>
      <c r="E37" s="231">
        <f t="shared" si="2"/>
        <v>0</v>
      </c>
      <c r="F37" s="231">
        <f t="shared" si="2"/>
        <v>0</v>
      </c>
      <c r="G37" s="231">
        <f t="shared" ref="G37:I37" si="3">SUM(G34:G36)</f>
        <v>0</v>
      </c>
      <c r="H37" s="231">
        <f t="shared" si="3"/>
        <v>0</v>
      </c>
      <c r="I37" s="231">
        <f t="shared" si="3"/>
        <v>0</v>
      </c>
    </row>
    <row r="38" spans="1:12" s="210" customFormat="1" ht="12.75" x14ac:dyDescent="0.2">
      <c r="A38" s="218"/>
      <c r="B38" s="217"/>
      <c r="C38" s="211"/>
      <c r="D38" s="211"/>
      <c r="E38" s="211"/>
      <c r="F38" s="211"/>
      <c r="G38" s="211"/>
      <c r="H38" s="211"/>
      <c r="I38" s="211"/>
    </row>
    <row r="39" spans="1:12" s="210" customFormat="1" ht="12.75" x14ac:dyDescent="0.2">
      <c r="A39" s="218" t="s">
        <v>7</v>
      </c>
      <c r="B39" s="217"/>
      <c r="C39" s="230">
        <f t="shared" ref="C39:I39" si="4">+C28+C29-C30+C37</f>
        <v>0</v>
      </c>
      <c r="D39" s="230">
        <f t="shared" si="4"/>
        <v>0</v>
      </c>
      <c r="E39" s="230">
        <f t="shared" si="4"/>
        <v>0</v>
      </c>
      <c r="F39" s="230">
        <f t="shared" si="4"/>
        <v>9.0400000000372529</v>
      </c>
      <c r="G39" s="230">
        <f t="shared" si="4"/>
        <v>9.0400000000372529</v>
      </c>
      <c r="H39" s="230">
        <f t="shared" si="4"/>
        <v>9.0400000000372529</v>
      </c>
      <c r="I39" s="230">
        <f t="shared" si="4"/>
        <v>0</v>
      </c>
    </row>
    <row r="40" spans="1:12" s="210" customFormat="1" ht="12.75" x14ac:dyDescent="0.2">
      <c r="A40" s="229"/>
      <c r="B40" s="221"/>
      <c r="C40" s="211"/>
      <c r="D40" s="211"/>
      <c r="E40" s="211"/>
      <c r="F40" s="211"/>
      <c r="G40" s="211"/>
      <c r="H40" s="211"/>
      <c r="I40" s="211"/>
    </row>
    <row r="41" spans="1:12" s="210" customFormat="1" ht="12.75" x14ac:dyDescent="0.2">
      <c r="A41" s="218" t="s">
        <v>24</v>
      </c>
      <c r="B41" s="217"/>
      <c r="C41" s="211">
        <v>0</v>
      </c>
      <c r="D41" s="211">
        <v>0</v>
      </c>
      <c r="E41" s="211">
        <v>446013</v>
      </c>
      <c r="F41" s="211">
        <v>2569705.77</v>
      </c>
      <c r="G41" s="20">
        <f>1810735.23-500000</f>
        <v>1310735.23</v>
      </c>
      <c r="H41" s="211">
        <v>500000</v>
      </c>
      <c r="I41" s="211">
        <v>0</v>
      </c>
      <c r="L41" s="20"/>
    </row>
    <row r="42" spans="1:12" s="210" customFormat="1" ht="12.75" x14ac:dyDescent="0.2">
      <c r="A42" s="229"/>
      <c r="B42" s="221"/>
      <c r="C42" s="211"/>
      <c r="D42" s="211"/>
      <c r="E42" s="211"/>
      <c r="F42" s="211"/>
      <c r="G42" s="211"/>
      <c r="H42" s="211"/>
      <c r="I42" s="211"/>
    </row>
    <row r="43" spans="1:12" s="210" customFormat="1" ht="12.75" x14ac:dyDescent="0.2">
      <c r="A43" s="218" t="s">
        <v>25</v>
      </c>
      <c r="B43" s="215"/>
      <c r="C43" s="228">
        <f t="shared" ref="C43:D43" si="5">C39-C41</f>
        <v>0</v>
      </c>
      <c r="D43" s="228">
        <f t="shared" si="5"/>
        <v>0</v>
      </c>
      <c r="E43" s="228" t="s">
        <v>75</v>
      </c>
      <c r="F43" s="228" t="s">
        <v>75</v>
      </c>
      <c r="G43" s="228" t="s">
        <v>75</v>
      </c>
      <c r="H43" s="228" t="s">
        <v>75</v>
      </c>
      <c r="I43" s="228" t="s">
        <v>75</v>
      </c>
    </row>
    <row r="44" spans="1:12" s="210" customFormat="1" ht="12.75" x14ac:dyDescent="0.2">
      <c r="A44" s="227"/>
      <c r="B44" s="227"/>
      <c r="C44" s="226"/>
      <c r="D44" s="226"/>
      <c r="E44" s="226"/>
      <c r="F44" s="226"/>
      <c r="G44" s="226"/>
      <c r="H44" s="226"/>
      <c r="I44" s="226"/>
    </row>
    <row r="45" spans="1:12" s="210" customFormat="1" ht="12.75" x14ac:dyDescent="0.2">
      <c r="A45" s="225" t="s">
        <v>26</v>
      </c>
      <c r="B45" s="224"/>
      <c r="C45" s="223"/>
      <c r="D45" s="223"/>
      <c r="E45" s="222"/>
      <c r="F45" s="222"/>
      <c r="G45" s="222"/>
      <c r="H45" s="222"/>
      <c r="I45" s="222"/>
    </row>
    <row r="46" spans="1:12" s="210" customFormat="1" ht="12.75" x14ac:dyDescent="0.2">
      <c r="A46" s="216" t="s">
        <v>28</v>
      </c>
      <c r="B46" s="221"/>
      <c r="C46" s="220"/>
      <c r="D46" s="220"/>
      <c r="E46" s="219"/>
      <c r="F46" s="219"/>
      <c r="G46" s="219"/>
      <c r="H46" s="219"/>
      <c r="I46" s="219"/>
    </row>
    <row r="47" spans="1:12" s="210" customFormat="1" ht="12.75" x14ac:dyDescent="0.2">
      <c r="A47" s="218"/>
      <c r="B47" s="217"/>
      <c r="C47" s="211"/>
      <c r="D47" s="211"/>
      <c r="E47" s="211"/>
      <c r="F47" s="211"/>
      <c r="G47" s="211"/>
      <c r="H47" s="211"/>
      <c r="I47" s="211"/>
    </row>
    <row r="48" spans="1:12"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row r="53" spans="1:9" x14ac:dyDescent="0.25">
      <c r="A53" s="272" t="s">
        <v>348</v>
      </c>
      <c r="B53" s="272" t="s">
        <v>359</v>
      </c>
    </row>
  </sheetData>
  <mergeCells count="5">
    <mergeCell ref="B5:F5"/>
    <mergeCell ref="A8:I9"/>
    <mergeCell ref="A17:I17"/>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6561D-504C-4264-B375-16727598ED32}">
  <sheetPr>
    <tabColor rgb="FFFF0000"/>
    <pageSetUpPr fitToPage="1"/>
  </sheetPr>
  <dimension ref="A1:I48"/>
  <sheetViews>
    <sheetView zoomScaleNormal="100" zoomScaleSheetLayoutView="70" workbookViewId="0">
      <selection activeCell="H42" sqref="H42"/>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3" customFormat="1" ht="12.75" x14ac:dyDescent="0.2">
      <c r="A2" s="41" t="s">
        <v>13</v>
      </c>
      <c r="B2" s="6" t="s">
        <v>44</v>
      </c>
      <c r="C2" s="42"/>
      <c r="D2" s="42"/>
      <c r="E2" s="41"/>
      <c r="F2" s="41"/>
      <c r="G2" s="43" t="s">
        <v>14</v>
      </c>
      <c r="H2" s="6" t="s">
        <v>45</v>
      </c>
      <c r="I2" s="42"/>
    </row>
    <row r="3" spans="1:9" s="3" customFormat="1" ht="12.75" x14ac:dyDescent="0.2">
      <c r="A3" s="41" t="s">
        <v>22</v>
      </c>
      <c r="B3" s="6" t="s">
        <v>46</v>
      </c>
      <c r="C3" s="42"/>
      <c r="D3" s="42"/>
      <c r="E3" s="41"/>
      <c r="F3" s="41"/>
      <c r="G3" s="43" t="s">
        <v>15</v>
      </c>
      <c r="H3" s="9" t="s">
        <v>47</v>
      </c>
      <c r="I3" s="44"/>
    </row>
    <row r="4" spans="1:9" s="3" customFormat="1" ht="12.75" customHeight="1" x14ac:dyDescent="0.2">
      <c r="A4" s="41" t="s">
        <v>16</v>
      </c>
      <c r="B4" s="390" t="s">
        <v>55</v>
      </c>
      <c r="C4" s="390"/>
      <c r="D4" s="390"/>
      <c r="E4" s="390"/>
      <c r="F4" s="69"/>
      <c r="G4" s="43" t="s">
        <v>18</v>
      </c>
      <c r="H4" s="11" t="s">
        <v>38</v>
      </c>
      <c r="I4" s="44"/>
    </row>
    <row r="5" spans="1:9" s="3" customFormat="1" ht="12.75" x14ac:dyDescent="0.2">
      <c r="A5" s="41"/>
      <c r="B5" s="391"/>
      <c r="C5" s="391"/>
      <c r="D5" s="391"/>
      <c r="E5" s="391"/>
      <c r="F5" s="69"/>
      <c r="G5" s="43"/>
      <c r="H5" s="70"/>
      <c r="I5" s="70"/>
    </row>
    <row r="6" spans="1:9" s="3" customFormat="1" ht="12.75" x14ac:dyDescent="0.2">
      <c r="A6" s="41" t="s">
        <v>17</v>
      </c>
      <c r="B6" s="10" t="s">
        <v>56</v>
      </c>
      <c r="C6" s="42"/>
      <c r="D6" s="42"/>
      <c r="E6" s="41"/>
      <c r="F6" s="41"/>
      <c r="G6" s="43" t="s">
        <v>19</v>
      </c>
      <c r="H6" s="10" t="s">
        <v>57</v>
      </c>
      <c r="I6" s="42"/>
    </row>
    <row r="7" spans="1:9" s="3" customFormat="1" ht="12.75" customHeight="1" x14ac:dyDescent="0.2">
      <c r="A7" s="41"/>
      <c r="B7" s="41"/>
      <c r="C7" s="41"/>
      <c r="D7" s="41"/>
      <c r="E7" s="41"/>
      <c r="F7" s="41"/>
      <c r="G7" s="41"/>
      <c r="H7" s="41"/>
      <c r="I7" s="41"/>
    </row>
    <row r="8" spans="1:9" s="3" customFormat="1" ht="12.75" customHeight="1" x14ac:dyDescent="0.2">
      <c r="A8" s="41"/>
      <c r="B8" s="41"/>
      <c r="C8" s="41"/>
      <c r="D8" s="41"/>
      <c r="E8" s="41"/>
      <c r="F8" s="41"/>
      <c r="G8" s="41"/>
      <c r="H8" s="41"/>
      <c r="I8" s="41"/>
    </row>
    <row r="9" spans="1:9" s="3" customFormat="1" ht="90" customHeight="1" x14ac:dyDescent="0.2">
      <c r="A9" s="385" t="s">
        <v>58</v>
      </c>
      <c r="B9" s="385"/>
      <c r="C9" s="385"/>
      <c r="D9" s="385"/>
      <c r="E9" s="385"/>
      <c r="F9" s="385"/>
      <c r="G9" s="385"/>
      <c r="H9" s="385"/>
      <c r="I9" s="385"/>
    </row>
    <row r="10" spans="1:9" s="3" customFormat="1" ht="12.75" x14ac:dyDescent="0.2">
      <c r="A10" s="45"/>
      <c r="B10" s="45"/>
      <c r="C10" s="45"/>
      <c r="D10" s="45"/>
      <c r="E10" s="45"/>
      <c r="F10" s="45"/>
      <c r="G10" s="45"/>
      <c r="H10" s="45"/>
      <c r="I10" s="45"/>
    </row>
    <row r="11" spans="1:9" s="3" customFormat="1" ht="12.75" x14ac:dyDescent="0.2">
      <c r="A11" s="46" t="s">
        <v>59</v>
      </c>
    </row>
    <row r="12" spans="1:9" s="3" customFormat="1" ht="12.75" x14ac:dyDescent="0.2">
      <c r="A12" s="46"/>
    </row>
    <row r="13" spans="1:9" s="3" customFormat="1" ht="24.75" customHeight="1" x14ac:dyDescent="0.2">
      <c r="A13" s="385" t="s">
        <v>60</v>
      </c>
      <c r="B13" s="385"/>
      <c r="C13" s="385"/>
      <c r="D13" s="385"/>
      <c r="E13" s="385"/>
      <c r="F13" s="385"/>
      <c r="G13" s="385"/>
      <c r="H13" s="385"/>
      <c r="I13" s="385"/>
    </row>
    <row r="14" spans="1:9" s="3" customFormat="1" ht="12.75" x14ac:dyDescent="0.2">
      <c r="A14" s="45"/>
      <c r="B14" s="45"/>
      <c r="C14" s="45"/>
      <c r="D14" s="45"/>
      <c r="E14" s="45"/>
      <c r="F14" s="45"/>
      <c r="G14" s="45"/>
      <c r="H14" s="45"/>
      <c r="I14" s="45"/>
    </row>
    <row r="15" spans="1:9" s="3" customFormat="1" ht="12.75" x14ac:dyDescent="0.2">
      <c r="A15" s="46" t="s">
        <v>61</v>
      </c>
    </row>
    <row r="16" spans="1:9" s="3" customFormat="1" ht="12.75" x14ac:dyDescent="0.2">
      <c r="A16" s="46"/>
    </row>
    <row r="17" spans="1:9" s="3" customFormat="1" ht="12.75" customHeight="1" x14ac:dyDescent="0.2">
      <c r="A17" s="385" t="s">
        <v>62</v>
      </c>
      <c r="B17" s="385"/>
      <c r="C17" s="385"/>
      <c r="D17" s="385"/>
      <c r="E17" s="385"/>
      <c r="F17" s="385"/>
      <c r="G17" s="385"/>
      <c r="H17" s="385"/>
      <c r="I17" s="385"/>
    </row>
    <row r="18" spans="1:9" s="3" customFormat="1" ht="12.75" x14ac:dyDescent="0.2">
      <c r="A18" s="385"/>
      <c r="B18" s="385"/>
      <c r="C18" s="385"/>
      <c r="D18" s="385"/>
      <c r="E18" s="385"/>
      <c r="F18" s="385"/>
      <c r="G18" s="385"/>
      <c r="H18" s="385"/>
      <c r="I18" s="385"/>
    </row>
    <row r="19" spans="1:9" s="3" customFormat="1" ht="12.75" x14ac:dyDescent="0.2">
      <c r="A19" s="385"/>
      <c r="B19" s="385"/>
      <c r="C19" s="385"/>
      <c r="D19" s="385"/>
      <c r="E19" s="385"/>
      <c r="F19" s="385"/>
      <c r="G19" s="385"/>
      <c r="H19" s="385"/>
      <c r="I19" s="385"/>
    </row>
    <row r="20" spans="1:9" s="3" customFormat="1" ht="12.75" x14ac:dyDescent="0.2">
      <c r="A20" s="47"/>
      <c r="B20" s="47"/>
      <c r="C20" s="47"/>
      <c r="D20" s="47"/>
      <c r="E20" s="47"/>
      <c r="F20" s="47"/>
      <c r="G20" s="47"/>
      <c r="H20" s="47"/>
      <c r="I20" s="47"/>
    </row>
    <row r="21" spans="1:9" s="3" customFormat="1" ht="12.75" x14ac:dyDescent="0.2">
      <c r="A21" s="386" t="s">
        <v>12</v>
      </c>
      <c r="B21" s="387"/>
      <c r="C21" s="387"/>
      <c r="D21" s="387"/>
      <c r="E21" s="387"/>
      <c r="F21" s="387"/>
      <c r="G21" s="387"/>
      <c r="H21" s="387"/>
      <c r="I21" s="388"/>
    </row>
    <row r="22" spans="1:9" x14ac:dyDescent="0.25">
      <c r="A22" s="48"/>
      <c r="B22" s="49"/>
      <c r="C22" s="50" t="s">
        <v>30</v>
      </c>
      <c r="D22" s="51" t="s">
        <v>31</v>
      </c>
      <c r="E22" s="51" t="s">
        <v>32</v>
      </c>
      <c r="F22" s="51" t="s">
        <v>33</v>
      </c>
      <c r="G22" s="239" t="s">
        <v>322</v>
      </c>
      <c r="H22" s="239" t="s">
        <v>323</v>
      </c>
      <c r="I22" s="239" t="s">
        <v>324</v>
      </c>
    </row>
    <row r="23" spans="1:9" x14ac:dyDescent="0.25">
      <c r="A23" s="48"/>
      <c r="B23" s="49"/>
      <c r="C23" s="52" t="s">
        <v>10</v>
      </c>
      <c r="D23" s="238" t="s">
        <v>10</v>
      </c>
      <c r="E23" s="238" t="s">
        <v>10</v>
      </c>
      <c r="F23" s="238" t="s">
        <v>10</v>
      </c>
      <c r="G23" s="238" t="s">
        <v>11</v>
      </c>
      <c r="H23" s="238" t="s">
        <v>11</v>
      </c>
      <c r="I23" s="238" t="s">
        <v>11</v>
      </c>
    </row>
    <row r="24" spans="1:9" s="3" customFormat="1" ht="12.75" x14ac:dyDescent="0.2">
      <c r="A24" s="53" t="s">
        <v>0</v>
      </c>
      <c r="B24" s="54"/>
      <c r="C24" s="211">
        <v>0</v>
      </c>
      <c r="D24" s="211">
        <v>0</v>
      </c>
      <c r="E24" s="211">
        <v>0</v>
      </c>
      <c r="F24" s="211">
        <v>0</v>
      </c>
      <c r="G24" s="55">
        <v>0</v>
      </c>
      <c r="H24" s="55">
        <v>0</v>
      </c>
      <c r="I24" s="55">
        <v>0</v>
      </c>
    </row>
    <row r="25" spans="1:9" s="3" customFormat="1" ht="12.75" x14ac:dyDescent="0.2">
      <c r="A25" s="53" t="s">
        <v>1</v>
      </c>
      <c r="B25" s="54"/>
      <c r="C25" s="211">
        <f t="shared" ref="C25" si="0">B36</f>
        <v>0</v>
      </c>
      <c r="D25" s="211">
        <f t="shared" ref="D25" si="1">C36</f>
        <v>0</v>
      </c>
      <c r="E25" s="211">
        <f t="shared" ref="E25" si="2">D36</f>
        <v>0</v>
      </c>
      <c r="F25" s="211">
        <f t="shared" ref="F25" si="3">E36</f>
        <v>0</v>
      </c>
      <c r="G25" s="55">
        <f t="shared" ref="G25:I25" si="4">F36</f>
        <v>0</v>
      </c>
      <c r="H25" s="55">
        <f t="shared" si="4"/>
        <v>0</v>
      </c>
      <c r="I25" s="55">
        <f t="shared" si="4"/>
        <v>0</v>
      </c>
    </row>
    <row r="26" spans="1:9" s="3" customFormat="1" ht="12.75" x14ac:dyDescent="0.2">
      <c r="A26" s="53" t="s">
        <v>2</v>
      </c>
      <c r="B26" s="54"/>
      <c r="C26" s="211">
        <v>0</v>
      </c>
      <c r="D26" s="211">
        <v>0</v>
      </c>
      <c r="E26" s="211">
        <v>0</v>
      </c>
      <c r="F26" s="211">
        <v>0</v>
      </c>
      <c r="G26" s="55">
        <v>0</v>
      </c>
      <c r="H26" s="55">
        <v>0</v>
      </c>
      <c r="I26" s="55">
        <v>0</v>
      </c>
    </row>
    <row r="27" spans="1:9" s="3" customFormat="1" ht="12.75" x14ac:dyDescent="0.2">
      <c r="A27" s="53" t="s">
        <v>3</v>
      </c>
      <c r="B27" s="54"/>
      <c r="C27" s="211">
        <v>0</v>
      </c>
      <c r="D27" s="211">
        <v>0</v>
      </c>
      <c r="E27" s="211">
        <v>0</v>
      </c>
      <c r="F27" s="211">
        <v>0</v>
      </c>
      <c r="G27" s="55">
        <v>0</v>
      </c>
      <c r="H27" s="55">
        <v>0</v>
      </c>
      <c r="I27" s="55">
        <v>0</v>
      </c>
    </row>
    <row r="28" spans="1:9" s="3" customFormat="1" ht="12.75" x14ac:dyDescent="0.2">
      <c r="A28" s="53"/>
      <c r="B28" s="54"/>
      <c r="C28" s="211"/>
      <c r="D28" s="211"/>
      <c r="E28" s="211"/>
      <c r="F28" s="211"/>
      <c r="G28" s="55"/>
      <c r="H28" s="55"/>
      <c r="I28" s="55"/>
    </row>
    <row r="29" spans="1:9" s="3" customFormat="1" ht="12.75" x14ac:dyDescent="0.2">
      <c r="A29" s="14" t="s">
        <v>4</v>
      </c>
      <c r="B29" s="11"/>
      <c r="C29" s="236"/>
      <c r="D29" s="236"/>
      <c r="E29" s="236"/>
      <c r="F29" s="231"/>
      <c r="G29" s="22"/>
      <c r="H29" s="22"/>
      <c r="I29" s="21"/>
    </row>
    <row r="30" spans="1:9" s="3" customFormat="1" ht="12.75" x14ac:dyDescent="0.2">
      <c r="A30" s="14" t="s">
        <v>29</v>
      </c>
      <c r="B30" s="15"/>
      <c r="C30" s="236"/>
      <c r="D30" s="236"/>
      <c r="E30" s="236"/>
      <c r="F30" s="231"/>
      <c r="G30" s="22"/>
      <c r="H30" s="22"/>
      <c r="I30" s="21"/>
    </row>
    <row r="31" spans="1:9" s="3" customFormat="1" ht="12.75" x14ac:dyDescent="0.2">
      <c r="A31" s="23"/>
      <c r="B31" s="24"/>
      <c r="C31" s="212"/>
      <c r="D31" s="212"/>
      <c r="E31" s="212"/>
      <c r="F31" s="212"/>
      <c r="G31" s="18"/>
      <c r="H31" s="18"/>
      <c r="I31" s="18"/>
    </row>
    <row r="32" spans="1:9" s="3" customFormat="1" ht="12.75" x14ac:dyDescent="0.2">
      <c r="A32" s="23"/>
      <c r="B32" s="24"/>
      <c r="C32" s="212"/>
      <c r="D32" s="212"/>
      <c r="E32" s="212"/>
      <c r="F32" s="212"/>
      <c r="G32" s="18"/>
      <c r="H32" s="18"/>
      <c r="I32" s="18"/>
    </row>
    <row r="33" spans="1:9" s="3" customFormat="1" ht="12.75" x14ac:dyDescent="0.2">
      <c r="A33" s="23"/>
      <c r="B33" s="24"/>
      <c r="C33" s="212"/>
      <c r="D33" s="212"/>
      <c r="E33" s="212"/>
      <c r="F33" s="212"/>
      <c r="G33" s="18"/>
      <c r="H33" s="18"/>
      <c r="I33" s="18"/>
    </row>
    <row r="34" spans="1:9" s="3" customFormat="1" ht="12.75" x14ac:dyDescent="0.2">
      <c r="A34" s="14" t="s">
        <v>5</v>
      </c>
      <c r="B34" s="15"/>
      <c r="C34" s="231">
        <f t="shared" ref="C34:F34" si="5">SUM(C31:C33)</f>
        <v>0</v>
      </c>
      <c r="D34" s="231">
        <f t="shared" si="5"/>
        <v>0</v>
      </c>
      <c r="E34" s="231">
        <f t="shared" si="5"/>
        <v>0</v>
      </c>
      <c r="F34" s="231">
        <f t="shared" si="5"/>
        <v>0</v>
      </c>
      <c r="G34" s="21">
        <f t="shared" ref="G34:I34" si="6">SUM(G31:G33)</f>
        <v>0</v>
      </c>
      <c r="H34" s="21">
        <f t="shared" si="6"/>
        <v>0</v>
      </c>
      <c r="I34" s="21">
        <f t="shared" si="6"/>
        <v>0</v>
      </c>
    </row>
    <row r="35" spans="1:9" s="3" customFormat="1" ht="12.75" x14ac:dyDescent="0.2">
      <c r="A35" s="53"/>
      <c r="B35" s="54"/>
      <c r="C35" s="211"/>
      <c r="D35" s="211"/>
      <c r="E35" s="211"/>
      <c r="F35" s="211"/>
      <c r="G35" s="55"/>
      <c r="H35" s="55"/>
      <c r="I35" s="55"/>
    </row>
    <row r="36" spans="1:9" s="3" customFormat="1" ht="12.75" x14ac:dyDescent="0.2">
      <c r="A36" s="53" t="s">
        <v>7</v>
      </c>
      <c r="B36" s="54"/>
      <c r="C36" s="230">
        <f t="shared" ref="C36:F36" si="7">+C25+C26-C27+C34</f>
        <v>0</v>
      </c>
      <c r="D36" s="230">
        <f t="shared" si="7"/>
        <v>0</v>
      </c>
      <c r="E36" s="230">
        <f t="shared" si="7"/>
        <v>0</v>
      </c>
      <c r="F36" s="230">
        <f t="shared" si="7"/>
        <v>0</v>
      </c>
      <c r="G36" s="56">
        <f t="shared" ref="G36:I36" si="8">+G25+G26-G27+G34</f>
        <v>0</v>
      </c>
      <c r="H36" s="56">
        <f t="shared" si="8"/>
        <v>0</v>
      </c>
      <c r="I36" s="56">
        <f t="shared" si="8"/>
        <v>0</v>
      </c>
    </row>
    <row r="37" spans="1:9" s="3" customFormat="1" ht="12.75" x14ac:dyDescent="0.2">
      <c r="A37" s="57"/>
      <c r="B37" s="58"/>
      <c r="C37" s="211"/>
      <c r="D37" s="211"/>
      <c r="E37" s="211"/>
      <c r="F37" s="211"/>
      <c r="G37" s="55"/>
      <c r="H37" s="55"/>
      <c r="I37" s="55"/>
    </row>
    <row r="38" spans="1:9" s="3" customFormat="1" ht="12.75" x14ac:dyDescent="0.2">
      <c r="A38" s="53" t="s">
        <v>24</v>
      </c>
      <c r="B38" s="54"/>
      <c r="C38" s="211"/>
      <c r="D38" s="211">
        <v>0</v>
      </c>
      <c r="E38" s="211">
        <v>0</v>
      </c>
      <c r="F38" s="211">
        <v>0</v>
      </c>
      <c r="G38" s="55">
        <v>0</v>
      </c>
      <c r="H38" s="55">
        <v>0</v>
      </c>
      <c r="I38" s="55">
        <v>0</v>
      </c>
    </row>
    <row r="39" spans="1:9" s="3" customFormat="1" ht="12.75" x14ac:dyDescent="0.2">
      <c r="A39" s="57"/>
      <c r="B39" s="58"/>
      <c r="C39" s="211"/>
      <c r="D39" s="211"/>
      <c r="E39" s="211"/>
      <c r="F39" s="211"/>
      <c r="G39" s="55"/>
      <c r="H39" s="55"/>
      <c r="I39" s="55"/>
    </row>
    <row r="40" spans="1:9" s="3" customFormat="1" ht="12.75" x14ac:dyDescent="0.2">
      <c r="A40" s="53" t="s">
        <v>25</v>
      </c>
      <c r="B40" s="60"/>
      <c r="C40" s="228">
        <f t="shared" ref="C40:F40" si="9">C36-C38</f>
        <v>0</v>
      </c>
      <c r="D40" s="228">
        <f t="shared" si="9"/>
        <v>0</v>
      </c>
      <c r="E40" s="228">
        <f t="shared" si="9"/>
        <v>0</v>
      </c>
      <c r="F40" s="228">
        <f t="shared" si="9"/>
        <v>0</v>
      </c>
      <c r="G40" s="61">
        <f t="shared" ref="G40:I40" si="10">G36-G38</f>
        <v>0</v>
      </c>
      <c r="H40" s="61">
        <f t="shared" si="10"/>
        <v>0</v>
      </c>
      <c r="I40" s="61">
        <f t="shared" si="10"/>
        <v>0</v>
      </c>
    </row>
    <row r="41" spans="1:9" s="3" customFormat="1" ht="12.75" x14ac:dyDescent="0.2">
      <c r="A41" s="62"/>
      <c r="B41" s="62"/>
      <c r="C41" s="63"/>
      <c r="D41" s="63"/>
      <c r="E41" s="63"/>
      <c r="F41" s="63"/>
      <c r="G41" s="63"/>
      <c r="H41" s="63"/>
      <c r="I41" s="63"/>
    </row>
    <row r="42" spans="1:9" s="3" customFormat="1" ht="12.75" x14ac:dyDescent="0.2">
      <c r="A42" s="64" t="s">
        <v>26</v>
      </c>
      <c r="B42" s="42"/>
      <c r="C42" s="34"/>
      <c r="D42" s="34"/>
      <c r="E42" s="65"/>
      <c r="F42" s="65"/>
      <c r="G42" s="65"/>
      <c r="H42" s="65"/>
      <c r="I42" s="65"/>
    </row>
    <row r="43" spans="1:9" s="3" customFormat="1" ht="12.75" x14ac:dyDescent="0.2">
      <c r="A43" s="66" t="s">
        <v>28</v>
      </c>
      <c r="B43" s="58"/>
      <c r="C43" s="36"/>
      <c r="D43" s="36"/>
      <c r="E43" s="59"/>
      <c r="F43" s="59"/>
      <c r="G43" s="59"/>
      <c r="H43" s="59"/>
      <c r="I43" s="59"/>
    </row>
    <row r="44" spans="1:9" s="3" customFormat="1" ht="12.75" x14ac:dyDescent="0.2">
      <c r="A44" s="53"/>
      <c r="B44" s="54"/>
      <c r="C44" s="55"/>
      <c r="D44" s="55"/>
      <c r="E44" s="55"/>
      <c r="F44" s="55"/>
      <c r="G44" s="55"/>
      <c r="H44" s="55"/>
      <c r="I44" s="55"/>
    </row>
    <row r="45" spans="1:9" s="3" customFormat="1" ht="12.75" x14ac:dyDescent="0.2">
      <c r="A45" s="53" t="s">
        <v>6</v>
      </c>
      <c r="B45" s="54"/>
      <c r="C45" s="18"/>
      <c r="D45" s="18"/>
      <c r="E45" s="55"/>
      <c r="F45" s="55"/>
      <c r="G45" s="55"/>
      <c r="H45" s="55"/>
      <c r="I45" s="55"/>
    </row>
    <row r="46" spans="1:9" s="3" customFormat="1" ht="12.75" x14ac:dyDescent="0.2">
      <c r="A46" s="53"/>
      <c r="B46" s="54"/>
      <c r="C46" s="18"/>
      <c r="D46" s="18"/>
      <c r="E46" s="55"/>
      <c r="F46" s="55"/>
      <c r="G46" s="55"/>
      <c r="H46" s="55"/>
      <c r="I46" s="55"/>
    </row>
    <row r="47" spans="1:9" s="3" customFormat="1" ht="12.75" x14ac:dyDescent="0.2">
      <c r="A47" s="66" t="s">
        <v>8</v>
      </c>
      <c r="B47" s="60"/>
      <c r="C47" s="18"/>
      <c r="D47" s="18"/>
      <c r="E47" s="55"/>
      <c r="F47" s="55"/>
      <c r="G47" s="55"/>
      <c r="H47" s="55"/>
      <c r="I47" s="55"/>
    </row>
    <row r="48" spans="1:9" s="3" customFormat="1" ht="12.75" x14ac:dyDescent="0.2">
      <c r="A48" s="67" t="s">
        <v>9</v>
      </c>
      <c r="B48" s="68"/>
      <c r="C48" s="18"/>
      <c r="D48" s="18"/>
      <c r="E48" s="55"/>
      <c r="F48" s="55"/>
      <c r="G48" s="55"/>
      <c r="H48" s="55"/>
      <c r="I48" s="55"/>
    </row>
  </sheetData>
  <mergeCells count="5">
    <mergeCell ref="B4:E5"/>
    <mergeCell ref="A9:I9"/>
    <mergeCell ref="A13:I13"/>
    <mergeCell ref="A17:I19"/>
    <mergeCell ref="A21:I21"/>
  </mergeCells>
  <printOptions horizontalCentered="1"/>
  <pageMargins left="0.7" right="0.7" top="0.75" bottom="0.75" header="0.3" footer="0.3"/>
  <pageSetup scale="7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33752-A6DB-4711-88B7-B13AE49967AB}">
  <sheetPr>
    <pageSetUpPr fitToPage="1"/>
  </sheetPr>
  <dimension ref="A1:I51"/>
  <sheetViews>
    <sheetView zoomScaleNormal="100" zoomScaleSheetLayoutView="70" workbookViewId="0">
      <selection activeCell="N17" sqref="N17"/>
    </sheetView>
  </sheetViews>
  <sheetFormatPr defaultColWidth="9.140625" defaultRowHeight="15" x14ac:dyDescent="0.25"/>
  <cols>
    <col min="1" max="2" width="14.7109375" style="284" customWidth="1"/>
    <col min="3" max="8" width="14" style="284" customWidth="1"/>
    <col min="9" max="9" width="13.140625" style="284" customWidth="1"/>
    <col min="10" max="16384" width="9.140625" style="284"/>
  </cols>
  <sheetData>
    <row r="1" spans="1:9" x14ac:dyDescent="0.25">
      <c r="A1" s="283"/>
      <c r="B1" s="283"/>
      <c r="C1" s="283"/>
      <c r="D1" s="283"/>
      <c r="E1" s="283"/>
      <c r="F1" s="283"/>
      <c r="G1" s="283"/>
      <c r="H1" s="283"/>
      <c r="I1" s="283"/>
    </row>
    <row r="2" spans="1:9" s="210" customFormat="1" ht="12.75" x14ac:dyDescent="0.2">
      <c r="A2" s="240" t="s">
        <v>13</v>
      </c>
      <c r="B2" s="170" t="s">
        <v>44</v>
      </c>
      <c r="C2" s="224"/>
      <c r="D2" s="224"/>
      <c r="E2" s="240"/>
      <c r="F2" s="240"/>
      <c r="G2" s="242" t="s">
        <v>14</v>
      </c>
      <c r="H2" s="224" t="s">
        <v>131</v>
      </c>
      <c r="I2" s="224"/>
    </row>
    <row r="3" spans="1:9" s="210" customFormat="1" ht="12.75" x14ac:dyDescent="0.2">
      <c r="A3" s="240" t="s">
        <v>22</v>
      </c>
      <c r="B3" s="170" t="s">
        <v>293</v>
      </c>
      <c r="C3" s="224"/>
      <c r="D3" s="224"/>
      <c r="E3" s="240"/>
      <c r="F3" s="240"/>
      <c r="G3" s="242" t="s">
        <v>15</v>
      </c>
      <c r="H3" s="241" t="s">
        <v>133</v>
      </c>
      <c r="I3" s="241"/>
    </row>
    <row r="4" spans="1:9" s="210" customFormat="1" ht="12.75" x14ac:dyDescent="0.2">
      <c r="A4" s="240" t="s">
        <v>16</v>
      </c>
      <c r="B4" s="171" t="s">
        <v>365</v>
      </c>
      <c r="C4" s="224"/>
      <c r="D4" s="224"/>
      <c r="E4" s="240"/>
      <c r="F4" s="240"/>
      <c r="G4" s="242" t="s">
        <v>18</v>
      </c>
      <c r="H4" s="224" t="s">
        <v>38</v>
      </c>
      <c r="I4" s="224"/>
    </row>
    <row r="5" spans="1:9" s="210" customFormat="1" ht="12.75" x14ac:dyDescent="0.2">
      <c r="A5" s="240" t="s">
        <v>366</v>
      </c>
      <c r="B5" s="171"/>
      <c r="C5" s="241"/>
      <c r="D5" s="241"/>
      <c r="E5" s="240"/>
      <c r="F5" s="240"/>
      <c r="G5" s="242" t="s">
        <v>19</v>
      </c>
      <c r="H5" s="237" t="s">
        <v>57</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367</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79"/>
      <c r="B10" s="279"/>
      <c r="C10" s="279"/>
      <c r="D10" s="279"/>
      <c r="E10" s="279"/>
      <c r="F10" s="279"/>
      <c r="G10" s="279"/>
      <c r="H10" s="279"/>
      <c r="I10" s="279"/>
    </row>
    <row r="11" spans="1:9" s="210" customFormat="1" ht="12.75" x14ac:dyDescent="0.2">
      <c r="A11" s="210" t="s">
        <v>368</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369</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79"/>
      <c r="B16" s="279"/>
      <c r="C16" s="279"/>
      <c r="D16" s="279"/>
      <c r="E16" s="279"/>
      <c r="F16" s="279"/>
      <c r="G16" s="279"/>
      <c r="H16" s="279"/>
      <c r="I16" s="279"/>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370</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x14ac:dyDescent="0.2">
      <c r="A21" s="385"/>
      <c r="B21" s="385"/>
      <c r="C21" s="385"/>
      <c r="D21" s="385"/>
      <c r="E21" s="385"/>
      <c r="F21" s="385"/>
      <c r="G21" s="385"/>
      <c r="H21" s="385"/>
      <c r="I21" s="385"/>
    </row>
    <row r="22" spans="1:9" s="210" customFormat="1" ht="15" customHeight="1" x14ac:dyDescent="0.2">
      <c r="A22" s="385"/>
      <c r="B22" s="385"/>
      <c r="C22" s="385"/>
      <c r="D22" s="385"/>
      <c r="E22" s="385"/>
      <c r="F22" s="385"/>
      <c r="G22" s="385"/>
      <c r="H22" s="385"/>
      <c r="I22" s="385"/>
    </row>
    <row r="23" spans="1:9" s="210" customFormat="1" ht="15" customHeight="1" x14ac:dyDescent="0.2">
      <c r="A23" s="280"/>
      <c r="B23" s="280"/>
      <c r="C23" s="280"/>
      <c r="D23" s="280"/>
      <c r="E23" s="280"/>
      <c r="F23" s="280"/>
      <c r="G23" s="280"/>
      <c r="H23" s="280"/>
      <c r="I23" s="280"/>
    </row>
    <row r="24" spans="1:9" s="210" customFormat="1" ht="12.75" x14ac:dyDescent="0.2">
      <c r="A24" s="386" t="s">
        <v>12</v>
      </c>
      <c r="B24" s="387"/>
      <c r="C24" s="387"/>
      <c r="D24" s="387"/>
      <c r="E24" s="387"/>
      <c r="F24" s="387"/>
      <c r="G24" s="387"/>
      <c r="H24" s="387"/>
      <c r="I24" s="388"/>
    </row>
    <row r="25" spans="1:9" x14ac:dyDescent="0.25">
      <c r="A25" s="285"/>
      <c r="B25" s="286"/>
      <c r="C25" s="287" t="s">
        <v>30</v>
      </c>
      <c r="D25" s="288" t="s">
        <v>31</v>
      </c>
      <c r="E25" s="288" t="s">
        <v>32</v>
      </c>
      <c r="F25" s="288" t="s">
        <v>33</v>
      </c>
      <c r="G25" s="239" t="s">
        <v>322</v>
      </c>
      <c r="H25" s="239" t="s">
        <v>323</v>
      </c>
      <c r="I25" s="239" t="s">
        <v>324</v>
      </c>
    </row>
    <row r="26" spans="1:9" x14ac:dyDescent="0.25">
      <c r="A26" s="285"/>
      <c r="B26" s="286"/>
      <c r="C26" s="289"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I28" si="0">B39</f>
        <v>0</v>
      </c>
      <c r="D28" s="211">
        <f t="shared" si="0"/>
        <v>0</v>
      </c>
      <c r="E28" s="211">
        <f t="shared" si="0"/>
        <v>0</v>
      </c>
      <c r="F28" s="211">
        <f t="shared" si="0"/>
        <v>0</v>
      </c>
      <c r="G28" s="211">
        <f t="shared" si="0"/>
        <v>0</v>
      </c>
      <c r="H28" s="211">
        <f t="shared" si="0"/>
        <v>0</v>
      </c>
      <c r="I28" s="211">
        <f t="shared" si="0"/>
        <v>0</v>
      </c>
    </row>
    <row r="29" spans="1:9" s="210" customFormat="1" ht="12.75" x14ac:dyDescent="0.2">
      <c r="A29" s="218" t="s">
        <v>2</v>
      </c>
      <c r="B29" s="217"/>
      <c r="C29" s="211">
        <v>0</v>
      </c>
      <c r="D29" s="211">
        <v>0</v>
      </c>
      <c r="E29" s="211">
        <v>20543</v>
      </c>
      <c r="F29" s="211">
        <v>104457</v>
      </c>
      <c r="G29" s="211">
        <v>0</v>
      </c>
      <c r="H29" s="211">
        <v>0</v>
      </c>
      <c r="I29" s="211">
        <v>0</v>
      </c>
    </row>
    <row r="30" spans="1:9" s="210" customFormat="1" ht="12.75" x14ac:dyDescent="0.2">
      <c r="A30" s="218" t="s">
        <v>3</v>
      </c>
      <c r="B30" s="217"/>
      <c r="C30" s="211">
        <v>0</v>
      </c>
      <c r="D30" s="211">
        <v>0</v>
      </c>
      <c r="E30" s="211">
        <v>20543</v>
      </c>
      <c r="F30" s="211">
        <v>104457</v>
      </c>
      <c r="G30" s="211">
        <v>0</v>
      </c>
      <c r="H30" s="211">
        <v>0</v>
      </c>
      <c r="I30" s="211">
        <v>0</v>
      </c>
    </row>
    <row r="31" spans="1:9" s="210" customFormat="1" ht="12.75" x14ac:dyDescent="0.2">
      <c r="A31" s="218"/>
      <c r="B31" s="217"/>
      <c r="C31" s="211"/>
      <c r="D31" s="211"/>
      <c r="E31" s="211"/>
      <c r="F31" s="211"/>
      <c r="G31" s="211"/>
      <c r="H31" s="211"/>
      <c r="I31" s="211"/>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c r="B34" s="234"/>
      <c r="C34" s="212"/>
      <c r="D34" s="212"/>
      <c r="E34" s="212"/>
      <c r="F34" s="212"/>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1">SUM(C34:C36)</f>
        <v>0</v>
      </c>
      <c r="D37" s="231">
        <f t="shared" si="1"/>
        <v>0</v>
      </c>
      <c r="E37" s="231">
        <f t="shared" si="1"/>
        <v>0</v>
      </c>
      <c r="F37" s="231">
        <f t="shared" si="1"/>
        <v>0</v>
      </c>
      <c r="G37" s="231">
        <f t="shared" ref="G37:I37" si="2">SUM(G34:G36)</f>
        <v>0</v>
      </c>
      <c r="H37" s="231">
        <f t="shared" si="2"/>
        <v>0</v>
      </c>
      <c r="I37" s="231">
        <f t="shared" si="2"/>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I39" si="3">+C28+C29-C30+C37</f>
        <v>0</v>
      </c>
      <c r="D39" s="230">
        <f t="shared" si="3"/>
        <v>0</v>
      </c>
      <c r="E39" s="230">
        <f t="shared" si="3"/>
        <v>0</v>
      </c>
      <c r="F39" s="230">
        <f t="shared" si="3"/>
        <v>0</v>
      </c>
      <c r="G39" s="230">
        <f t="shared" si="3"/>
        <v>0</v>
      </c>
      <c r="H39" s="230">
        <f t="shared" si="3"/>
        <v>0</v>
      </c>
      <c r="I39" s="230">
        <f t="shared" si="3"/>
        <v>0</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104457</v>
      </c>
      <c r="F41" s="211">
        <v>0</v>
      </c>
      <c r="G41" s="211">
        <v>0</v>
      </c>
      <c r="H41" s="211">
        <v>0</v>
      </c>
      <c r="I41" s="211">
        <v>0</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D43" si="4">C39-C41</f>
        <v>0</v>
      </c>
      <c r="D43" s="228">
        <f t="shared" si="4"/>
        <v>0</v>
      </c>
      <c r="E43" s="228" t="s">
        <v>75</v>
      </c>
      <c r="F43" s="228" t="s">
        <v>75</v>
      </c>
      <c r="G43" s="228" t="s">
        <v>75</v>
      </c>
      <c r="H43" s="228" t="s">
        <v>75</v>
      </c>
      <c r="I43" s="228" t="s">
        <v>75</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4FE4E-2749-44C6-A638-0283F5F6F146}">
  <sheetPr>
    <tabColor rgb="FFFF0000"/>
    <pageSetUpPr fitToPage="1"/>
  </sheetPr>
  <dimension ref="A1:L45"/>
  <sheetViews>
    <sheetView topLeftCell="A10" zoomScaleNormal="100" zoomScaleSheetLayoutView="70" workbookViewId="0">
      <selection activeCell="D42" sqref="D42"/>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2"/>
      <c r="F1" s="1"/>
      <c r="G1" s="1"/>
      <c r="H1" s="1"/>
      <c r="I1" s="1"/>
    </row>
    <row r="2" spans="1:9" x14ac:dyDescent="0.2">
      <c r="A2" s="4" t="s">
        <v>13</v>
      </c>
      <c r="B2" s="6" t="s">
        <v>44</v>
      </c>
      <c r="C2" s="6"/>
      <c r="D2" s="6"/>
      <c r="E2" s="4"/>
      <c r="F2" s="4"/>
      <c r="G2" s="7" t="s">
        <v>14</v>
      </c>
      <c r="H2" s="6" t="s">
        <v>87</v>
      </c>
      <c r="I2" s="6"/>
    </row>
    <row r="3" spans="1:9" x14ac:dyDescent="0.2">
      <c r="A3" s="4" t="s">
        <v>22</v>
      </c>
      <c r="B3" s="6" t="s">
        <v>77</v>
      </c>
      <c r="C3" s="6"/>
      <c r="D3" s="6"/>
      <c r="E3" s="4"/>
      <c r="F3" s="4"/>
      <c r="G3" s="7" t="s">
        <v>15</v>
      </c>
      <c r="H3" s="9" t="s">
        <v>88</v>
      </c>
      <c r="I3" s="9"/>
    </row>
    <row r="4" spans="1:9" x14ac:dyDescent="0.2">
      <c r="A4" s="4" t="s">
        <v>16</v>
      </c>
      <c r="B4" s="6" t="s">
        <v>89</v>
      </c>
      <c r="C4" s="6"/>
      <c r="D4" s="6"/>
      <c r="E4" s="4"/>
      <c r="F4" s="4"/>
      <c r="G4" s="7" t="s">
        <v>18</v>
      </c>
      <c r="H4" s="6" t="s">
        <v>69</v>
      </c>
      <c r="I4" s="6"/>
    </row>
    <row r="5" spans="1:9" ht="63.75" customHeight="1" x14ac:dyDescent="0.2">
      <c r="A5" s="4" t="s">
        <v>17</v>
      </c>
      <c r="B5" s="392" t="s">
        <v>90</v>
      </c>
      <c r="C5" s="392"/>
      <c r="D5" s="392"/>
      <c r="E5" s="4"/>
      <c r="F5" s="4"/>
      <c r="G5" s="7" t="s">
        <v>19</v>
      </c>
      <c r="H5" s="9" t="s">
        <v>91</v>
      </c>
      <c r="I5" s="9"/>
    </row>
    <row r="8" spans="1:9" ht="30" customHeight="1" x14ac:dyDescent="0.2">
      <c r="A8" s="385" t="s">
        <v>92</v>
      </c>
      <c r="B8" s="385"/>
      <c r="C8" s="385"/>
      <c r="D8" s="385"/>
      <c r="E8" s="385"/>
      <c r="F8" s="385"/>
      <c r="G8" s="385"/>
      <c r="H8" s="385"/>
      <c r="I8" s="385"/>
    </row>
    <row r="10" spans="1:9" x14ac:dyDescent="0.2">
      <c r="A10" s="385" t="s">
        <v>93</v>
      </c>
      <c r="B10" s="385"/>
      <c r="C10" s="385"/>
      <c r="D10" s="385"/>
      <c r="E10" s="385"/>
      <c r="F10" s="385"/>
      <c r="G10" s="385"/>
      <c r="H10" s="385"/>
      <c r="I10" s="385"/>
    </row>
    <row r="12" spans="1:9" x14ac:dyDescent="0.2">
      <c r="A12" s="385" t="s">
        <v>94</v>
      </c>
      <c r="B12" s="385"/>
      <c r="C12" s="385"/>
      <c r="D12" s="385"/>
      <c r="E12" s="385"/>
      <c r="F12" s="385"/>
      <c r="G12" s="385"/>
      <c r="H12" s="385"/>
      <c r="I12" s="385"/>
    </row>
    <row r="14" spans="1:9" x14ac:dyDescent="0.2">
      <c r="A14" s="385" t="s">
        <v>85</v>
      </c>
      <c r="B14" s="385"/>
      <c r="C14" s="385"/>
      <c r="D14" s="385"/>
      <c r="E14" s="385"/>
      <c r="F14" s="385"/>
      <c r="G14" s="385"/>
      <c r="H14" s="385"/>
      <c r="I14" s="385"/>
    </row>
    <row r="16" spans="1:9" ht="20.65" customHeight="1" x14ac:dyDescent="0.2">
      <c r="A16" s="385" t="s">
        <v>95</v>
      </c>
      <c r="B16" s="385"/>
      <c r="C16" s="385"/>
      <c r="D16" s="385"/>
      <c r="E16" s="385"/>
      <c r="F16" s="385"/>
      <c r="G16" s="385"/>
      <c r="H16" s="385"/>
      <c r="I16" s="385"/>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0</v>
      </c>
      <c r="D21" s="212"/>
      <c r="E21" s="212"/>
      <c r="F21" s="212"/>
      <c r="G21" s="18"/>
      <c r="H21" s="18"/>
      <c r="I21" s="18"/>
    </row>
    <row r="22" spans="1:12" x14ac:dyDescent="0.2">
      <c r="A22" s="14" t="s">
        <v>1</v>
      </c>
      <c r="B22" s="15"/>
      <c r="C22" s="19">
        <v>0</v>
      </c>
      <c r="D22" s="212">
        <f t="shared" ref="D22" si="0">C33</f>
        <v>0</v>
      </c>
      <c r="E22" s="212">
        <f t="shared" ref="E22" si="1">D33</f>
        <v>0</v>
      </c>
      <c r="F22" s="212">
        <f t="shared" ref="F22" si="2">E33</f>
        <v>0</v>
      </c>
      <c r="G22" s="18">
        <f t="shared" ref="G22:I22" si="3">F33</f>
        <v>0</v>
      </c>
      <c r="H22" s="18">
        <f t="shared" si="3"/>
        <v>0</v>
      </c>
      <c r="I22" s="18">
        <f t="shared" si="3"/>
        <v>0</v>
      </c>
    </row>
    <row r="23" spans="1:12" x14ac:dyDescent="0.2">
      <c r="A23" s="14" t="s">
        <v>2</v>
      </c>
      <c r="B23" s="15"/>
      <c r="C23" s="19">
        <v>0</v>
      </c>
      <c r="D23" s="212">
        <v>0</v>
      </c>
      <c r="E23" s="212">
        <v>0</v>
      </c>
      <c r="F23" s="212">
        <v>0</v>
      </c>
      <c r="G23" s="18">
        <v>0</v>
      </c>
      <c r="H23" s="18">
        <v>0</v>
      </c>
      <c r="I23" s="18">
        <v>0</v>
      </c>
    </row>
    <row r="24" spans="1:12" x14ac:dyDescent="0.2">
      <c r="A24" s="14" t="s">
        <v>3</v>
      </c>
      <c r="B24" s="15"/>
      <c r="C24" s="19">
        <v>0</v>
      </c>
      <c r="D24" s="212">
        <v>0</v>
      </c>
      <c r="E24" s="212">
        <v>0</v>
      </c>
      <c r="F24" s="212">
        <v>0</v>
      </c>
      <c r="G24" s="18">
        <v>0</v>
      </c>
      <c r="H24" s="18">
        <v>0</v>
      </c>
      <c r="I24" s="18">
        <v>0</v>
      </c>
    </row>
    <row r="25" spans="1:12" x14ac:dyDescent="0.2">
      <c r="A25" s="14"/>
      <c r="B25" s="15"/>
      <c r="C25" s="212"/>
      <c r="D25" s="212"/>
      <c r="E25" s="212"/>
      <c r="F25" s="212"/>
      <c r="G25" s="18"/>
      <c r="H25" s="18"/>
      <c r="I25" s="18"/>
    </row>
    <row r="26" spans="1:12" x14ac:dyDescent="0.2">
      <c r="A26" s="14" t="s">
        <v>4</v>
      </c>
      <c r="B26" s="11"/>
      <c r="C26" s="236"/>
      <c r="D26" s="236"/>
      <c r="E26" s="236"/>
      <c r="F26" s="231"/>
      <c r="G26" s="22"/>
      <c r="H26" s="22"/>
      <c r="I26" s="21"/>
    </row>
    <row r="27" spans="1:12" x14ac:dyDescent="0.2">
      <c r="A27" s="14" t="s">
        <v>29</v>
      </c>
      <c r="B27" s="15"/>
      <c r="C27" s="236"/>
      <c r="D27" s="236"/>
      <c r="E27" s="236"/>
      <c r="F27" s="231"/>
      <c r="G27" s="22"/>
      <c r="H27" s="22"/>
      <c r="I27" s="21"/>
    </row>
    <row r="28" spans="1:12" x14ac:dyDescent="0.2">
      <c r="A28" s="23"/>
      <c r="B28" s="24"/>
      <c r="C28" s="212"/>
      <c r="D28" s="212"/>
      <c r="E28" s="212"/>
      <c r="F28" s="212"/>
      <c r="G28" s="18"/>
      <c r="H28" s="18"/>
      <c r="I28" s="18"/>
    </row>
    <row r="29" spans="1:12" x14ac:dyDescent="0.2">
      <c r="A29" s="23"/>
      <c r="B29" s="24"/>
      <c r="C29" s="212"/>
      <c r="D29" s="212"/>
      <c r="E29" s="212"/>
      <c r="F29" s="212"/>
      <c r="G29" s="18"/>
      <c r="H29" s="18"/>
      <c r="I29" s="18"/>
    </row>
    <row r="30" spans="1:12" x14ac:dyDescent="0.2">
      <c r="A30" s="23"/>
      <c r="B30" s="24"/>
      <c r="C30" s="212"/>
      <c r="D30" s="212"/>
      <c r="E30" s="212"/>
      <c r="F30" s="212"/>
      <c r="G30" s="18"/>
      <c r="H30" s="18"/>
      <c r="I30" s="18"/>
    </row>
    <row r="31" spans="1:12" x14ac:dyDescent="0.2">
      <c r="A31" s="14" t="s">
        <v>5</v>
      </c>
      <c r="B31" s="15"/>
      <c r="C31" s="25">
        <v>0</v>
      </c>
      <c r="D31" s="231">
        <f t="shared" ref="D31:F31" si="4">SUM(D28:D30)</f>
        <v>0</v>
      </c>
      <c r="E31" s="231">
        <f t="shared" si="4"/>
        <v>0</v>
      </c>
      <c r="F31" s="231">
        <f t="shared" si="4"/>
        <v>0</v>
      </c>
      <c r="G31" s="21">
        <f t="shared" ref="G31:I31" si="5">SUM(G28:G30)</f>
        <v>0</v>
      </c>
      <c r="H31" s="21">
        <f t="shared" si="5"/>
        <v>0</v>
      </c>
      <c r="I31" s="21">
        <f t="shared" si="5"/>
        <v>0</v>
      </c>
    </row>
    <row r="32" spans="1:12" x14ac:dyDescent="0.2">
      <c r="A32" s="14"/>
      <c r="B32" s="15"/>
      <c r="C32" s="26"/>
      <c r="D32" s="212"/>
      <c r="E32" s="212"/>
      <c r="F32" s="212"/>
      <c r="G32" s="18"/>
      <c r="H32" s="18"/>
      <c r="I32" s="18"/>
    </row>
    <row r="33" spans="1:9" x14ac:dyDescent="0.2">
      <c r="A33" s="14" t="s">
        <v>7</v>
      </c>
      <c r="B33" s="15"/>
      <c r="C33" s="25">
        <v>0</v>
      </c>
      <c r="D33" s="231">
        <f>+D22+D23-D24+D31</f>
        <v>0</v>
      </c>
      <c r="E33" s="231">
        <f>+E22+E23-E24+E31</f>
        <v>0</v>
      </c>
      <c r="F33" s="231">
        <f t="shared" ref="F33" si="6">+F22+F23-F24+F31</f>
        <v>0</v>
      </c>
      <c r="G33" s="21">
        <f>+G22+G23-G24+G31</f>
        <v>0</v>
      </c>
      <c r="H33" s="21">
        <f>+H22+H23-H24+H31</f>
        <v>0</v>
      </c>
      <c r="I33" s="21">
        <f t="shared" ref="I33" si="7">+I22+I23-I24+I31</f>
        <v>0</v>
      </c>
    </row>
    <row r="34" spans="1:9" x14ac:dyDescent="0.2">
      <c r="A34" s="23"/>
      <c r="B34" s="24"/>
      <c r="C34" s="26"/>
      <c r="D34" s="212"/>
      <c r="E34" s="212"/>
      <c r="F34" s="212"/>
      <c r="G34" s="18"/>
      <c r="H34" s="18"/>
      <c r="I34" s="18"/>
    </row>
    <row r="35" spans="1:9" x14ac:dyDescent="0.2">
      <c r="A35" s="14" t="s">
        <v>24</v>
      </c>
      <c r="B35" s="15"/>
      <c r="C35" s="26"/>
      <c r="D35" s="212"/>
      <c r="E35" s="212"/>
      <c r="F35" s="212"/>
      <c r="G35" s="18"/>
      <c r="H35" s="18"/>
      <c r="I35" s="18"/>
    </row>
    <row r="36" spans="1:9" x14ac:dyDescent="0.2">
      <c r="A36" s="23"/>
      <c r="B36" s="24"/>
      <c r="C36" s="26"/>
      <c r="D36" s="212"/>
      <c r="E36" s="212"/>
      <c r="F36" s="212"/>
      <c r="G36" s="18"/>
      <c r="H36" s="18"/>
      <c r="I36" s="18"/>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00D79-0F2E-45CC-9B8F-DA4BD8E3C57B}">
  <sheetPr>
    <pageSetUpPr fitToPage="1"/>
  </sheetPr>
  <dimension ref="A2:P47"/>
  <sheetViews>
    <sheetView view="pageBreakPreview" zoomScaleNormal="100" zoomScaleSheetLayoutView="100" workbookViewId="0">
      <selection activeCell="G28" sqref="G28"/>
    </sheetView>
  </sheetViews>
  <sheetFormatPr defaultColWidth="10.28515625" defaultRowHeight="12.75" x14ac:dyDescent="0.2"/>
  <cols>
    <col min="1" max="2" width="14.7109375" style="4" customWidth="1"/>
    <col min="3" max="8" width="14" style="4" customWidth="1"/>
    <col min="9" max="9" width="13.140625" style="4" customWidth="1"/>
    <col min="10" max="16384" width="10.28515625" style="4"/>
  </cols>
  <sheetData>
    <row r="2" spans="1:9" x14ac:dyDescent="0.2">
      <c r="A2" s="4" t="s">
        <v>13</v>
      </c>
      <c r="B2" s="170" t="s">
        <v>44</v>
      </c>
      <c r="C2" s="170"/>
      <c r="D2" s="170"/>
      <c r="G2" s="7" t="s">
        <v>14</v>
      </c>
      <c r="H2" s="330" t="s">
        <v>195</v>
      </c>
      <c r="I2" s="170"/>
    </row>
    <row r="3" spans="1:9" x14ac:dyDescent="0.2">
      <c r="A3" s="4" t="s">
        <v>22</v>
      </c>
      <c r="B3" s="170" t="s">
        <v>407</v>
      </c>
      <c r="C3" s="170"/>
      <c r="D3" s="170"/>
      <c r="G3" s="7" t="s">
        <v>15</v>
      </c>
      <c r="H3" s="331" t="s">
        <v>197</v>
      </c>
      <c r="I3" s="9"/>
    </row>
    <row r="4" spans="1:9" x14ac:dyDescent="0.2">
      <c r="A4" s="4" t="s">
        <v>16</v>
      </c>
      <c r="B4" s="170" t="s">
        <v>408</v>
      </c>
      <c r="C4" s="170"/>
      <c r="D4" s="170"/>
      <c r="G4" s="7" t="s">
        <v>18</v>
      </c>
      <c r="H4" s="170" t="s">
        <v>38</v>
      </c>
      <c r="I4" s="170"/>
    </row>
    <row r="5" spans="1:9" x14ac:dyDescent="0.2">
      <c r="A5" s="4" t="s">
        <v>17</v>
      </c>
      <c r="B5" s="312" t="s">
        <v>409</v>
      </c>
      <c r="C5" s="313"/>
      <c r="D5" s="313"/>
      <c r="G5" s="7" t="s">
        <v>19</v>
      </c>
      <c r="H5" s="313" t="s">
        <v>410</v>
      </c>
      <c r="I5" s="313"/>
    </row>
    <row r="8" spans="1:9" x14ac:dyDescent="0.2">
      <c r="A8" s="125" t="s">
        <v>411</v>
      </c>
    </row>
    <row r="9" spans="1:9" x14ac:dyDescent="0.2">
      <c r="A9" s="125"/>
    </row>
    <row r="10" spans="1:9" x14ac:dyDescent="0.2">
      <c r="A10" s="332" t="s">
        <v>201</v>
      </c>
    </row>
    <row r="11" spans="1:9" x14ac:dyDescent="0.2">
      <c r="A11" s="332"/>
    </row>
    <row r="12" spans="1:9" x14ac:dyDescent="0.2">
      <c r="A12" s="4" t="s">
        <v>412</v>
      </c>
    </row>
    <row r="14" spans="1:9" x14ac:dyDescent="0.2">
      <c r="A14" s="393" t="s">
        <v>223</v>
      </c>
      <c r="B14" s="393"/>
      <c r="C14" s="393"/>
      <c r="D14" s="393"/>
      <c r="E14" s="393"/>
      <c r="F14" s="393"/>
      <c r="G14" s="393"/>
      <c r="H14" s="393"/>
      <c r="I14" s="393"/>
    </row>
    <row r="15" spans="1:9" x14ac:dyDescent="0.2">
      <c r="A15" s="333"/>
      <c r="B15" s="333"/>
      <c r="C15" s="333"/>
      <c r="D15" s="333"/>
      <c r="E15" s="333"/>
      <c r="F15" s="333"/>
      <c r="G15" s="333"/>
      <c r="H15" s="333"/>
      <c r="I15" s="333"/>
    </row>
    <row r="16" spans="1:9" x14ac:dyDescent="0.2">
      <c r="A16" s="368" t="s">
        <v>413</v>
      </c>
      <c r="B16" s="368"/>
      <c r="C16" s="368"/>
      <c r="D16" s="368"/>
      <c r="E16" s="368"/>
      <c r="F16" s="368"/>
      <c r="G16" s="368"/>
      <c r="H16" s="368"/>
      <c r="I16" s="368"/>
    </row>
    <row r="18" spans="1:16" x14ac:dyDescent="0.2">
      <c r="A18" s="394" t="s">
        <v>12</v>
      </c>
      <c r="B18" s="395"/>
      <c r="C18" s="395"/>
      <c r="D18" s="395"/>
      <c r="E18" s="395"/>
      <c r="F18" s="395"/>
      <c r="G18" s="395"/>
      <c r="H18" s="395"/>
      <c r="I18" s="396"/>
    </row>
    <row r="19" spans="1:16" s="210" customFormat="1" x14ac:dyDescent="0.2">
      <c r="A19" s="218"/>
      <c r="B19" s="217"/>
      <c r="C19" s="239" t="s">
        <v>30</v>
      </c>
      <c r="D19" s="239" t="s">
        <v>31</v>
      </c>
      <c r="E19" s="239" t="s">
        <v>32</v>
      </c>
      <c r="F19" s="239" t="s">
        <v>33</v>
      </c>
      <c r="G19" s="16" t="s">
        <v>322</v>
      </c>
      <c r="H19" s="16" t="s">
        <v>323</v>
      </c>
      <c r="I19" s="16" t="s">
        <v>324</v>
      </c>
    </row>
    <row r="20" spans="1:16" x14ac:dyDescent="0.2">
      <c r="A20" s="334"/>
      <c r="B20" s="335"/>
      <c r="C20" s="97" t="s">
        <v>10</v>
      </c>
      <c r="D20" s="238" t="s">
        <v>10</v>
      </c>
      <c r="E20" s="238" t="s">
        <v>10</v>
      </c>
      <c r="F20" s="238" t="s">
        <v>10</v>
      </c>
      <c r="G20" s="238" t="s">
        <v>11</v>
      </c>
      <c r="H20" s="238" t="s">
        <v>11</v>
      </c>
      <c r="I20" s="238" t="s">
        <v>11</v>
      </c>
    </row>
    <row r="21" spans="1:16" x14ac:dyDescent="0.2">
      <c r="A21" s="334" t="s">
        <v>0</v>
      </c>
      <c r="B21" s="335"/>
      <c r="C21" s="19">
        <v>182000</v>
      </c>
      <c r="D21" s="19">
        <v>47676</v>
      </c>
      <c r="E21" s="19">
        <v>94500</v>
      </c>
      <c r="F21" s="19">
        <v>47250</v>
      </c>
      <c r="G21" s="315">
        <v>47250</v>
      </c>
      <c r="H21" s="315">
        <v>47250</v>
      </c>
      <c r="I21" s="315">
        <v>47250</v>
      </c>
      <c r="N21" s="336" t="s">
        <v>414</v>
      </c>
      <c r="O21" s="336" t="s">
        <v>91</v>
      </c>
      <c r="P21" s="336"/>
    </row>
    <row r="22" spans="1:16" ht="15" customHeight="1" x14ac:dyDescent="0.2">
      <c r="A22" s="334" t="s">
        <v>1</v>
      </c>
      <c r="B22" s="335"/>
      <c r="C22" s="122">
        <v>1047</v>
      </c>
      <c r="D22" s="19">
        <f t="shared" ref="D22:I22" si="0">C32</f>
        <v>5.930000000000291</v>
      </c>
      <c r="E22" s="19">
        <f t="shared" si="0"/>
        <v>3.7399999999979627</v>
      </c>
      <c r="F22" s="19">
        <f t="shared" si="0"/>
        <v>1.56999999999789</v>
      </c>
      <c r="G22" s="19">
        <f t="shared" si="0"/>
        <v>3.9999999999977263</v>
      </c>
      <c r="H22" s="19">
        <f t="shared" si="0"/>
        <v>4</v>
      </c>
      <c r="I22" s="19">
        <f t="shared" si="0"/>
        <v>4</v>
      </c>
      <c r="N22" s="336" t="s">
        <v>415</v>
      </c>
      <c r="O22" s="337" t="s">
        <v>415</v>
      </c>
      <c r="P22" s="336" t="s">
        <v>416</v>
      </c>
    </row>
    <row r="23" spans="1:16" ht="15" customHeight="1" x14ac:dyDescent="0.2">
      <c r="A23" s="334" t="s">
        <v>2</v>
      </c>
      <c r="B23" s="335"/>
      <c r="C23" s="99">
        <v>42548.3</v>
      </c>
      <c r="D23" s="19">
        <v>59925.279999999999</v>
      </c>
      <c r="E23" s="19">
        <v>4842.88</v>
      </c>
      <c r="F23" s="19">
        <v>4050.75</v>
      </c>
      <c r="G23" s="315">
        <v>40000</v>
      </c>
      <c r="H23" s="315">
        <v>40000</v>
      </c>
      <c r="I23" s="315">
        <v>40000</v>
      </c>
      <c r="N23" s="19">
        <v>442.69</v>
      </c>
      <c r="O23" s="211">
        <v>3608.06</v>
      </c>
      <c r="P23" s="326">
        <f>SUM(N23:O23)</f>
        <v>4050.75</v>
      </c>
    </row>
    <row r="24" spans="1:16" x14ac:dyDescent="0.2">
      <c r="A24" s="334" t="s">
        <v>3</v>
      </c>
      <c r="B24" s="335"/>
      <c r="C24" s="99">
        <v>43589.37</v>
      </c>
      <c r="D24" s="19">
        <v>59927.47</v>
      </c>
      <c r="E24" s="19">
        <v>4845.05</v>
      </c>
      <c r="F24" s="19">
        <v>4048.32</v>
      </c>
      <c r="G24" s="315">
        <v>40000</v>
      </c>
      <c r="H24" s="315">
        <v>40000</v>
      </c>
      <c r="I24" s="315">
        <v>40000</v>
      </c>
      <c r="L24" s="4">
        <v>4048.32</v>
      </c>
      <c r="M24" s="4" t="s">
        <v>416</v>
      </c>
      <c r="N24" s="19">
        <v>444.61</v>
      </c>
      <c r="O24" s="211">
        <v>3603.71</v>
      </c>
      <c r="P24" s="326">
        <f>SUM(N24:O24)</f>
        <v>4048.32</v>
      </c>
    </row>
    <row r="25" spans="1:16" x14ac:dyDescent="0.2">
      <c r="A25" s="334"/>
      <c r="B25" s="335"/>
      <c r="C25" s="19"/>
      <c r="D25" s="19"/>
      <c r="E25" s="19"/>
      <c r="F25" s="19"/>
      <c r="G25" s="19"/>
      <c r="H25" s="19"/>
      <c r="I25" s="19"/>
      <c r="O25" s="94"/>
    </row>
    <row r="26" spans="1:16" x14ac:dyDescent="0.2">
      <c r="A26" s="334" t="s">
        <v>4</v>
      </c>
      <c r="B26" s="9"/>
      <c r="C26" s="338"/>
      <c r="D26" s="338"/>
      <c r="E26" s="339"/>
      <c r="F26" s="339"/>
      <c r="G26" s="339"/>
      <c r="H26" s="339"/>
      <c r="I26" s="339"/>
      <c r="O26" s="94"/>
    </row>
    <row r="27" spans="1:16" x14ac:dyDescent="0.2">
      <c r="A27" s="340" t="s">
        <v>204</v>
      </c>
      <c r="B27" s="9"/>
      <c r="C27" s="341"/>
      <c r="D27" s="341"/>
      <c r="E27" s="342"/>
      <c r="F27" s="342"/>
      <c r="G27" s="342"/>
      <c r="H27" s="342"/>
      <c r="I27" s="342"/>
    </row>
    <row r="28" spans="1:16" x14ac:dyDescent="0.2">
      <c r="A28" s="343"/>
      <c r="B28" s="344"/>
      <c r="C28" s="19"/>
      <c r="D28" s="19"/>
      <c r="E28" s="19"/>
      <c r="F28" s="19"/>
      <c r="G28" s="19"/>
      <c r="H28" s="19"/>
      <c r="I28" s="19"/>
    </row>
    <row r="29" spans="1:16" x14ac:dyDescent="0.2">
      <c r="A29" s="343"/>
      <c r="B29" s="344"/>
      <c r="C29" s="19"/>
      <c r="D29" s="19"/>
      <c r="E29" s="19"/>
      <c r="F29" s="19"/>
      <c r="G29" s="19"/>
      <c r="H29" s="19"/>
      <c r="I29" s="19"/>
    </row>
    <row r="30" spans="1:16" x14ac:dyDescent="0.2">
      <c r="A30" s="334" t="s">
        <v>5</v>
      </c>
      <c r="B30" s="335"/>
      <c r="C30" s="19">
        <v>0</v>
      </c>
      <c r="D30" s="19">
        <v>0</v>
      </c>
      <c r="E30" s="19">
        <v>0</v>
      </c>
      <c r="F30" s="19">
        <v>0</v>
      </c>
      <c r="G30" s="19">
        <v>0</v>
      </c>
      <c r="H30" s="19">
        <v>0</v>
      </c>
      <c r="I30" s="19">
        <v>0</v>
      </c>
    </row>
    <row r="31" spans="1:16" x14ac:dyDescent="0.2">
      <c r="A31" s="334"/>
      <c r="B31" s="335"/>
      <c r="C31" s="19"/>
      <c r="D31" s="19"/>
      <c r="E31" s="19"/>
      <c r="F31" s="19"/>
      <c r="G31" s="19"/>
      <c r="H31" s="19"/>
      <c r="I31" s="19"/>
    </row>
    <row r="32" spans="1:16" x14ac:dyDescent="0.2">
      <c r="A32" s="334" t="s">
        <v>7</v>
      </c>
      <c r="B32" s="335"/>
      <c r="C32" s="339">
        <v>5.930000000000291</v>
      </c>
      <c r="D32" s="339">
        <f t="shared" ref="D32:I32" si="1">+D22+D23-D24+D30</f>
        <v>3.7399999999979627</v>
      </c>
      <c r="E32" s="339">
        <f t="shared" si="1"/>
        <v>1.56999999999789</v>
      </c>
      <c r="F32" s="339">
        <f t="shared" si="1"/>
        <v>3.9999999999977263</v>
      </c>
      <c r="G32" s="339">
        <f t="shared" si="1"/>
        <v>4</v>
      </c>
      <c r="H32" s="339">
        <f t="shared" si="1"/>
        <v>4</v>
      </c>
      <c r="I32" s="339">
        <f t="shared" si="1"/>
        <v>4</v>
      </c>
    </row>
    <row r="33" spans="1:9" x14ac:dyDescent="0.2">
      <c r="A33" s="343"/>
      <c r="B33" s="344"/>
      <c r="C33" s="19"/>
      <c r="D33" s="19"/>
      <c r="E33" s="19"/>
      <c r="F33" s="19"/>
      <c r="G33" s="19"/>
      <c r="H33" s="19"/>
      <c r="I33" s="19"/>
    </row>
    <row r="34" spans="1:9" x14ac:dyDescent="0.2">
      <c r="A34" s="334" t="s">
        <v>24</v>
      </c>
      <c r="B34" s="335"/>
      <c r="C34" s="19">
        <v>0</v>
      </c>
      <c r="D34" s="19">
        <v>2326.06</v>
      </c>
      <c r="E34" s="19">
        <v>38</v>
      </c>
      <c r="F34" s="345">
        <v>294</v>
      </c>
      <c r="G34" s="345">
        <v>294</v>
      </c>
      <c r="H34" s="345">
        <v>294</v>
      </c>
      <c r="I34" s="345">
        <v>294</v>
      </c>
    </row>
    <row r="35" spans="1:9" x14ac:dyDescent="0.2">
      <c r="A35" s="343"/>
      <c r="B35" s="344"/>
      <c r="C35" s="19"/>
      <c r="D35" s="19"/>
      <c r="E35" s="19"/>
      <c r="F35" s="19"/>
      <c r="G35" s="19"/>
      <c r="H35" s="19"/>
      <c r="I35" s="19"/>
    </row>
    <row r="36" spans="1:9" x14ac:dyDescent="0.2">
      <c r="A36" s="334" t="s">
        <v>25</v>
      </c>
      <c r="B36" s="346"/>
      <c r="C36" s="29" t="s">
        <v>75</v>
      </c>
      <c r="D36" s="29" t="s">
        <v>75</v>
      </c>
      <c r="E36" s="29" t="s">
        <v>75</v>
      </c>
      <c r="F36" s="29" t="s">
        <v>75</v>
      </c>
      <c r="G36" s="29" t="s">
        <v>75</v>
      </c>
      <c r="H36" s="29" t="s">
        <v>75</v>
      </c>
      <c r="I36" s="29" t="s">
        <v>75</v>
      </c>
    </row>
    <row r="37" spans="1:9" x14ac:dyDescent="0.2">
      <c r="A37" s="397"/>
      <c r="B37" s="397"/>
      <c r="C37" s="397"/>
      <c r="D37" s="397"/>
      <c r="E37" s="397"/>
      <c r="F37" s="397"/>
      <c r="G37" s="397"/>
      <c r="H37" s="397"/>
      <c r="I37" s="397"/>
    </row>
    <row r="38" spans="1:9" x14ac:dyDescent="0.2">
      <c r="A38" s="347" t="s">
        <v>26</v>
      </c>
      <c r="B38" s="170"/>
      <c r="C38" s="112"/>
      <c r="D38" s="112"/>
      <c r="E38" s="112"/>
      <c r="F38" s="112"/>
      <c r="G38" s="112"/>
      <c r="H38" s="112"/>
      <c r="I38" s="112"/>
    </row>
    <row r="39" spans="1:9" x14ac:dyDescent="0.2">
      <c r="A39" s="348" t="s">
        <v>205</v>
      </c>
      <c r="B39" s="344"/>
      <c r="C39" s="115"/>
      <c r="D39" s="115"/>
      <c r="E39" s="115"/>
      <c r="F39" s="115"/>
      <c r="G39" s="115"/>
      <c r="H39" s="115"/>
      <c r="I39" s="115"/>
    </row>
    <row r="40" spans="1:9" x14ac:dyDescent="0.2">
      <c r="A40" s="334"/>
      <c r="B40" s="335"/>
      <c r="C40" s="19"/>
      <c r="D40" s="19"/>
      <c r="E40" s="19"/>
      <c r="F40" s="19"/>
      <c r="G40" s="19"/>
      <c r="H40" s="19"/>
      <c r="I40" s="19"/>
    </row>
    <row r="41" spans="1:9" x14ac:dyDescent="0.2">
      <c r="A41" s="334" t="s">
        <v>6</v>
      </c>
      <c r="B41" s="335"/>
      <c r="C41" s="19"/>
      <c r="D41" s="19"/>
      <c r="E41" s="19"/>
      <c r="F41" s="19"/>
      <c r="G41" s="19"/>
      <c r="H41" s="19"/>
      <c r="I41" s="19"/>
    </row>
    <row r="42" spans="1:9" x14ac:dyDescent="0.2">
      <c r="A42" s="334"/>
      <c r="B42" s="335"/>
      <c r="C42" s="19"/>
      <c r="D42" s="19"/>
      <c r="E42" s="19"/>
      <c r="F42" s="19"/>
      <c r="G42" s="19"/>
      <c r="H42" s="19"/>
      <c r="I42" s="19"/>
    </row>
    <row r="43" spans="1:9" x14ac:dyDescent="0.2">
      <c r="A43" s="348" t="s">
        <v>8</v>
      </c>
      <c r="B43" s="346"/>
      <c r="C43" s="19"/>
      <c r="D43" s="19"/>
      <c r="E43" s="19"/>
      <c r="F43" s="19"/>
      <c r="G43" s="19"/>
      <c r="H43" s="19"/>
      <c r="I43" s="19"/>
    </row>
    <row r="44" spans="1:9" x14ac:dyDescent="0.2">
      <c r="A44" s="349" t="s">
        <v>9</v>
      </c>
      <c r="B44" s="350"/>
      <c r="C44" s="19"/>
      <c r="D44" s="19"/>
      <c r="E44" s="19"/>
      <c r="F44" s="19"/>
      <c r="G44" s="19"/>
      <c r="H44" s="19"/>
      <c r="I44" s="19"/>
    </row>
    <row r="46" spans="1:9" x14ac:dyDescent="0.2">
      <c r="A46" s="351"/>
    </row>
    <row r="47" spans="1:9" x14ac:dyDescent="0.2">
      <c r="A47" s="398"/>
      <c r="B47" s="398"/>
      <c r="C47" s="398"/>
      <c r="D47" s="398"/>
      <c r="E47" s="398"/>
      <c r="F47" s="398"/>
      <c r="G47" s="398"/>
      <c r="H47" s="398"/>
      <c r="I47" s="398"/>
    </row>
  </sheetData>
  <mergeCells count="5">
    <mergeCell ref="A14:I14"/>
    <mergeCell ref="A16:I16"/>
    <mergeCell ref="A18:I18"/>
    <mergeCell ref="A37:I37"/>
    <mergeCell ref="A47:I47"/>
  </mergeCells>
  <printOptions horizontalCentered="1"/>
  <pageMargins left="0.7" right="0.7" top="0.75" bottom="0.75" header="0.3" footer="0.3"/>
  <pageSetup scale="85"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6F0AD-652E-4FCC-9B42-3C59F672E81E}">
  <sheetPr>
    <tabColor rgb="FF00B0F0"/>
    <pageSetUpPr fitToPage="1"/>
  </sheetPr>
  <dimension ref="A1:I51"/>
  <sheetViews>
    <sheetView topLeftCell="A12" zoomScaleNormal="100" zoomScaleSheetLayoutView="70" workbookViewId="0">
      <selection activeCell="G25" sqref="G25:I26"/>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0" t="s">
        <v>44</v>
      </c>
      <c r="C2" s="224"/>
      <c r="D2" s="224"/>
      <c r="E2" s="240"/>
      <c r="F2" s="240"/>
      <c r="G2" s="242" t="s">
        <v>14</v>
      </c>
      <c r="H2" s="224"/>
      <c r="I2" s="224"/>
    </row>
    <row r="3" spans="1:9" s="210" customFormat="1" ht="12.75" x14ac:dyDescent="0.2">
      <c r="A3" s="240" t="s">
        <v>22</v>
      </c>
      <c r="B3" s="170" t="s">
        <v>308</v>
      </c>
      <c r="C3" s="224"/>
      <c r="D3" s="224"/>
      <c r="E3" s="240"/>
      <c r="F3" s="240"/>
      <c r="G3" s="242" t="s">
        <v>15</v>
      </c>
      <c r="H3" s="241"/>
      <c r="I3" s="241"/>
    </row>
    <row r="4" spans="1:9" s="210" customFormat="1" ht="12.75" x14ac:dyDescent="0.2">
      <c r="A4" s="240" t="s">
        <v>16</v>
      </c>
      <c r="B4" s="171"/>
      <c r="C4" s="224"/>
      <c r="D4" s="224"/>
      <c r="E4" s="240"/>
      <c r="F4" s="240"/>
      <c r="G4" s="242" t="s">
        <v>18</v>
      </c>
      <c r="H4" s="171"/>
      <c r="I4" s="224"/>
    </row>
    <row r="5" spans="1:9" s="210" customFormat="1" ht="12.75" x14ac:dyDescent="0.2">
      <c r="A5" s="240" t="s">
        <v>17</v>
      </c>
      <c r="B5" s="171"/>
      <c r="C5" s="241"/>
      <c r="D5" s="241"/>
      <c r="E5" s="240"/>
      <c r="F5" s="240"/>
      <c r="G5" s="242" t="s">
        <v>19</v>
      </c>
      <c r="H5" s="237" t="s">
        <v>91</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294</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44"/>
      <c r="B10" s="244"/>
      <c r="C10" s="244"/>
      <c r="D10" s="244"/>
      <c r="E10" s="244"/>
      <c r="F10" s="244"/>
      <c r="G10" s="244"/>
      <c r="H10" s="244"/>
      <c r="I10" s="244"/>
    </row>
    <row r="11" spans="1:9" s="210" customFormat="1" ht="12.75" x14ac:dyDescent="0.2">
      <c r="A11" s="210" t="s">
        <v>295</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296</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44"/>
      <c r="B16" s="244"/>
      <c r="C16" s="244"/>
      <c r="D16" s="244"/>
      <c r="E16" s="244"/>
      <c r="F16" s="244"/>
      <c r="G16" s="244"/>
      <c r="H16" s="244"/>
      <c r="I16" s="244"/>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297</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x14ac:dyDescent="0.2">
      <c r="A21" s="385"/>
      <c r="B21" s="385"/>
      <c r="C21" s="385"/>
      <c r="D21" s="385"/>
      <c r="E21" s="385"/>
      <c r="F21" s="385"/>
      <c r="G21" s="385"/>
      <c r="H21" s="385"/>
      <c r="I21" s="385"/>
    </row>
    <row r="22" spans="1:9" s="210" customFormat="1" ht="15" customHeight="1" x14ac:dyDescent="0.2">
      <c r="A22" s="385"/>
      <c r="B22" s="385"/>
      <c r="C22" s="385"/>
      <c r="D22" s="385"/>
      <c r="E22" s="385"/>
      <c r="F22" s="385"/>
      <c r="G22" s="385"/>
      <c r="H22" s="385"/>
      <c r="I22" s="385"/>
    </row>
    <row r="23" spans="1:9" s="210" customFormat="1" ht="15" customHeight="1" x14ac:dyDescent="0.2">
      <c r="A23" s="245"/>
      <c r="B23" s="245"/>
      <c r="C23" s="245"/>
      <c r="D23" s="245"/>
      <c r="E23" s="245"/>
      <c r="F23" s="245"/>
      <c r="G23" s="245"/>
      <c r="H23" s="245"/>
      <c r="I23" s="245"/>
    </row>
    <row r="24" spans="1:9" s="210" customFormat="1" ht="12.75" x14ac:dyDescent="0.2">
      <c r="A24" s="386" t="s">
        <v>12</v>
      </c>
      <c r="B24" s="387"/>
      <c r="C24" s="387"/>
      <c r="D24" s="387"/>
      <c r="E24" s="387"/>
      <c r="F24" s="387"/>
      <c r="G24" s="387"/>
      <c r="H24" s="387"/>
      <c r="I24" s="388"/>
    </row>
    <row r="25" spans="1:9" x14ac:dyDescent="0.25">
      <c r="A25" s="48"/>
      <c r="B25" s="49"/>
      <c r="C25" s="50" t="s">
        <v>30</v>
      </c>
      <c r="D25" s="51" t="s">
        <v>31</v>
      </c>
      <c r="E25" s="51" t="s">
        <v>32</v>
      </c>
      <c r="F25" s="51" t="s">
        <v>33</v>
      </c>
      <c r="G25" s="239" t="s">
        <v>322</v>
      </c>
      <c r="H25" s="239" t="s">
        <v>323</v>
      </c>
      <c r="I25" s="239" t="s">
        <v>324</v>
      </c>
    </row>
    <row r="26" spans="1:9" x14ac:dyDescent="0.25">
      <c r="A26" s="48"/>
      <c r="B26" s="49"/>
      <c r="C26" s="52"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 si="0">B39</f>
        <v>0</v>
      </c>
      <c r="D28" s="211">
        <f t="shared" ref="D28" si="1">C39</f>
        <v>0</v>
      </c>
      <c r="E28" s="211">
        <f t="shared" ref="E28" si="2">D39</f>
        <v>0</v>
      </c>
      <c r="F28" s="211">
        <f t="shared" ref="F28" si="3">E39</f>
        <v>0</v>
      </c>
      <c r="G28" s="211">
        <f t="shared" ref="G28" si="4">F39</f>
        <v>4.3499999999999091</v>
      </c>
      <c r="H28" s="211">
        <f t="shared" ref="H28" si="5">G39</f>
        <v>4.3499999999999091</v>
      </c>
      <c r="I28" s="211">
        <f t="shared" ref="I28" si="6">H39</f>
        <v>4.3499999999999091</v>
      </c>
    </row>
    <row r="29" spans="1:9" s="210" customFormat="1" ht="12.75" x14ac:dyDescent="0.2">
      <c r="A29" s="218" t="s">
        <v>2</v>
      </c>
      <c r="B29" s="217"/>
      <c r="C29" s="211">
        <v>0</v>
      </c>
      <c r="D29" s="211">
        <v>0</v>
      </c>
      <c r="E29" s="211">
        <v>0</v>
      </c>
      <c r="F29" s="211">
        <v>3608.06</v>
      </c>
      <c r="G29" s="211">
        <v>3608.06</v>
      </c>
      <c r="H29" s="211">
        <v>3608.06</v>
      </c>
      <c r="I29" s="211">
        <v>3608.06</v>
      </c>
    </row>
    <row r="30" spans="1:9" s="210" customFormat="1" ht="12.75" x14ac:dyDescent="0.2">
      <c r="A30" s="218" t="s">
        <v>3</v>
      </c>
      <c r="B30" s="217"/>
      <c r="C30" s="211">
        <v>0</v>
      </c>
      <c r="D30" s="211">
        <v>0</v>
      </c>
      <c r="E30" s="211">
        <v>0</v>
      </c>
      <c r="F30" s="211">
        <v>3603.71</v>
      </c>
      <c r="G30" s="211">
        <v>3608.06</v>
      </c>
      <c r="H30" s="211">
        <v>3608.06</v>
      </c>
      <c r="I30" s="211">
        <v>3608.06</v>
      </c>
    </row>
    <row r="31" spans="1:9" s="210" customFormat="1" ht="12.75" x14ac:dyDescent="0.2">
      <c r="A31" s="218"/>
      <c r="B31" s="217"/>
      <c r="C31" s="211"/>
      <c r="D31" s="211"/>
      <c r="E31" s="211"/>
      <c r="F31" s="211"/>
      <c r="G31" s="211"/>
      <c r="H31" s="211"/>
      <c r="I31" s="211"/>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c r="B34" s="234"/>
      <c r="C34" s="212"/>
      <c r="D34" s="212"/>
      <c r="E34" s="212"/>
      <c r="F34" s="212"/>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7">SUM(C34:C36)</f>
        <v>0</v>
      </c>
      <c r="D37" s="231">
        <f t="shared" si="7"/>
        <v>0</v>
      </c>
      <c r="E37" s="231">
        <f t="shared" si="7"/>
        <v>0</v>
      </c>
      <c r="F37" s="231">
        <f t="shared" si="7"/>
        <v>0</v>
      </c>
      <c r="G37" s="231">
        <f t="shared" ref="G37:I37" si="8">SUM(G34:G36)</f>
        <v>0</v>
      </c>
      <c r="H37" s="231">
        <f t="shared" si="8"/>
        <v>0</v>
      </c>
      <c r="I37" s="231">
        <f t="shared" si="8"/>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F39" si="9">+C28+C29-C30+C37</f>
        <v>0</v>
      </c>
      <c r="D39" s="230">
        <f t="shared" si="9"/>
        <v>0</v>
      </c>
      <c r="E39" s="230">
        <f t="shared" si="9"/>
        <v>0</v>
      </c>
      <c r="F39" s="230">
        <f t="shared" si="9"/>
        <v>4.3499999999999091</v>
      </c>
      <c r="G39" s="230">
        <f t="shared" ref="G39:I39" si="10">+G28+G29-G30+G37</f>
        <v>4.3499999999999091</v>
      </c>
      <c r="H39" s="230">
        <f t="shared" si="10"/>
        <v>4.3499999999999091</v>
      </c>
      <c r="I39" s="230">
        <f t="shared" si="10"/>
        <v>4.3499999999999091</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0</v>
      </c>
      <c r="F41" s="211">
        <v>294</v>
      </c>
      <c r="G41" s="211">
        <v>294</v>
      </c>
      <c r="H41" s="211">
        <v>294</v>
      </c>
      <c r="I41" s="211">
        <v>294</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D43" si="11">C39-C41</f>
        <v>0</v>
      </c>
      <c r="D43" s="228">
        <f t="shared" si="11"/>
        <v>0</v>
      </c>
      <c r="E43" s="228" t="s">
        <v>75</v>
      </c>
      <c r="F43" s="228" t="s">
        <v>75</v>
      </c>
      <c r="G43" s="228" t="s">
        <v>75</v>
      </c>
      <c r="H43" s="228" t="s">
        <v>75</v>
      </c>
      <c r="I43" s="228" t="s">
        <v>75</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F6EB7-DC36-49A0-B41E-D6FF32A3C580}">
  <sheetPr>
    <tabColor rgb="FFFF0000"/>
    <pageSetUpPr fitToPage="1"/>
  </sheetPr>
  <dimension ref="A1:I46"/>
  <sheetViews>
    <sheetView zoomScaleNormal="100" zoomScaleSheetLayoutView="70" workbookViewId="0">
      <selection activeCell="K24" sqref="K24"/>
    </sheetView>
  </sheetViews>
  <sheetFormatPr defaultColWidth="8.85546875" defaultRowHeight="12.75" x14ac:dyDescent="0.2"/>
  <cols>
    <col min="1" max="2" width="15.7109375" style="210" customWidth="1"/>
    <col min="3" max="8" width="12.42578125" style="210" customWidth="1"/>
    <col min="9" max="9" width="11.7109375" style="210" customWidth="1"/>
    <col min="10" max="16384" width="8.85546875" style="210"/>
  </cols>
  <sheetData>
    <row r="1" spans="1:9" x14ac:dyDescent="0.2">
      <c r="A1" s="82" t="s">
        <v>330</v>
      </c>
      <c r="B1" s="240"/>
      <c r="C1" s="240"/>
      <c r="D1" s="240"/>
      <c r="E1" s="240"/>
      <c r="F1" s="240"/>
      <c r="G1" s="240"/>
      <c r="H1" s="240"/>
      <c r="I1" s="240"/>
    </row>
    <row r="2" spans="1:9" x14ac:dyDescent="0.2">
      <c r="A2" s="240" t="s">
        <v>13</v>
      </c>
      <c r="B2" s="224" t="s">
        <v>44</v>
      </c>
      <c r="C2" s="224"/>
      <c r="D2" s="224"/>
      <c r="E2" s="240"/>
      <c r="F2" s="240"/>
      <c r="G2" s="242" t="s">
        <v>14</v>
      </c>
      <c r="H2" s="224" t="s">
        <v>282</v>
      </c>
      <c r="I2" s="224"/>
    </row>
    <row r="3" spans="1:9" x14ac:dyDescent="0.2">
      <c r="A3" s="240" t="s">
        <v>22</v>
      </c>
      <c r="B3" s="224" t="s">
        <v>283</v>
      </c>
      <c r="C3" s="224"/>
      <c r="D3" s="224"/>
      <c r="E3" s="240"/>
      <c r="F3" s="240"/>
      <c r="G3" s="242" t="s">
        <v>15</v>
      </c>
      <c r="H3" s="89" t="s">
        <v>284</v>
      </c>
      <c r="I3" s="241"/>
    </row>
    <row r="4" spans="1:9" x14ac:dyDescent="0.2">
      <c r="A4" s="240" t="s">
        <v>16</v>
      </c>
      <c r="B4" s="224" t="s">
        <v>285</v>
      </c>
      <c r="C4" s="224"/>
      <c r="D4" s="224"/>
      <c r="E4" s="240"/>
      <c r="F4" s="240"/>
      <c r="G4" s="242" t="s">
        <v>18</v>
      </c>
      <c r="H4" s="224" t="s">
        <v>38</v>
      </c>
      <c r="I4" s="224"/>
    </row>
    <row r="5" spans="1:9" x14ac:dyDescent="0.2">
      <c r="A5" s="240" t="s">
        <v>17</v>
      </c>
      <c r="B5" s="224" t="s">
        <v>286</v>
      </c>
      <c r="C5" s="241"/>
      <c r="D5" s="241"/>
      <c r="E5" s="240"/>
      <c r="F5" s="240"/>
      <c r="G5" s="242" t="s">
        <v>19</v>
      </c>
      <c r="H5" s="241" t="s">
        <v>287</v>
      </c>
      <c r="I5" s="241"/>
    </row>
    <row r="6" spans="1:9" x14ac:dyDescent="0.2">
      <c r="A6" s="240"/>
      <c r="B6" s="240"/>
      <c r="C6" s="240"/>
      <c r="D6" s="240"/>
      <c r="E6" s="240"/>
      <c r="F6" s="240"/>
      <c r="G6" s="240"/>
      <c r="H6" s="240"/>
      <c r="I6" s="240"/>
    </row>
    <row r="7" spans="1:9" x14ac:dyDescent="0.2">
      <c r="A7" s="240"/>
      <c r="B7" s="240"/>
      <c r="C7" s="240"/>
      <c r="D7" s="240"/>
      <c r="E7" s="240"/>
      <c r="F7" s="240"/>
      <c r="G7" s="240"/>
      <c r="H7" s="240"/>
      <c r="I7" s="240"/>
    </row>
    <row r="8" spans="1:9" x14ac:dyDescent="0.2">
      <c r="A8" s="240" t="s">
        <v>288</v>
      </c>
      <c r="B8" s="240"/>
      <c r="C8" s="240"/>
      <c r="D8" s="240"/>
      <c r="E8" s="240"/>
      <c r="F8" s="240"/>
      <c r="G8" s="240"/>
      <c r="H8" s="240"/>
      <c r="I8" s="240"/>
    </row>
    <row r="9" spans="1:9" x14ac:dyDescent="0.2">
      <c r="A9" s="240"/>
      <c r="B9" s="240"/>
      <c r="C9" s="240"/>
      <c r="D9" s="240"/>
      <c r="E9" s="240"/>
      <c r="F9" s="240"/>
      <c r="G9" s="240"/>
      <c r="H9" s="240"/>
      <c r="I9" s="240"/>
    </row>
    <row r="10" spans="1:9" x14ac:dyDescent="0.2">
      <c r="A10" s="240" t="s">
        <v>289</v>
      </c>
      <c r="B10" s="240"/>
      <c r="C10" s="240"/>
      <c r="D10" s="240"/>
      <c r="E10" s="240"/>
      <c r="F10" s="240"/>
      <c r="G10" s="240"/>
      <c r="H10" s="240"/>
      <c r="I10" s="240"/>
    </row>
    <row r="11" spans="1:9" x14ac:dyDescent="0.2">
      <c r="A11" s="240"/>
      <c r="B11" s="240"/>
      <c r="C11" s="240"/>
      <c r="D11" s="240"/>
      <c r="E11" s="240"/>
      <c r="F11" s="240"/>
      <c r="G11" s="240"/>
      <c r="H11" s="240"/>
      <c r="I11" s="240"/>
    </row>
    <row r="12" spans="1:9" x14ac:dyDescent="0.2">
      <c r="A12" s="240" t="s">
        <v>290</v>
      </c>
      <c r="B12" s="240"/>
      <c r="C12" s="240"/>
      <c r="D12" s="240"/>
      <c r="E12" s="240"/>
      <c r="F12" s="240"/>
      <c r="G12" s="240"/>
      <c r="H12" s="240"/>
      <c r="I12" s="240"/>
    </row>
    <row r="13" spans="1:9" x14ac:dyDescent="0.2">
      <c r="A13" s="240" t="s">
        <v>291</v>
      </c>
      <c r="B13" s="240"/>
      <c r="C13" s="240"/>
      <c r="D13" s="240"/>
      <c r="E13" s="240"/>
      <c r="F13" s="240"/>
      <c r="G13" s="240"/>
      <c r="H13" s="240"/>
      <c r="I13" s="240"/>
    </row>
    <row r="14" spans="1:9" x14ac:dyDescent="0.2">
      <c r="A14" s="240"/>
      <c r="B14" s="240"/>
      <c r="C14" s="240"/>
      <c r="D14" s="240"/>
      <c r="E14" s="240"/>
      <c r="F14" s="240"/>
      <c r="G14" s="240"/>
      <c r="H14" s="240"/>
      <c r="I14" s="240"/>
    </row>
    <row r="15" spans="1:9" x14ac:dyDescent="0.2">
      <c r="A15" s="240" t="s">
        <v>166</v>
      </c>
      <c r="B15" s="240"/>
      <c r="C15" s="240"/>
      <c r="D15" s="240"/>
      <c r="E15" s="240"/>
      <c r="F15" s="240"/>
      <c r="G15" s="240"/>
      <c r="H15" s="240"/>
      <c r="I15" s="240"/>
    </row>
    <row r="16" spans="1:9" x14ac:dyDescent="0.2">
      <c r="A16" s="240"/>
      <c r="B16" s="240"/>
      <c r="C16" s="240"/>
      <c r="D16" s="240"/>
      <c r="E16" s="240"/>
      <c r="F16" s="240"/>
      <c r="G16" s="240"/>
      <c r="H16" s="240"/>
      <c r="I16" s="240"/>
    </row>
    <row r="17" spans="1:9" x14ac:dyDescent="0.2">
      <c r="A17" s="210" t="s">
        <v>331</v>
      </c>
      <c r="B17" s="240"/>
      <c r="C17" s="240"/>
      <c r="D17" s="240"/>
      <c r="E17" s="240"/>
      <c r="F17" s="240"/>
      <c r="G17" s="240"/>
      <c r="H17" s="240"/>
      <c r="I17" s="240"/>
    </row>
    <row r="18" spans="1:9" x14ac:dyDescent="0.2">
      <c r="A18" s="240"/>
      <c r="B18" s="240"/>
      <c r="C18" s="240"/>
      <c r="D18" s="240"/>
      <c r="E18" s="240"/>
      <c r="F18" s="240"/>
      <c r="G18" s="240"/>
      <c r="H18" s="240"/>
      <c r="I18" s="240"/>
    </row>
    <row r="19" spans="1:9" x14ac:dyDescent="0.2">
      <c r="A19" s="386" t="s">
        <v>12</v>
      </c>
      <c r="B19" s="387"/>
      <c r="C19" s="387"/>
      <c r="D19" s="387"/>
      <c r="E19" s="387"/>
      <c r="F19" s="387"/>
      <c r="G19" s="387"/>
      <c r="H19" s="387"/>
      <c r="I19" s="388"/>
    </row>
    <row r="20" spans="1:9" x14ac:dyDescent="0.2">
      <c r="A20" s="218"/>
      <c r="B20" s="217"/>
      <c r="C20" s="239" t="s">
        <v>30</v>
      </c>
      <c r="D20" s="239" t="s">
        <v>31</v>
      </c>
      <c r="E20" s="239" t="s">
        <v>32</v>
      </c>
      <c r="F20" s="239" t="s">
        <v>33</v>
      </c>
      <c r="G20" s="239" t="s">
        <v>322</v>
      </c>
      <c r="H20" s="239" t="s">
        <v>323</v>
      </c>
      <c r="I20" s="239" t="s">
        <v>324</v>
      </c>
    </row>
    <row r="21" spans="1:9" x14ac:dyDescent="0.2">
      <c r="A21" s="218"/>
      <c r="B21" s="217"/>
      <c r="C21" s="176" t="s">
        <v>10</v>
      </c>
      <c r="D21" s="238" t="s">
        <v>10</v>
      </c>
      <c r="E21" s="238" t="s">
        <v>10</v>
      </c>
      <c r="F21" s="238" t="s">
        <v>10</v>
      </c>
      <c r="G21" s="238" t="s">
        <v>11</v>
      </c>
      <c r="H21" s="238" t="s">
        <v>11</v>
      </c>
      <c r="I21" s="238" t="s">
        <v>11</v>
      </c>
    </row>
    <row r="22" spans="1:9" x14ac:dyDescent="0.2">
      <c r="A22" s="218" t="s">
        <v>0</v>
      </c>
      <c r="B22" s="217"/>
      <c r="C22" s="212">
        <v>100000</v>
      </c>
      <c r="D22" s="211">
        <v>0</v>
      </c>
      <c r="E22" s="211">
        <v>0</v>
      </c>
      <c r="F22" s="211">
        <v>0</v>
      </c>
      <c r="G22" s="211">
        <v>0</v>
      </c>
      <c r="H22" s="211">
        <v>0</v>
      </c>
      <c r="I22" s="211">
        <v>0</v>
      </c>
    </row>
    <row r="23" spans="1:9" x14ac:dyDescent="0.2">
      <c r="A23" s="218" t="s">
        <v>1</v>
      </c>
      <c r="B23" s="217"/>
      <c r="C23" s="212">
        <v>5674</v>
      </c>
      <c r="D23" s="211">
        <f>C34</f>
        <v>-1.9999999996798579E-2</v>
      </c>
      <c r="E23" s="211">
        <f>D34</f>
        <v>-1.9999999996798579E-2</v>
      </c>
      <c r="F23" s="211">
        <f>E34</f>
        <v>-1.9999999996798579E-2</v>
      </c>
      <c r="G23" s="211">
        <f t="shared" ref="G23:I23" si="0">F34</f>
        <v>-1.9999999996798579E-2</v>
      </c>
      <c r="H23" s="211">
        <f t="shared" si="0"/>
        <v>-1.9999999996798579E-2</v>
      </c>
      <c r="I23" s="211">
        <f t="shared" si="0"/>
        <v>-1.9999999996798579E-2</v>
      </c>
    </row>
    <row r="24" spans="1:9" x14ac:dyDescent="0.2">
      <c r="A24" s="218" t="s">
        <v>2</v>
      </c>
      <c r="B24" s="217"/>
      <c r="C24" s="212">
        <v>27162.25</v>
      </c>
      <c r="D24" s="211">
        <v>0</v>
      </c>
      <c r="E24" s="211">
        <v>0</v>
      </c>
      <c r="F24" s="211">
        <v>0</v>
      </c>
      <c r="G24" s="211">
        <v>0</v>
      </c>
      <c r="H24" s="211">
        <v>0</v>
      </c>
      <c r="I24" s="211">
        <v>0</v>
      </c>
    </row>
    <row r="25" spans="1:9" x14ac:dyDescent="0.2">
      <c r="A25" s="218" t="s">
        <v>3</v>
      </c>
      <c r="B25" s="217"/>
      <c r="C25" s="231">
        <v>32836.269999999997</v>
      </c>
      <c r="D25" s="211">
        <v>0</v>
      </c>
      <c r="E25" s="211">
        <v>0</v>
      </c>
      <c r="F25" s="211">
        <v>0</v>
      </c>
      <c r="G25" s="211">
        <v>0</v>
      </c>
      <c r="H25" s="211">
        <v>0</v>
      </c>
      <c r="I25" s="211">
        <v>0</v>
      </c>
    </row>
    <row r="26" spans="1:9" x14ac:dyDescent="0.2">
      <c r="A26" s="218"/>
      <c r="B26" s="217"/>
      <c r="C26" s="212"/>
      <c r="D26" s="211"/>
      <c r="E26" s="211"/>
      <c r="F26" s="211"/>
      <c r="G26" s="211"/>
      <c r="H26" s="211"/>
      <c r="I26" s="211"/>
    </row>
    <row r="27" spans="1:9" x14ac:dyDescent="0.2">
      <c r="A27" s="233" t="s">
        <v>4</v>
      </c>
      <c r="B27" s="237"/>
      <c r="C27" s="236"/>
      <c r="D27" s="236"/>
      <c r="E27" s="236"/>
      <c r="F27" s="231"/>
      <c r="G27" s="231"/>
      <c r="H27" s="231"/>
      <c r="I27" s="231"/>
    </row>
    <row r="28" spans="1:9" x14ac:dyDescent="0.2">
      <c r="A28" s="233" t="s">
        <v>29</v>
      </c>
      <c r="B28" s="232"/>
      <c r="C28" s="236"/>
      <c r="D28" s="236"/>
      <c r="E28" s="236"/>
      <c r="F28" s="231"/>
      <c r="G28" s="231"/>
      <c r="H28" s="231"/>
      <c r="I28" s="231"/>
    </row>
    <row r="29" spans="1:9" x14ac:dyDescent="0.2">
      <c r="A29" s="235"/>
      <c r="B29" s="234"/>
      <c r="C29" s="212"/>
      <c r="D29" s="212"/>
      <c r="E29" s="212"/>
      <c r="F29" s="212"/>
      <c r="G29" s="212"/>
      <c r="H29" s="212"/>
      <c r="I29" s="212"/>
    </row>
    <row r="30" spans="1:9" x14ac:dyDescent="0.2">
      <c r="A30" s="235"/>
      <c r="B30" s="234"/>
      <c r="C30" s="212"/>
      <c r="D30" s="212"/>
      <c r="E30" s="212"/>
      <c r="F30" s="212"/>
      <c r="G30" s="212"/>
      <c r="H30" s="212"/>
      <c r="I30" s="212"/>
    </row>
    <row r="31" spans="1:9" x14ac:dyDescent="0.2">
      <c r="A31" s="235"/>
      <c r="B31" s="234"/>
      <c r="C31" s="212"/>
      <c r="D31" s="212"/>
      <c r="E31" s="212"/>
      <c r="F31" s="212"/>
      <c r="G31" s="212"/>
      <c r="H31" s="212"/>
      <c r="I31" s="212"/>
    </row>
    <row r="32" spans="1:9" x14ac:dyDescent="0.2">
      <c r="A32" s="233" t="s">
        <v>5</v>
      </c>
      <c r="B32" s="232"/>
      <c r="C32" s="231">
        <v>0</v>
      </c>
      <c r="D32" s="231">
        <f t="shared" ref="D32:F32" si="1">SUM(D29:D31)</f>
        <v>0</v>
      </c>
      <c r="E32" s="231">
        <f t="shared" si="1"/>
        <v>0</v>
      </c>
      <c r="F32" s="231">
        <f t="shared" si="1"/>
        <v>0</v>
      </c>
      <c r="G32" s="231">
        <f t="shared" ref="G32:I32" si="2">SUM(G29:G31)</f>
        <v>0</v>
      </c>
      <c r="H32" s="231">
        <f t="shared" si="2"/>
        <v>0</v>
      </c>
      <c r="I32" s="231">
        <f t="shared" si="2"/>
        <v>0</v>
      </c>
    </row>
    <row r="33" spans="1:9" x14ac:dyDescent="0.2">
      <c r="A33" s="218"/>
      <c r="B33" s="217"/>
      <c r="C33" s="212"/>
      <c r="D33" s="211"/>
      <c r="E33" s="211"/>
      <c r="F33" s="211"/>
      <c r="G33" s="211"/>
      <c r="H33" s="211"/>
      <c r="I33" s="211"/>
    </row>
    <row r="34" spans="1:9" x14ac:dyDescent="0.2">
      <c r="A34" s="218" t="s">
        <v>7</v>
      </c>
      <c r="B34" s="217"/>
      <c r="C34" s="231">
        <v>-1.9999999996798579E-2</v>
      </c>
      <c r="D34" s="230">
        <f t="shared" ref="D34:I34" si="3">+D23+D24-D25+D32</f>
        <v>-1.9999999996798579E-2</v>
      </c>
      <c r="E34" s="230">
        <f t="shared" si="3"/>
        <v>-1.9999999996798579E-2</v>
      </c>
      <c r="F34" s="230">
        <f t="shared" si="3"/>
        <v>-1.9999999996798579E-2</v>
      </c>
      <c r="G34" s="230">
        <f t="shared" si="3"/>
        <v>-1.9999999996798579E-2</v>
      </c>
      <c r="H34" s="230">
        <f t="shared" si="3"/>
        <v>-1.9999999996798579E-2</v>
      </c>
      <c r="I34" s="230">
        <f t="shared" si="3"/>
        <v>-1.9999999996798579E-2</v>
      </c>
    </row>
    <row r="35" spans="1:9" x14ac:dyDescent="0.2">
      <c r="A35" s="229"/>
      <c r="B35" s="221"/>
      <c r="C35" s="212"/>
      <c r="D35" s="211"/>
      <c r="E35" s="211"/>
      <c r="F35" s="211"/>
      <c r="G35" s="211"/>
      <c r="H35" s="211"/>
      <c r="I35" s="211"/>
    </row>
    <row r="36" spans="1:9" x14ac:dyDescent="0.2">
      <c r="A36" s="218" t="s">
        <v>24</v>
      </c>
      <c r="B36" s="217"/>
      <c r="C36" s="212"/>
      <c r="D36" s="211"/>
      <c r="E36" s="211"/>
      <c r="F36" s="211"/>
      <c r="G36" s="211"/>
      <c r="H36" s="211"/>
      <c r="I36" s="211"/>
    </row>
    <row r="37" spans="1:9" x14ac:dyDescent="0.2">
      <c r="A37" s="229"/>
      <c r="B37" s="221"/>
      <c r="C37" s="212"/>
      <c r="D37" s="211"/>
      <c r="E37" s="211"/>
      <c r="F37" s="211"/>
      <c r="G37" s="211"/>
      <c r="H37" s="211"/>
      <c r="I37" s="211"/>
    </row>
    <row r="38" spans="1:9" x14ac:dyDescent="0.2">
      <c r="A38" s="218" t="s">
        <v>25</v>
      </c>
      <c r="B38" s="215"/>
      <c r="C38" s="85">
        <v>-1.9999999996798579E-2</v>
      </c>
      <c r="D38" s="228">
        <f t="shared" ref="D38:I38" si="4">D34-D36</f>
        <v>-1.9999999996798579E-2</v>
      </c>
      <c r="E38" s="228">
        <f t="shared" si="4"/>
        <v>-1.9999999996798579E-2</v>
      </c>
      <c r="F38" s="228">
        <f t="shared" si="4"/>
        <v>-1.9999999996798579E-2</v>
      </c>
      <c r="G38" s="228">
        <f t="shared" si="4"/>
        <v>-1.9999999996798579E-2</v>
      </c>
      <c r="H38" s="228">
        <f t="shared" si="4"/>
        <v>-1.9999999996798579E-2</v>
      </c>
      <c r="I38" s="228">
        <f t="shared" si="4"/>
        <v>-1.9999999996798579E-2</v>
      </c>
    </row>
    <row r="39" spans="1:9" x14ac:dyDescent="0.2">
      <c r="A39" s="227"/>
      <c r="B39" s="227"/>
      <c r="C39" s="226"/>
      <c r="D39" s="226"/>
      <c r="E39" s="226"/>
      <c r="F39" s="226"/>
      <c r="G39" s="226"/>
      <c r="H39" s="226"/>
      <c r="I39" s="226"/>
    </row>
    <row r="40" spans="1:9" x14ac:dyDescent="0.2">
      <c r="A40" s="225" t="s">
        <v>26</v>
      </c>
      <c r="B40" s="224"/>
      <c r="C40" s="223"/>
      <c r="D40" s="223"/>
      <c r="E40" s="222"/>
      <c r="F40" s="222"/>
      <c r="G40" s="222"/>
      <c r="H40" s="222"/>
      <c r="I40" s="222"/>
    </row>
    <row r="41" spans="1:9" ht="14.25" customHeight="1" x14ac:dyDescent="0.2">
      <c r="A41" s="216" t="s">
        <v>28</v>
      </c>
      <c r="B41" s="221"/>
      <c r="C41" s="220"/>
      <c r="D41" s="220"/>
      <c r="E41" s="219"/>
      <c r="F41" s="219"/>
      <c r="G41" s="219"/>
      <c r="H41" s="219"/>
      <c r="I41" s="219"/>
    </row>
    <row r="42" spans="1:9" hidden="1" x14ac:dyDescent="0.2">
      <c r="A42" s="218"/>
      <c r="B42" s="217"/>
      <c r="C42" s="211"/>
      <c r="D42" s="211"/>
      <c r="E42" s="211"/>
      <c r="F42" s="211"/>
      <c r="G42" s="211"/>
      <c r="H42" s="211"/>
      <c r="I42" s="211"/>
    </row>
    <row r="43" spans="1:9" hidden="1" x14ac:dyDescent="0.2">
      <c r="A43" s="218" t="s">
        <v>6</v>
      </c>
      <c r="B43" s="217"/>
      <c r="C43" s="212"/>
      <c r="D43" s="212"/>
      <c r="E43" s="211"/>
      <c r="F43" s="211"/>
      <c r="G43" s="211"/>
      <c r="H43" s="211"/>
      <c r="I43" s="211"/>
    </row>
    <row r="44" spans="1:9" x14ac:dyDescent="0.2">
      <c r="A44" s="218"/>
      <c r="B44" s="217"/>
      <c r="C44" s="212"/>
      <c r="D44" s="212"/>
      <c r="E44" s="211"/>
      <c r="F44" s="211"/>
      <c r="G44" s="211"/>
      <c r="H44" s="211"/>
      <c r="I44" s="211"/>
    </row>
    <row r="45" spans="1:9" x14ac:dyDescent="0.2">
      <c r="A45" s="216" t="s">
        <v>8</v>
      </c>
      <c r="B45" s="215"/>
      <c r="C45" s="212"/>
      <c r="D45" s="212"/>
      <c r="E45" s="211"/>
      <c r="F45" s="211"/>
      <c r="G45" s="211"/>
      <c r="H45" s="211"/>
      <c r="I45" s="211"/>
    </row>
    <row r="46" spans="1:9" x14ac:dyDescent="0.2">
      <c r="A46" s="214" t="s">
        <v>9</v>
      </c>
      <c r="B46" s="213"/>
      <c r="C46" s="212"/>
      <c r="D46" s="212"/>
      <c r="E46" s="211"/>
      <c r="F46" s="211"/>
      <c r="G46" s="211"/>
      <c r="H46" s="211"/>
      <c r="I46" s="211"/>
    </row>
  </sheetData>
  <sheetProtection selectLockedCells="1"/>
  <mergeCells count="1">
    <mergeCell ref="A19:I19"/>
  </mergeCells>
  <printOptions horizontalCentered="1"/>
  <pageMargins left="0.7" right="0.7" top="0.75" bottom="0.75" header="0.3" footer="0.3"/>
  <pageSetup scale="91" orientation="landscape" horizontalDpi="4294967295" verticalDpi="4294967295" r:id="rId1"/>
  <headerFooter alignWithMargins="0">
    <oddHeader>&amp;C&amp;"Arial,Bold"Report on Non-General Fund Information
&amp;"Arial,Regular"for Submittal to the 2022 Legislature</oddHeader>
    <oddFooter>&amp;LForm 37-47 (rev. 9/7/21)</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009C0-5AE9-4575-8F67-73209F019769}">
  <sheetPr>
    <pageSetUpPr fitToPage="1"/>
  </sheetPr>
  <dimension ref="A2:T50"/>
  <sheetViews>
    <sheetView view="pageBreakPreview" zoomScaleNormal="100" zoomScaleSheetLayoutView="100" workbookViewId="0">
      <selection activeCell="M33" sqref="M33"/>
    </sheetView>
  </sheetViews>
  <sheetFormatPr defaultColWidth="10.28515625" defaultRowHeight="12.75" x14ac:dyDescent="0.2"/>
  <cols>
    <col min="1" max="2" width="14.7109375" style="4" customWidth="1"/>
    <col min="3" max="8" width="14" style="4" customWidth="1"/>
    <col min="9" max="9" width="13.140625" style="4" customWidth="1"/>
    <col min="10" max="11" width="10.28515625" style="4"/>
    <col min="12" max="12" width="11.28515625" style="4" bestFit="1" customWidth="1"/>
    <col min="13" max="16384" width="10.28515625" style="4"/>
  </cols>
  <sheetData>
    <row r="2" spans="1:9" x14ac:dyDescent="0.2">
      <c r="A2" s="4" t="s">
        <v>13</v>
      </c>
      <c r="B2" s="170" t="s">
        <v>44</v>
      </c>
      <c r="C2" s="170"/>
      <c r="D2" s="170"/>
      <c r="G2" s="7" t="s">
        <v>14</v>
      </c>
      <c r="H2" s="319" t="s">
        <v>195</v>
      </c>
      <c r="I2" s="170"/>
    </row>
    <row r="3" spans="1:9" x14ac:dyDescent="0.2">
      <c r="A3" s="4" t="s">
        <v>22</v>
      </c>
      <c r="B3" s="170" t="s">
        <v>417</v>
      </c>
      <c r="C3" s="170"/>
      <c r="D3" s="170"/>
      <c r="G3" s="7" t="s">
        <v>15</v>
      </c>
      <c r="H3" s="320" t="s">
        <v>197</v>
      </c>
      <c r="I3" s="9"/>
    </row>
    <row r="4" spans="1:9" x14ac:dyDescent="0.2">
      <c r="A4" s="4" t="s">
        <v>16</v>
      </c>
      <c r="B4" s="170" t="s">
        <v>418</v>
      </c>
      <c r="C4" s="170"/>
      <c r="D4" s="170"/>
      <c r="G4" s="7" t="s">
        <v>18</v>
      </c>
      <c r="H4" s="170" t="s">
        <v>38</v>
      </c>
      <c r="I4" s="170"/>
    </row>
    <row r="5" spans="1:9" x14ac:dyDescent="0.2">
      <c r="A5" s="4" t="s">
        <v>17</v>
      </c>
      <c r="B5" s="170" t="s">
        <v>419</v>
      </c>
      <c r="C5" s="9"/>
      <c r="D5" s="9"/>
      <c r="G5" s="7" t="s">
        <v>19</v>
      </c>
      <c r="H5" s="313" t="s">
        <v>420</v>
      </c>
      <c r="I5" s="313"/>
    </row>
    <row r="6" spans="1:9" x14ac:dyDescent="0.2">
      <c r="B6" s="313" t="s">
        <v>421</v>
      </c>
      <c r="C6" s="313"/>
      <c r="D6" s="313"/>
    </row>
    <row r="8" spans="1:9" ht="12.75" hidden="1" customHeight="1" x14ac:dyDescent="0.2"/>
    <row r="9" spans="1:9" s="125" customFormat="1" x14ac:dyDescent="0.2">
      <c r="A9" s="399" t="s">
        <v>422</v>
      </c>
      <c r="B9" s="399"/>
      <c r="C9" s="399"/>
      <c r="D9" s="399"/>
      <c r="E9" s="399"/>
      <c r="F9" s="399"/>
      <c r="G9" s="399"/>
      <c r="H9" s="399"/>
      <c r="I9" s="399"/>
    </row>
    <row r="10" spans="1:9" s="125" customFormat="1" x14ac:dyDescent="0.2">
      <c r="A10" s="302"/>
      <c r="B10" s="302"/>
      <c r="C10" s="302"/>
      <c r="D10" s="302"/>
      <c r="E10" s="302"/>
      <c r="F10" s="302"/>
      <c r="G10" s="302"/>
      <c r="H10" s="302"/>
      <c r="I10" s="302"/>
    </row>
    <row r="11" spans="1:9" s="125" customFormat="1" x14ac:dyDescent="0.2">
      <c r="A11" s="321" t="s">
        <v>201</v>
      </c>
    </row>
    <row r="12" spans="1:9" s="125" customFormat="1" x14ac:dyDescent="0.2">
      <c r="A12" s="321"/>
    </row>
    <row r="13" spans="1:9" s="125" customFormat="1" ht="12.75" customHeight="1" x14ac:dyDescent="0.2">
      <c r="A13" s="399" t="s">
        <v>423</v>
      </c>
      <c r="B13" s="399"/>
      <c r="C13" s="399"/>
      <c r="D13" s="399"/>
      <c r="E13" s="399"/>
      <c r="F13" s="399"/>
      <c r="G13" s="399"/>
      <c r="H13" s="399"/>
      <c r="I13" s="399"/>
    </row>
    <row r="14" spans="1:9" s="125" customFormat="1" x14ac:dyDescent="0.2">
      <c r="A14" s="399"/>
      <c r="B14" s="399"/>
      <c r="C14" s="399"/>
      <c r="D14" s="399"/>
      <c r="E14" s="399"/>
      <c r="F14" s="399"/>
      <c r="G14" s="399"/>
      <c r="H14" s="399"/>
      <c r="I14" s="399"/>
    </row>
    <row r="15" spans="1:9" s="125" customFormat="1" x14ac:dyDescent="0.2">
      <c r="A15" s="302"/>
      <c r="B15" s="302"/>
      <c r="C15" s="302"/>
      <c r="D15" s="302"/>
      <c r="E15" s="302"/>
      <c r="F15" s="302"/>
      <c r="G15" s="302"/>
      <c r="H15" s="302"/>
      <c r="I15" s="302"/>
    </row>
    <row r="16" spans="1:9" s="125" customFormat="1" x14ac:dyDescent="0.2">
      <c r="A16" s="124" t="s">
        <v>223</v>
      </c>
    </row>
    <row r="17" spans="1:20" s="125" customFormat="1" x14ac:dyDescent="0.2">
      <c r="A17" s="124"/>
    </row>
    <row r="18" spans="1:20" s="125" customFormat="1" ht="39.75" customHeight="1" x14ac:dyDescent="0.2">
      <c r="A18" s="368" t="s">
        <v>424</v>
      </c>
      <c r="B18" s="400"/>
      <c r="C18" s="400"/>
      <c r="D18" s="400"/>
      <c r="E18" s="400"/>
      <c r="F18" s="400"/>
      <c r="G18" s="400"/>
      <c r="H18" s="400"/>
      <c r="I18" s="400"/>
    </row>
    <row r="20" spans="1:20" x14ac:dyDescent="0.2">
      <c r="A20" s="394" t="s">
        <v>12</v>
      </c>
      <c r="B20" s="395"/>
      <c r="C20" s="395"/>
      <c r="D20" s="395"/>
      <c r="E20" s="395"/>
      <c r="F20" s="395"/>
      <c r="G20" s="395"/>
      <c r="H20" s="395"/>
      <c r="I20" s="396"/>
      <c r="M20" s="94"/>
    </row>
    <row r="21" spans="1:20" s="210" customFormat="1" x14ac:dyDescent="0.2">
      <c r="A21" s="218"/>
      <c r="B21" s="217"/>
      <c r="C21" s="239" t="s">
        <v>30</v>
      </c>
      <c r="D21" s="239" t="s">
        <v>31</v>
      </c>
      <c r="E21" s="239" t="s">
        <v>32</v>
      </c>
      <c r="F21" s="239" t="s">
        <v>33</v>
      </c>
      <c r="G21" s="16" t="s">
        <v>322</v>
      </c>
      <c r="H21" s="16" t="s">
        <v>323</v>
      </c>
      <c r="I21" s="16" t="s">
        <v>324</v>
      </c>
    </row>
    <row r="22" spans="1:20" ht="15" customHeight="1" x14ac:dyDescent="0.2">
      <c r="A22" s="334"/>
      <c r="B22" s="335"/>
      <c r="C22" s="97" t="s">
        <v>10</v>
      </c>
      <c r="D22" s="238" t="s">
        <v>10</v>
      </c>
      <c r="E22" s="238" t="s">
        <v>10</v>
      </c>
      <c r="F22" s="238" t="s">
        <v>10</v>
      </c>
      <c r="G22" s="238" t="s">
        <v>11</v>
      </c>
      <c r="H22" s="238" t="s">
        <v>11</v>
      </c>
      <c r="I22" s="238" t="s">
        <v>11</v>
      </c>
      <c r="M22" s="94"/>
    </row>
    <row r="23" spans="1:20" ht="15" customHeight="1" x14ac:dyDescent="0.2">
      <c r="A23" s="334" t="s">
        <v>0</v>
      </c>
      <c r="B23" s="335"/>
      <c r="C23" s="19">
        <v>288750</v>
      </c>
      <c r="D23" s="19">
        <v>200000</v>
      </c>
      <c r="E23" s="19">
        <v>866250</v>
      </c>
      <c r="F23" s="19">
        <v>224000</v>
      </c>
      <c r="G23" s="315">
        <v>275000</v>
      </c>
      <c r="H23" s="315">
        <v>275000</v>
      </c>
      <c r="I23" s="315">
        <v>275000</v>
      </c>
    </row>
    <row r="24" spans="1:20" x14ac:dyDescent="0.2">
      <c r="A24" s="334" t="s">
        <v>1</v>
      </c>
      <c r="B24" s="335"/>
      <c r="C24" s="19">
        <v>102.1699999999837</v>
      </c>
      <c r="D24" s="19">
        <f t="shared" ref="D24:I24" si="0">C35</f>
        <v>26595.109999999986</v>
      </c>
      <c r="E24" s="19">
        <f t="shared" si="0"/>
        <v>6125.4499999999825</v>
      </c>
      <c r="F24" s="19">
        <f t="shared" si="0"/>
        <v>7600.1399999999849</v>
      </c>
      <c r="G24" s="19">
        <f t="shared" si="0"/>
        <v>8517.0199999999604</v>
      </c>
      <c r="H24" s="19">
        <f t="shared" si="0"/>
        <v>8517.0199999999604</v>
      </c>
      <c r="I24" s="19">
        <f t="shared" si="0"/>
        <v>8517.0199999999604</v>
      </c>
      <c r="N24" s="352" t="s">
        <v>425</v>
      </c>
      <c r="S24" s="4" t="s">
        <v>426</v>
      </c>
    </row>
    <row r="25" spans="1:20" x14ac:dyDescent="0.2">
      <c r="A25" s="334" t="s">
        <v>2</v>
      </c>
      <c r="B25" s="335"/>
      <c r="C25" s="99">
        <v>349951.91</v>
      </c>
      <c r="D25" s="19">
        <v>192880</v>
      </c>
      <c r="E25" s="19">
        <v>173424.49</v>
      </c>
      <c r="F25" s="315">
        <v>252924.61</v>
      </c>
      <c r="G25" s="315">
        <v>252925</v>
      </c>
      <c r="H25" s="315">
        <v>252925</v>
      </c>
      <c r="I25" s="315">
        <v>252925</v>
      </c>
      <c r="N25" s="211">
        <v>154276.9</v>
      </c>
      <c r="O25" s="211">
        <v>154276.9</v>
      </c>
      <c r="P25" s="211">
        <v>154276.9</v>
      </c>
      <c r="Q25" s="211">
        <v>154276.9</v>
      </c>
      <c r="S25" s="19">
        <v>98647.71</v>
      </c>
      <c r="T25" s="4" t="s">
        <v>427</v>
      </c>
    </row>
    <row r="26" spans="1:20" x14ac:dyDescent="0.2">
      <c r="A26" s="334" t="s">
        <v>3</v>
      </c>
      <c r="B26" s="335"/>
      <c r="C26" s="99">
        <v>323458.96999999997</v>
      </c>
      <c r="D26" s="19">
        <v>213349.66</v>
      </c>
      <c r="E26" s="19">
        <v>171949.8</v>
      </c>
      <c r="F26" s="315">
        <v>252007.73</v>
      </c>
      <c r="G26" s="315">
        <v>252925</v>
      </c>
      <c r="H26" s="315">
        <v>252925</v>
      </c>
      <c r="I26" s="315">
        <v>252925</v>
      </c>
      <c r="L26" s="353">
        <v>252007.73</v>
      </c>
      <c r="M26" s="353" t="s">
        <v>428</v>
      </c>
      <c r="N26" s="211">
        <v>145760.01999999999</v>
      </c>
      <c r="O26" s="211">
        <v>154276.9</v>
      </c>
      <c r="P26" s="211">
        <v>154276.9</v>
      </c>
      <c r="Q26" s="211">
        <v>154276.9</v>
      </c>
      <c r="S26" s="19">
        <v>106247.71</v>
      </c>
      <c r="T26" s="4" t="s">
        <v>429</v>
      </c>
    </row>
    <row r="27" spans="1:20" x14ac:dyDescent="0.2">
      <c r="A27" s="334"/>
      <c r="B27" s="335"/>
      <c r="C27" s="19"/>
      <c r="D27" s="19"/>
      <c r="E27" s="19"/>
      <c r="F27" s="19"/>
      <c r="G27" s="19"/>
      <c r="H27" s="19"/>
      <c r="I27" s="19"/>
    </row>
    <row r="28" spans="1:20" x14ac:dyDescent="0.2">
      <c r="A28" s="334" t="s">
        <v>4</v>
      </c>
      <c r="B28" s="9"/>
      <c r="C28" s="338"/>
      <c r="D28" s="338"/>
      <c r="E28" s="339"/>
      <c r="F28" s="339"/>
      <c r="G28" s="339"/>
      <c r="H28" s="339"/>
      <c r="I28" s="339"/>
      <c r="K28" s="341"/>
      <c r="L28" s="326">
        <f>N25+S25</f>
        <v>252924.61</v>
      </c>
      <c r="M28" s="4" t="s">
        <v>427</v>
      </c>
    </row>
    <row r="29" spans="1:20" x14ac:dyDescent="0.2">
      <c r="A29" s="322" t="s">
        <v>204</v>
      </c>
      <c r="B29" s="9"/>
      <c r="C29" s="341"/>
      <c r="D29" s="341"/>
      <c r="E29" s="342"/>
      <c r="F29" s="342"/>
      <c r="G29" s="342"/>
      <c r="H29" s="342"/>
      <c r="I29" s="342"/>
      <c r="L29" s="326">
        <f>N26+S26</f>
        <v>252007.72999999998</v>
      </c>
      <c r="M29" s="4" t="s">
        <v>429</v>
      </c>
    </row>
    <row r="30" spans="1:20" x14ac:dyDescent="0.2">
      <c r="A30" s="343"/>
      <c r="B30" s="344"/>
      <c r="C30" s="19"/>
      <c r="D30" s="19"/>
      <c r="E30" s="19"/>
      <c r="F30" s="19"/>
      <c r="G30" s="19"/>
      <c r="H30" s="19"/>
      <c r="I30" s="19"/>
    </row>
    <row r="31" spans="1:20" x14ac:dyDescent="0.2">
      <c r="A31" s="343"/>
      <c r="B31" s="344"/>
      <c r="C31" s="19"/>
      <c r="D31" s="19"/>
      <c r="E31" s="19"/>
      <c r="F31" s="19"/>
      <c r="G31" s="19"/>
      <c r="H31" s="19"/>
      <c r="I31" s="19"/>
    </row>
    <row r="32" spans="1:20" x14ac:dyDescent="0.2">
      <c r="A32" s="343"/>
      <c r="B32" s="344"/>
      <c r="C32" s="19"/>
      <c r="D32" s="19"/>
      <c r="E32" s="19"/>
      <c r="F32" s="19"/>
      <c r="G32" s="19"/>
      <c r="H32" s="19"/>
      <c r="I32" s="19"/>
    </row>
    <row r="33" spans="1:9" x14ac:dyDescent="0.2">
      <c r="A33" s="334" t="s">
        <v>5</v>
      </c>
      <c r="B33" s="335"/>
      <c r="C33" s="19"/>
      <c r="D33" s="19"/>
      <c r="E33" s="19"/>
      <c r="F33" s="19"/>
      <c r="G33" s="19"/>
      <c r="H33" s="19"/>
      <c r="I33" s="19"/>
    </row>
    <row r="34" spans="1:9" x14ac:dyDescent="0.2">
      <c r="A34" s="334"/>
      <c r="B34" s="335"/>
      <c r="C34" s="19"/>
      <c r="D34" s="19"/>
      <c r="E34" s="19"/>
      <c r="F34" s="19"/>
      <c r="G34" s="19"/>
      <c r="H34" s="19"/>
      <c r="I34" s="19"/>
    </row>
    <row r="35" spans="1:9" x14ac:dyDescent="0.2">
      <c r="A35" s="334" t="s">
        <v>7</v>
      </c>
      <c r="B35" s="335"/>
      <c r="C35" s="339">
        <v>26595.109999999986</v>
      </c>
      <c r="D35" s="339">
        <f t="shared" ref="D35:I35" si="1">+D24+D25-D26+D33</f>
        <v>6125.4499999999825</v>
      </c>
      <c r="E35" s="339">
        <f t="shared" si="1"/>
        <v>7600.1399999999849</v>
      </c>
      <c r="F35" s="339">
        <f t="shared" si="1"/>
        <v>8517.0199999999604</v>
      </c>
      <c r="G35" s="339">
        <f t="shared" si="1"/>
        <v>8517.0199999999604</v>
      </c>
      <c r="H35" s="339">
        <f t="shared" si="1"/>
        <v>8517.0199999999604</v>
      </c>
      <c r="I35" s="339">
        <f t="shared" si="1"/>
        <v>8517.0199999999604</v>
      </c>
    </row>
    <row r="36" spans="1:9" x14ac:dyDescent="0.2">
      <c r="A36" s="343"/>
      <c r="B36" s="344"/>
      <c r="C36" s="19"/>
      <c r="D36" s="19"/>
      <c r="E36" s="19"/>
      <c r="F36" s="19"/>
      <c r="G36" s="19"/>
      <c r="H36" s="19"/>
      <c r="I36" s="19"/>
    </row>
    <row r="37" spans="1:9" x14ac:dyDescent="0.2">
      <c r="A37" s="334" t="s">
        <v>24</v>
      </c>
      <c r="B37" s="335"/>
      <c r="C37" s="122">
        <v>10000</v>
      </c>
      <c r="D37" s="19">
        <v>10000</v>
      </c>
      <c r="E37" s="19">
        <v>23631</v>
      </c>
      <c r="F37" s="231">
        <v>0</v>
      </c>
      <c r="G37" s="231">
        <v>0</v>
      </c>
      <c r="H37" s="231">
        <v>0</v>
      </c>
      <c r="I37" s="231">
        <v>0</v>
      </c>
    </row>
    <row r="38" spans="1:9" x14ac:dyDescent="0.2">
      <c r="A38" s="343"/>
      <c r="B38" s="344"/>
      <c r="C38" s="122"/>
      <c r="D38" s="19"/>
      <c r="E38" s="19"/>
      <c r="F38" s="19"/>
      <c r="G38" s="19"/>
      <c r="H38" s="19"/>
      <c r="I38" s="19"/>
    </row>
    <row r="39" spans="1:9" x14ac:dyDescent="0.2">
      <c r="A39" s="334" t="s">
        <v>25</v>
      </c>
      <c r="B39" s="346"/>
      <c r="C39" s="29" t="s">
        <v>75</v>
      </c>
      <c r="D39" s="29" t="s">
        <v>75</v>
      </c>
      <c r="E39" s="29" t="s">
        <v>75</v>
      </c>
      <c r="F39" s="29" t="s">
        <v>75</v>
      </c>
      <c r="G39" s="29" t="s">
        <v>75</v>
      </c>
      <c r="H39" s="29" t="s">
        <v>75</v>
      </c>
      <c r="I39" s="29" t="s">
        <v>75</v>
      </c>
    </row>
    <row r="40" spans="1:9" x14ac:dyDescent="0.2">
      <c r="A40" s="354"/>
      <c r="B40" s="354"/>
      <c r="C40" s="355"/>
      <c r="D40" s="355"/>
      <c r="E40" s="355"/>
      <c r="F40" s="355"/>
      <c r="G40" s="355"/>
      <c r="H40" s="355"/>
      <c r="I40" s="355"/>
    </row>
    <row r="41" spans="1:9" x14ac:dyDescent="0.2">
      <c r="A41" s="347" t="s">
        <v>26</v>
      </c>
      <c r="B41" s="170"/>
      <c r="C41" s="112"/>
      <c r="D41" s="112"/>
      <c r="E41" s="112"/>
      <c r="F41" s="112"/>
      <c r="G41" s="112"/>
      <c r="H41" s="112"/>
      <c r="I41" s="112"/>
    </row>
    <row r="42" spans="1:9" x14ac:dyDescent="0.2">
      <c r="A42" s="348" t="s">
        <v>205</v>
      </c>
      <c r="B42" s="344"/>
      <c r="C42" s="115"/>
      <c r="D42" s="115"/>
      <c r="E42" s="115"/>
      <c r="F42" s="115"/>
      <c r="G42" s="115"/>
      <c r="H42" s="115"/>
      <c r="I42" s="115"/>
    </row>
    <row r="43" spans="1:9" x14ac:dyDescent="0.2">
      <c r="A43" s="334"/>
      <c r="B43" s="335"/>
      <c r="C43" s="19"/>
      <c r="D43" s="19"/>
      <c r="E43" s="19"/>
      <c r="F43" s="19"/>
      <c r="G43" s="19"/>
      <c r="H43" s="19"/>
      <c r="I43" s="19"/>
    </row>
    <row r="44" spans="1:9" x14ac:dyDescent="0.2">
      <c r="A44" s="334" t="s">
        <v>6</v>
      </c>
      <c r="B44" s="335"/>
      <c r="C44" s="19"/>
      <c r="D44" s="19"/>
      <c r="E44" s="19"/>
      <c r="F44" s="19"/>
      <c r="G44" s="19"/>
      <c r="H44" s="19"/>
      <c r="I44" s="19"/>
    </row>
    <row r="45" spans="1:9" x14ac:dyDescent="0.2">
      <c r="A45" s="334"/>
      <c r="B45" s="335"/>
      <c r="C45" s="19"/>
      <c r="D45" s="19"/>
      <c r="E45" s="19"/>
      <c r="F45" s="19"/>
      <c r="G45" s="19"/>
      <c r="H45" s="19"/>
      <c r="I45" s="19"/>
    </row>
    <row r="46" spans="1:9" x14ac:dyDescent="0.2">
      <c r="A46" s="348" t="s">
        <v>8</v>
      </c>
      <c r="B46" s="346"/>
      <c r="C46" s="19"/>
      <c r="D46" s="19"/>
      <c r="E46" s="19"/>
      <c r="F46" s="19"/>
      <c r="G46" s="19"/>
      <c r="H46" s="19"/>
      <c r="I46" s="19"/>
    </row>
    <row r="47" spans="1:9" x14ac:dyDescent="0.2">
      <c r="A47" s="349" t="s">
        <v>9</v>
      </c>
      <c r="B47" s="350"/>
      <c r="C47" s="19"/>
      <c r="D47" s="19"/>
      <c r="E47" s="19"/>
      <c r="F47" s="19"/>
      <c r="G47" s="19"/>
      <c r="H47" s="19"/>
      <c r="I47" s="19"/>
    </row>
    <row r="49" spans="1:9" x14ac:dyDescent="0.2">
      <c r="A49" s="351"/>
    </row>
    <row r="50" spans="1:9" x14ac:dyDescent="0.2">
      <c r="A50" s="398"/>
      <c r="B50" s="398"/>
      <c r="C50" s="398"/>
      <c r="D50" s="398"/>
      <c r="E50" s="398"/>
      <c r="F50" s="398"/>
      <c r="G50" s="398"/>
      <c r="H50" s="398"/>
      <c r="I50" s="398"/>
    </row>
  </sheetData>
  <mergeCells count="5">
    <mergeCell ref="A9:I9"/>
    <mergeCell ref="A13:I14"/>
    <mergeCell ref="A18:I18"/>
    <mergeCell ref="A20:I20"/>
    <mergeCell ref="A50:I50"/>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B995D-5A09-409A-9C9C-FFE4C6146501}">
  <sheetPr>
    <tabColor rgb="FF0070C0"/>
    <pageSetUpPr fitToPage="1"/>
  </sheetPr>
  <dimension ref="A1:I49"/>
  <sheetViews>
    <sheetView workbookViewId="0">
      <selection activeCell="A13" sqref="A13:I15"/>
    </sheetView>
  </sheetViews>
  <sheetFormatPr defaultColWidth="9.140625" defaultRowHeight="15" x14ac:dyDescent="0.25"/>
  <cols>
    <col min="1" max="2" width="14.7109375" style="292" customWidth="1"/>
    <col min="3" max="8" width="14" style="292" customWidth="1"/>
    <col min="9" max="9" width="13.140625" style="292" customWidth="1"/>
    <col min="10" max="16384" width="9.140625" style="292"/>
  </cols>
  <sheetData>
    <row r="1" spans="1:9" x14ac:dyDescent="0.25">
      <c r="A1" s="291"/>
      <c r="B1" s="291"/>
      <c r="C1" s="291"/>
      <c r="D1" s="291"/>
      <c r="E1" s="291"/>
      <c r="F1" s="291"/>
      <c r="G1" s="291"/>
      <c r="H1" s="291"/>
      <c r="I1" s="291"/>
    </row>
    <row r="2" spans="1:9" s="210" customFormat="1" ht="12.75" x14ac:dyDescent="0.2">
      <c r="A2" s="240" t="s">
        <v>13</v>
      </c>
      <c r="B2" s="170" t="s">
        <v>44</v>
      </c>
      <c r="C2" s="224"/>
      <c r="D2" s="224"/>
      <c r="E2" s="240"/>
      <c r="F2" s="240"/>
      <c r="G2" s="242" t="s">
        <v>14</v>
      </c>
      <c r="H2" s="224" t="s">
        <v>371</v>
      </c>
      <c r="I2" s="224"/>
    </row>
    <row r="3" spans="1:9" s="210" customFormat="1" ht="12.75" x14ac:dyDescent="0.2">
      <c r="A3" s="240" t="s">
        <v>22</v>
      </c>
      <c r="B3" s="170" t="s">
        <v>309</v>
      </c>
      <c r="C3" s="224"/>
      <c r="D3" s="224"/>
      <c r="E3" s="240"/>
      <c r="F3" s="240"/>
      <c r="G3" s="242" t="s">
        <v>15</v>
      </c>
      <c r="H3" s="241" t="s">
        <v>372</v>
      </c>
      <c r="I3" s="241"/>
    </row>
    <row r="4" spans="1:9" s="210" customFormat="1" ht="12.75" x14ac:dyDescent="0.2">
      <c r="A4" s="240" t="s">
        <v>16</v>
      </c>
      <c r="B4" s="171" t="s">
        <v>373</v>
      </c>
      <c r="C4" s="224"/>
      <c r="D4" s="224"/>
      <c r="E4" s="240"/>
      <c r="F4" s="240"/>
      <c r="G4" s="242" t="s">
        <v>18</v>
      </c>
      <c r="H4" s="224" t="s">
        <v>38</v>
      </c>
      <c r="I4" s="224"/>
    </row>
    <row r="5" spans="1:9" s="210" customFormat="1" ht="12.75" x14ac:dyDescent="0.2">
      <c r="A5" s="240" t="s">
        <v>17</v>
      </c>
      <c r="B5" s="224" t="s">
        <v>374</v>
      </c>
      <c r="C5" s="241"/>
      <c r="D5" s="241"/>
      <c r="E5" s="240"/>
      <c r="F5" s="240"/>
      <c r="G5" s="242" t="s">
        <v>19</v>
      </c>
      <c r="H5" s="237" t="s">
        <v>310</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375</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81"/>
      <c r="B10" s="281"/>
      <c r="C10" s="281"/>
      <c r="D10" s="281"/>
      <c r="E10" s="281"/>
      <c r="F10" s="281"/>
      <c r="G10" s="281"/>
      <c r="H10" s="281"/>
      <c r="I10" s="281"/>
    </row>
    <row r="11" spans="1:9" s="210" customFormat="1" ht="12.75" x14ac:dyDescent="0.2">
      <c r="A11" s="210" t="s">
        <v>376</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377</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81"/>
      <c r="B16" s="281"/>
      <c r="C16" s="281"/>
      <c r="D16" s="281"/>
      <c r="E16" s="281"/>
      <c r="F16" s="281"/>
      <c r="G16" s="281"/>
      <c r="H16" s="281"/>
      <c r="I16" s="281"/>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95" customHeight="1" x14ac:dyDescent="0.2">
      <c r="A19" s="385" t="s">
        <v>378</v>
      </c>
      <c r="B19" s="385"/>
      <c r="C19" s="385"/>
      <c r="D19" s="385"/>
      <c r="E19" s="385"/>
      <c r="F19" s="385"/>
      <c r="G19" s="385"/>
      <c r="H19" s="385"/>
      <c r="I19" s="385"/>
    </row>
    <row r="20" spans="1:9" s="210" customFormat="1" ht="15" customHeight="1" x14ac:dyDescent="0.2">
      <c r="A20" s="385"/>
      <c r="B20" s="385"/>
      <c r="C20" s="385"/>
      <c r="D20" s="385"/>
      <c r="E20" s="385"/>
      <c r="F20" s="385"/>
      <c r="G20" s="385"/>
      <c r="H20" s="385"/>
      <c r="I20" s="385"/>
    </row>
    <row r="21" spans="1:9" s="210" customFormat="1" ht="15" customHeight="1" x14ac:dyDescent="0.2">
      <c r="A21" s="282"/>
      <c r="B21" s="282"/>
      <c r="C21" s="282"/>
      <c r="D21" s="282"/>
      <c r="E21" s="282"/>
      <c r="F21" s="282"/>
      <c r="G21" s="282"/>
      <c r="H21" s="282"/>
      <c r="I21" s="282"/>
    </row>
    <row r="22" spans="1:9" s="210" customFormat="1" ht="12.75" x14ac:dyDescent="0.2">
      <c r="A22" s="386" t="s">
        <v>12</v>
      </c>
      <c r="B22" s="387"/>
      <c r="C22" s="387"/>
      <c r="D22" s="387"/>
      <c r="E22" s="387"/>
      <c r="F22" s="387"/>
      <c r="G22" s="387"/>
      <c r="H22" s="387"/>
      <c r="I22" s="388"/>
    </row>
    <row r="23" spans="1:9" x14ac:dyDescent="0.25">
      <c r="A23" s="293"/>
      <c r="B23" s="294"/>
      <c r="C23" s="295" t="s">
        <v>30</v>
      </c>
      <c r="D23" s="296" t="s">
        <v>31</v>
      </c>
      <c r="E23" s="296" t="s">
        <v>32</v>
      </c>
      <c r="F23" s="296" t="s">
        <v>33</v>
      </c>
      <c r="G23" s="239" t="s">
        <v>322</v>
      </c>
      <c r="H23" s="239" t="s">
        <v>323</v>
      </c>
      <c r="I23" s="239" t="s">
        <v>324</v>
      </c>
    </row>
    <row r="24" spans="1:9" x14ac:dyDescent="0.25">
      <c r="A24" s="293"/>
      <c r="B24" s="294"/>
      <c r="C24" s="297" t="s">
        <v>10</v>
      </c>
      <c r="D24" s="238" t="s">
        <v>10</v>
      </c>
      <c r="E24" s="238" t="s">
        <v>10</v>
      </c>
      <c r="F24" s="238" t="s">
        <v>10</v>
      </c>
      <c r="G24" s="238" t="s">
        <v>11</v>
      </c>
      <c r="H24" s="238" t="s">
        <v>11</v>
      </c>
      <c r="I24" s="238" t="s">
        <v>11</v>
      </c>
    </row>
    <row r="25" spans="1:9" s="210" customFormat="1" ht="12.75" x14ac:dyDescent="0.2">
      <c r="A25" s="218" t="s">
        <v>0</v>
      </c>
      <c r="B25" s="217"/>
      <c r="C25" s="211">
        <v>0</v>
      </c>
      <c r="D25" s="211">
        <v>0</v>
      </c>
      <c r="E25" s="211">
        <v>0</v>
      </c>
      <c r="F25" s="211">
        <v>0</v>
      </c>
      <c r="G25" s="211">
        <v>698972</v>
      </c>
      <c r="H25" s="211">
        <v>699231</v>
      </c>
      <c r="I25" s="211">
        <v>699670</v>
      </c>
    </row>
    <row r="26" spans="1:9" s="210" customFormat="1" ht="12.75" x14ac:dyDescent="0.2">
      <c r="A26" s="218" t="s">
        <v>1</v>
      </c>
      <c r="B26" s="217"/>
      <c r="C26" s="211">
        <f t="shared" ref="C26:I26" si="0">B37</f>
        <v>0</v>
      </c>
      <c r="D26" s="211">
        <f t="shared" si="0"/>
        <v>0</v>
      </c>
      <c r="E26" s="211">
        <f t="shared" si="0"/>
        <v>0</v>
      </c>
      <c r="F26" s="211">
        <f t="shared" si="0"/>
        <v>0</v>
      </c>
      <c r="G26" s="211">
        <f t="shared" si="0"/>
        <v>0</v>
      </c>
      <c r="H26" s="211">
        <f t="shared" si="0"/>
        <v>0</v>
      </c>
      <c r="I26" s="211">
        <f t="shared" si="0"/>
        <v>0</v>
      </c>
    </row>
    <row r="27" spans="1:9" s="210" customFormat="1" ht="12.75" x14ac:dyDescent="0.2">
      <c r="A27" s="218" t="s">
        <v>2</v>
      </c>
      <c r="B27" s="217"/>
      <c r="C27" s="211">
        <v>0</v>
      </c>
      <c r="D27" s="211">
        <v>0</v>
      </c>
      <c r="E27" s="211">
        <v>0</v>
      </c>
      <c r="F27" s="211">
        <v>102135</v>
      </c>
      <c r="G27" s="211">
        <f>596323+698972</f>
        <v>1295295</v>
      </c>
      <c r="H27" s="211">
        <v>699231</v>
      </c>
      <c r="I27" s="211">
        <v>699670</v>
      </c>
    </row>
    <row r="28" spans="1:9" s="210" customFormat="1" ht="12.75" x14ac:dyDescent="0.2">
      <c r="A28" s="218" t="s">
        <v>3</v>
      </c>
      <c r="B28" s="217"/>
      <c r="C28" s="211">
        <v>0</v>
      </c>
      <c r="D28" s="211">
        <v>0</v>
      </c>
      <c r="E28" s="211">
        <v>0</v>
      </c>
      <c r="F28" s="211">
        <v>102135</v>
      </c>
      <c r="G28" s="211">
        <f>596323+698972</f>
        <v>1295295</v>
      </c>
      <c r="H28" s="211">
        <v>699231</v>
      </c>
      <c r="I28" s="211">
        <v>699670</v>
      </c>
    </row>
    <row r="29" spans="1:9" s="210" customFormat="1" ht="12.75" x14ac:dyDescent="0.2">
      <c r="A29" s="218"/>
      <c r="B29" s="217"/>
      <c r="C29" s="211"/>
      <c r="D29" s="211"/>
      <c r="E29" s="211"/>
      <c r="F29" s="211"/>
      <c r="G29" s="211"/>
      <c r="H29" s="211"/>
      <c r="I29" s="211"/>
    </row>
    <row r="30" spans="1:9" s="210" customFormat="1" ht="12.75" x14ac:dyDescent="0.2">
      <c r="A30" s="233" t="s">
        <v>4</v>
      </c>
      <c r="B30" s="237"/>
      <c r="C30" s="236"/>
      <c r="D30" s="236"/>
      <c r="E30" s="236"/>
      <c r="F30" s="231"/>
      <c r="G30" s="231"/>
      <c r="H30" s="231"/>
      <c r="I30" s="231"/>
    </row>
    <row r="31" spans="1:9" s="210" customFormat="1" ht="12.75" x14ac:dyDescent="0.2">
      <c r="A31" s="233" t="s">
        <v>29</v>
      </c>
      <c r="B31" s="232"/>
      <c r="C31" s="236"/>
      <c r="D31" s="236"/>
      <c r="E31" s="236"/>
      <c r="F31" s="231"/>
      <c r="G31" s="231"/>
      <c r="H31" s="231"/>
      <c r="I31" s="231"/>
    </row>
    <row r="32" spans="1:9" s="210" customFormat="1" ht="12.75" x14ac:dyDescent="0.2">
      <c r="A32" s="235"/>
      <c r="B32" s="234"/>
      <c r="C32" s="212"/>
      <c r="D32" s="212"/>
      <c r="E32" s="212"/>
      <c r="F32" s="212"/>
      <c r="G32" s="212"/>
      <c r="H32" s="212"/>
      <c r="I32" s="212"/>
    </row>
    <row r="33" spans="1:9" s="210" customFormat="1" ht="12.75" x14ac:dyDescent="0.2">
      <c r="A33" s="235"/>
      <c r="B33" s="234"/>
      <c r="C33" s="212"/>
      <c r="D33" s="212"/>
      <c r="E33" s="212"/>
      <c r="F33" s="212"/>
      <c r="G33" s="212"/>
      <c r="H33" s="212"/>
      <c r="I33" s="212"/>
    </row>
    <row r="34" spans="1:9" s="210" customFormat="1" ht="12.75" x14ac:dyDescent="0.2">
      <c r="A34" s="235"/>
      <c r="B34" s="234"/>
      <c r="C34" s="212"/>
      <c r="D34" s="212"/>
      <c r="E34" s="212"/>
      <c r="F34" s="212"/>
      <c r="G34" s="212"/>
      <c r="H34" s="212"/>
      <c r="I34" s="212"/>
    </row>
    <row r="35" spans="1:9" s="210" customFormat="1" ht="12.75" x14ac:dyDescent="0.2">
      <c r="A35" s="233" t="s">
        <v>5</v>
      </c>
      <c r="B35" s="232"/>
      <c r="C35" s="231">
        <f t="shared" ref="C35:F35" si="1">SUM(C32:C34)</f>
        <v>0</v>
      </c>
      <c r="D35" s="231">
        <f t="shared" si="1"/>
        <v>0</v>
      </c>
      <c r="E35" s="231">
        <f t="shared" si="1"/>
        <v>0</v>
      </c>
      <c r="F35" s="231">
        <f t="shared" si="1"/>
        <v>0</v>
      </c>
      <c r="G35" s="231">
        <f t="shared" ref="G35:I35" si="2">SUM(G32:G34)</f>
        <v>0</v>
      </c>
      <c r="H35" s="231">
        <f t="shared" si="2"/>
        <v>0</v>
      </c>
      <c r="I35" s="231">
        <f t="shared" si="2"/>
        <v>0</v>
      </c>
    </row>
    <row r="36" spans="1:9" s="210" customFormat="1" ht="12.75" x14ac:dyDescent="0.2">
      <c r="A36" s="218"/>
      <c r="B36" s="217"/>
      <c r="C36" s="211"/>
      <c r="D36" s="211"/>
      <c r="E36" s="211"/>
      <c r="F36" s="211"/>
      <c r="G36" s="211"/>
      <c r="H36" s="211"/>
      <c r="I36" s="211"/>
    </row>
    <row r="37" spans="1:9" s="210" customFormat="1" ht="12.75" x14ac:dyDescent="0.2">
      <c r="A37" s="218" t="s">
        <v>7</v>
      </c>
      <c r="B37" s="217"/>
      <c r="C37" s="230">
        <f t="shared" ref="C37:I37" si="3">+C26+C27-C28+C35</f>
        <v>0</v>
      </c>
      <c r="D37" s="230">
        <f t="shared" si="3"/>
        <v>0</v>
      </c>
      <c r="E37" s="230">
        <f t="shared" si="3"/>
        <v>0</v>
      </c>
      <c r="F37" s="230">
        <f t="shared" si="3"/>
        <v>0</v>
      </c>
      <c r="G37" s="230">
        <f t="shared" si="3"/>
        <v>0</v>
      </c>
      <c r="H37" s="230">
        <f t="shared" si="3"/>
        <v>0</v>
      </c>
      <c r="I37" s="230">
        <f t="shared" si="3"/>
        <v>0</v>
      </c>
    </row>
    <row r="38" spans="1:9" s="210" customFormat="1" ht="12.75" x14ac:dyDescent="0.2">
      <c r="A38" s="229"/>
      <c r="B38" s="221"/>
      <c r="C38" s="211"/>
      <c r="D38" s="211"/>
      <c r="E38" s="211"/>
      <c r="F38" s="211"/>
      <c r="G38" s="211"/>
      <c r="H38" s="211"/>
      <c r="I38" s="211"/>
    </row>
    <row r="39" spans="1:9" s="210" customFormat="1" ht="12.75" x14ac:dyDescent="0.2">
      <c r="A39" s="218" t="s">
        <v>24</v>
      </c>
      <c r="B39" s="217"/>
      <c r="C39" s="211">
        <v>0</v>
      </c>
      <c r="D39" s="211">
        <v>0</v>
      </c>
      <c r="E39" s="211">
        <v>0</v>
      </c>
      <c r="F39" s="211">
        <v>596323</v>
      </c>
      <c r="G39" s="211">
        <v>0</v>
      </c>
      <c r="H39" s="211">
        <v>0</v>
      </c>
      <c r="I39" s="211">
        <v>0</v>
      </c>
    </row>
    <row r="40" spans="1:9" s="210" customFormat="1" ht="12.75" x14ac:dyDescent="0.2">
      <c r="A40" s="229"/>
      <c r="B40" s="221"/>
      <c r="C40" s="211"/>
      <c r="D40" s="211"/>
      <c r="E40" s="211"/>
      <c r="F40" s="211"/>
      <c r="G40" s="211"/>
      <c r="H40" s="211"/>
      <c r="I40" s="211"/>
    </row>
    <row r="41" spans="1:9" s="210" customFormat="1" ht="12.75" x14ac:dyDescent="0.2">
      <c r="A41" s="218" t="s">
        <v>25</v>
      </c>
      <c r="B41" s="215"/>
      <c r="C41" s="228">
        <f t="shared" ref="C41:D41" si="4">C37-C39</f>
        <v>0</v>
      </c>
      <c r="D41" s="228">
        <f t="shared" si="4"/>
        <v>0</v>
      </c>
      <c r="E41" s="228" t="s">
        <v>75</v>
      </c>
      <c r="F41" s="228" t="s">
        <v>75</v>
      </c>
      <c r="G41" s="228" t="s">
        <v>75</v>
      </c>
      <c r="H41" s="228" t="s">
        <v>75</v>
      </c>
      <c r="I41" s="228" t="s">
        <v>75</v>
      </c>
    </row>
    <row r="42" spans="1:9" s="210" customFormat="1" ht="12.75" x14ac:dyDescent="0.2">
      <c r="A42" s="227"/>
      <c r="B42" s="227"/>
      <c r="C42" s="226"/>
      <c r="D42" s="226"/>
      <c r="E42" s="226"/>
      <c r="F42" s="226"/>
      <c r="G42" s="226"/>
      <c r="H42" s="226"/>
      <c r="I42" s="226"/>
    </row>
    <row r="43" spans="1:9" s="210" customFormat="1" ht="12.75" x14ac:dyDescent="0.2">
      <c r="A43" s="225" t="s">
        <v>26</v>
      </c>
      <c r="B43" s="224"/>
      <c r="C43" s="223"/>
      <c r="D43" s="223"/>
      <c r="E43" s="222"/>
      <c r="F43" s="222"/>
      <c r="G43" s="222"/>
      <c r="H43" s="222"/>
      <c r="I43" s="222"/>
    </row>
    <row r="44" spans="1:9" s="210" customFormat="1" ht="12.75" x14ac:dyDescent="0.2">
      <c r="A44" s="216" t="s">
        <v>28</v>
      </c>
      <c r="B44" s="221"/>
      <c r="C44" s="220"/>
      <c r="D44" s="220"/>
      <c r="E44" s="219"/>
      <c r="F44" s="219"/>
      <c r="G44" s="219"/>
      <c r="H44" s="219"/>
      <c r="I44" s="219"/>
    </row>
    <row r="45" spans="1:9" s="210" customFormat="1" ht="12.75" x14ac:dyDescent="0.2">
      <c r="A45" s="218"/>
      <c r="B45" s="217"/>
      <c r="C45" s="211"/>
      <c r="D45" s="211"/>
      <c r="E45" s="211"/>
      <c r="F45" s="211"/>
      <c r="G45" s="211"/>
      <c r="H45" s="211"/>
      <c r="I45" s="211"/>
    </row>
    <row r="46" spans="1:9" s="210" customFormat="1" ht="12.75" x14ac:dyDescent="0.2">
      <c r="A46" s="218" t="s">
        <v>6</v>
      </c>
      <c r="B46" s="217"/>
      <c r="C46" s="212"/>
      <c r="D46" s="212"/>
      <c r="E46" s="211"/>
      <c r="F46" s="211"/>
      <c r="G46" s="211"/>
      <c r="H46" s="211"/>
      <c r="I46" s="211"/>
    </row>
    <row r="47" spans="1:9" s="210" customFormat="1" ht="12.75" x14ac:dyDescent="0.2">
      <c r="A47" s="218"/>
      <c r="B47" s="217"/>
      <c r="C47" s="212"/>
      <c r="D47" s="212"/>
      <c r="E47" s="211"/>
      <c r="F47" s="211"/>
      <c r="G47" s="211"/>
      <c r="H47" s="211"/>
      <c r="I47" s="211"/>
    </row>
    <row r="48" spans="1:9" s="210" customFormat="1" ht="12.75" x14ac:dyDescent="0.2">
      <c r="A48" s="216" t="s">
        <v>8</v>
      </c>
      <c r="B48" s="215"/>
      <c r="C48" s="212"/>
      <c r="D48" s="212"/>
      <c r="E48" s="211"/>
      <c r="F48" s="211"/>
      <c r="G48" s="211"/>
      <c r="H48" s="211"/>
      <c r="I48" s="211"/>
    </row>
    <row r="49" spans="1:9" s="210" customFormat="1" ht="12.75" x14ac:dyDescent="0.2">
      <c r="A49" s="214" t="s">
        <v>9</v>
      </c>
      <c r="B49" s="213"/>
      <c r="C49" s="212"/>
      <c r="D49" s="212"/>
      <c r="E49" s="211"/>
      <c r="F49" s="211"/>
      <c r="G49" s="211"/>
      <c r="H49" s="211"/>
      <c r="I49" s="211"/>
    </row>
  </sheetData>
  <mergeCells count="5">
    <mergeCell ref="A8:I9"/>
    <mergeCell ref="A13:I15"/>
    <mergeCell ref="A19:I19"/>
    <mergeCell ref="A20:I20"/>
    <mergeCell ref="A22:I22"/>
  </mergeCells>
  <pageMargins left="0.7" right="0.7" top="0.75" bottom="0.75" header="0.3" footer="0.3"/>
  <pageSetup scale="82" orientation="landscape" r:id="rId1"/>
  <headerFooter>
    <oddHeader xml:space="preserve">&amp;CReport on Non-General Fund Information
for Submittal to the 2024 Legislature
</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5D5EBB-E7B4-4772-B141-DAEFF0D1B6E0}">
  <sheetPr>
    <pageSetUpPr fitToPage="1"/>
  </sheetPr>
  <dimension ref="A1:I50"/>
  <sheetViews>
    <sheetView topLeftCell="A4" zoomScaleNormal="100" zoomScaleSheetLayoutView="70" workbookViewId="0">
      <selection activeCell="I28" sqref="I28:I29"/>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1" t="s">
        <v>44</v>
      </c>
      <c r="C2" s="224"/>
      <c r="D2" s="224"/>
      <c r="E2" s="240"/>
      <c r="F2" s="240"/>
      <c r="G2" s="242" t="s">
        <v>14</v>
      </c>
      <c r="H2" s="170" t="s">
        <v>338</v>
      </c>
      <c r="I2" s="224"/>
    </row>
    <row r="3" spans="1:9" s="210" customFormat="1" ht="12.75" x14ac:dyDescent="0.2">
      <c r="A3" s="240" t="s">
        <v>22</v>
      </c>
      <c r="B3" s="171" t="s">
        <v>46</v>
      </c>
      <c r="C3" s="224"/>
      <c r="D3" s="224"/>
      <c r="E3" s="240"/>
      <c r="F3" s="240"/>
      <c r="G3" s="242" t="s">
        <v>15</v>
      </c>
      <c r="H3" s="9" t="s">
        <v>339</v>
      </c>
      <c r="I3" s="241"/>
    </row>
    <row r="4" spans="1:9" s="210" customFormat="1" ht="12.75" x14ac:dyDescent="0.2">
      <c r="A4" s="240" t="s">
        <v>16</v>
      </c>
      <c r="B4" s="171" t="s">
        <v>63</v>
      </c>
      <c r="C4" s="224"/>
      <c r="D4" s="224"/>
      <c r="E4" s="240"/>
      <c r="F4" s="240"/>
      <c r="G4" s="242" t="s">
        <v>18</v>
      </c>
      <c r="H4" s="171" t="s">
        <v>38</v>
      </c>
      <c r="I4" s="224"/>
    </row>
    <row r="5" spans="1:9" s="210" customFormat="1" ht="12.75" x14ac:dyDescent="0.2">
      <c r="A5" s="240" t="s">
        <v>17</v>
      </c>
      <c r="B5" s="171" t="s">
        <v>64</v>
      </c>
      <c r="C5" s="241"/>
      <c r="D5" s="241"/>
      <c r="E5" s="240"/>
      <c r="F5" s="240"/>
      <c r="G5" s="242" t="s">
        <v>19</v>
      </c>
      <c r="H5" s="237" t="s">
        <v>65</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66</v>
      </c>
      <c r="B8" s="385"/>
      <c r="C8" s="385"/>
      <c r="D8" s="385"/>
      <c r="E8" s="385"/>
      <c r="F8" s="385"/>
      <c r="G8" s="385"/>
      <c r="H8" s="385"/>
      <c r="I8" s="385"/>
    </row>
    <row r="9" spans="1:9" s="210" customFormat="1" ht="12.75" customHeight="1" x14ac:dyDescent="0.2">
      <c r="A9" s="385"/>
      <c r="B9" s="385"/>
      <c r="C9" s="385"/>
      <c r="D9" s="385"/>
      <c r="E9" s="385"/>
      <c r="F9" s="385"/>
      <c r="G9" s="385"/>
      <c r="H9" s="385"/>
      <c r="I9" s="385"/>
    </row>
    <row r="10" spans="1:9" s="210" customFormat="1" ht="12.75" x14ac:dyDescent="0.2">
      <c r="A10" s="250"/>
      <c r="B10" s="250"/>
      <c r="C10" s="250"/>
      <c r="D10" s="250"/>
      <c r="E10" s="250"/>
      <c r="F10" s="250"/>
      <c r="G10" s="250"/>
      <c r="H10" s="250"/>
      <c r="I10" s="250"/>
    </row>
    <row r="11" spans="1:9" s="210" customFormat="1" ht="12.75" x14ac:dyDescent="0.2">
      <c r="A11" s="188" t="s">
        <v>67</v>
      </c>
    </row>
    <row r="12" spans="1:9" s="210" customFormat="1" ht="12.75" x14ac:dyDescent="0.2">
      <c r="A12" s="188"/>
    </row>
    <row r="13" spans="1:9" s="210" customFormat="1" ht="12.75" customHeight="1" x14ac:dyDescent="0.2">
      <c r="A13" s="385" t="s">
        <v>68</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250"/>
      <c r="B15" s="250"/>
      <c r="C15" s="250"/>
      <c r="D15" s="250"/>
      <c r="E15" s="250"/>
      <c r="F15" s="250"/>
      <c r="G15" s="250"/>
      <c r="H15" s="250"/>
      <c r="I15" s="250"/>
    </row>
    <row r="16" spans="1:9" s="210" customFormat="1" ht="13.9" customHeight="1" x14ac:dyDescent="0.2">
      <c r="A16" s="188" t="s">
        <v>54</v>
      </c>
    </row>
    <row r="17" spans="1:9" s="210" customFormat="1" ht="13.9" customHeight="1" x14ac:dyDescent="0.2">
      <c r="A17" s="188"/>
    </row>
    <row r="18" spans="1:9" s="210" customFormat="1" ht="12.75" customHeight="1" x14ac:dyDescent="0.2">
      <c r="A18" s="401" t="s">
        <v>346</v>
      </c>
      <c r="B18" s="401"/>
      <c r="C18" s="401"/>
      <c r="D18" s="401"/>
      <c r="E18" s="401"/>
      <c r="F18" s="401"/>
      <c r="G18" s="401"/>
      <c r="H18" s="401"/>
      <c r="I18" s="401"/>
    </row>
    <row r="19" spans="1:9" s="210" customFormat="1" ht="12.75" x14ac:dyDescent="0.2">
      <c r="A19" s="401"/>
      <c r="B19" s="401"/>
      <c r="C19" s="401"/>
      <c r="D19" s="401"/>
      <c r="E19" s="401"/>
      <c r="F19" s="401"/>
      <c r="G19" s="401"/>
      <c r="H19" s="401"/>
      <c r="I19" s="401"/>
    </row>
    <row r="20" spans="1:9" s="210" customFormat="1" ht="12.75" x14ac:dyDescent="0.2">
      <c r="A20" s="401"/>
      <c r="B20" s="401"/>
      <c r="C20" s="401"/>
      <c r="D20" s="401"/>
      <c r="E20" s="401"/>
      <c r="F20" s="401"/>
      <c r="G20" s="401"/>
      <c r="H20" s="401"/>
      <c r="I20" s="401"/>
    </row>
    <row r="21" spans="1:9" s="210" customFormat="1" ht="40.5" customHeight="1" x14ac:dyDescent="0.2">
      <c r="A21" s="401"/>
      <c r="B21" s="401"/>
      <c r="C21" s="401"/>
      <c r="D21" s="401"/>
      <c r="E21" s="401"/>
      <c r="F21" s="401"/>
      <c r="G21" s="401"/>
      <c r="H21" s="401"/>
      <c r="I21" s="401"/>
    </row>
    <row r="22" spans="1:9" s="210" customFormat="1" ht="12.75" x14ac:dyDescent="0.2">
      <c r="A22" s="252"/>
      <c r="B22" s="252"/>
      <c r="C22" s="252"/>
      <c r="D22" s="252"/>
      <c r="E22" s="252"/>
      <c r="F22" s="252"/>
      <c r="G22" s="252"/>
      <c r="H22" s="252"/>
      <c r="I22" s="252"/>
    </row>
    <row r="23" spans="1:9" s="210" customFormat="1" ht="12.75" x14ac:dyDescent="0.2">
      <c r="A23" s="386" t="s">
        <v>12</v>
      </c>
      <c r="B23" s="387"/>
      <c r="C23" s="387"/>
      <c r="D23" s="387"/>
      <c r="E23" s="387"/>
      <c r="F23" s="387"/>
      <c r="G23" s="387"/>
      <c r="H23" s="387"/>
      <c r="I23" s="388"/>
    </row>
    <row r="24" spans="1:9" x14ac:dyDescent="0.25">
      <c r="A24" s="48"/>
      <c r="B24" s="49"/>
      <c r="C24" s="50" t="s">
        <v>30</v>
      </c>
      <c r="D24" s="51" t="s">
        <v>31</v>
      </c>
      <c r="E24" s="51" t="s">
        <v>32</v>
      </c>
      <c r="F24" s="51" t="s">
        <v>33</v>
      </c>
      <c r="G24" s="239" t="s">
        <v>322</v>
      </c>
      <c r="H24" s="239" t="s">
        <v>323</v>
      </c>
      <c r="I24" s="239" t="s">
        <v>324</v>
      </c>
    </row>
    <row r="25" spans="1:9" x14ac:dyDescent="0.25">
      <c r="A25" s="48"/>
      <c r="B25" s="49"/>
      <c r="C25" s="52" t="s">
        <v>10</v>
      </c>
      <c r="D25" s="238" t="s">
        <v>10</v>
      </c>
      <c r="E25" s="238" t="s">
        <v>10</v>
      </c>
      <c r="F25" s="238" t="s">
        <v>10</v>
      </c>
      <c r="G25" s="238" t="s">
        <v>11</v>
      </c>
      <c r="H25" s="238" t="s">
        <v>11</v>
      </c>
      <c r="I25" s="238" t="s">
        <v>11</v>
      </c>
    </row>
    <row r="26" spans="1:9" s="210" customFormat="1" ht="12.75" x14ac:dyDescent="0.2">
      <c r="A26" s="218" t="s">
        <v>0</v>
      </c>
      <c r="B26" s="217"/>
      <c r="C26" s="211">
        <v>37538</v>
      </c>
      <c r="D26" s="211">
        <v>37538</v>
      </c>
      <c r="E26" s="211">
        <v>37538</v>
      </c>
      <c r="F26" s="211">
        <v>37538</v>
      </c>
      <c r="G26" s="211">
        <v>37538</v>
      </c>
      <c r="H26" s="211">
        <v>37538</v>
      </c>
      <c r="I26" s="211">
        <v>37538</v>
      </c>
    </row>
    <row r="27" spans="1:9" s="210" customFormat="1" ht="12.75" x14ac:dyDescent="0.2">
      <c r="A27" s="218" t="s">
        <v>1</v>
      </c>
      <c r="B27" s="217"/>
      <c r="C27" s="211">
        <v>379966</v>
      </c>
      <c r="D27" s="211">
        <f t="shared" ref="D27:I27" si="0">C38</f>
        <v>417504</v>
      </c>
      <c r="E27" s="211">
        <f t="shared" si="0"/>
        <v>455042</v>
      </c>
      <c r="F27" s="211">
        <f t="shared" si="0"/>
        <v>455042</v>
      </c>
      <c r="G27" s="211">
        <f t="shared" si="0"/>
        <v>474333.23</v>
      </c>
      <c r="H27" s="211">
        <f t="shared" si="0"/>
        <v>474333.23</v>
      </c>
      <c r="I27" s="211">
        <f t="shared" si="0"/>
        <v>474333.23</v>
      </c>
    </row>
    <row r="28" spans="1:9" s="210" customFormat="1" ht="12.75" x14ac:dyDescent="0.2">
      <c r="A28" s="218" t="s">
        <v>2</v>
      </c>
      <c r="B28" s="217"/>
      <c r="C28" s="211">
        <v>37538</v>
      </c>
      <c r="D28" s="211">
        <v>37538</v>
      </c>
      <c r="E28" s="211">
        <v>0</v>
      </c>
      <c r="F28" s="211">
        <v>56307</v>
      </c>
      <c r="G28" s="258">
        <v>37538</v>
      </c>
      <c r="H28" s="258">
        <v>37538</v>
      </c>
      <c r="I28" s="258">
        <v>37538</v>
      </c>
    </row>
    <row r="29" spans="1:9" s="210" customFormat="1" ht="12.75" x14ac:dyDescent="0.2">
      <c r="A29" s="218" t="s">
        <v>3</v>
      </c>
      <c r="B29" s="217"/>
      <c r="C29" s="211">
        <v>0</v>
      </c>
      <c r="D29" s="211">
        <v>0</v>
      </c>
      <c r="E29" s="211">
        <v>0</v>
      </c>
      <c r="F29" s="211">
        <v>37015.769999999997</v>
      </c>
      <c r="G29" s="258">
        <v>37538</v>
      </c>
      <c r="H29" s="258">
        <v>37538</v>
      </c>
      <c r="I29" s="258">
        <v>37538</v>
      </c>
    </row>
    <row r="30" spans="1:9" s="210" customFormat="1" ht="12.75" x14ac:dyDescent="0.2">
      <c r="A30" s="218"/>
      <c r="B30" s="217"/>
      <c r="C30" s="211"/>
      <c r="D30" s="211"/>
      <c r="E30" s="211"/>
      <c r="F30" s="211"/>
      <c r="G30" s="211"/>
      <c r="H30" s="211"/>
      <c r="I30" s="211"/>
    </row>
    <row r="31" spans="1:9" s="210" customFormat="1" ht="12.75" x14ac:dyDescent="0.2">
      <c r="A31" s="233" t="s">
        <v>4</v>
      </c>
      <c r="B31" s="237"/>
      <c r="C31" s="236"/>
      <c r="D31" s="236"/>
      <c r="E31" s="236"/>
      <c r="F31" s="231"/>
      <c r="G31" s="231"/>
      <c r="H31" s="231"/>
      <c r="I31" s="231"/>
    </row>
    <row r="32" spans="1:9" s="210" customFormat="1" ht="12.75" x14ac:dyDescent="0.2">
      <c r="A32" s="233" t="s">
        <v>29</v>
      </c>
      <c r="B32" s="232"/>
      <c r="C32" s="236"/>
      <c r="D32" s="236"/>
      <c r="E32" s="236"/>
      <c r="F32" s="231"/>
      <c r="G32" s="231"/>
      <c r="H32" s="231"/>
      <c r="I32" s="231"/>
    </row>
    <row r="33" spans="1:9" s="210" customFormat="1" ht="12.75" x14ac:dyDescent="0.2">
      <c r="A33" s="235"/>
      <c r="B33" s="234"/>
      <c r="C33" s="212"/>
      <c r="D33" s="212"/>
      <c r="E33" s="212"/>
      <c r="F33" s="212"/>
      <c r="G33" s="212"/>
      <c r="H33" s="212"/>
      <c r="I33" s="212"/>
    </row>
    <row r="34" spans="1:9" s="210" customFormat="1" ht="12.75" x14ac:dyDescent="0.2">
      <c r="A34" s="235"/>
      <c r="B34" s="234"/>
      <c r="C34" s="212"/>
      <c r="D34" s="212"/>
      <c r="E34" s="212"/>
      <c r="F34" s="212"/>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3" t="s">
        <v>5</v>
      </c>
      <c r="B36" s="232"/>
      <c r="C36" s="231">
        <f t="shared" ref="C36:F36" si="1">SUM(C33:C35)</f>
        <v>0</v>
      </c>
      <c r="D36" s="231">
        <f t="shared" si="1"/>
        <v>0</v>
      </c>
      <c r="E36" s="231">
        <f t="shared" si="1"/>
        <v>0</v>
      </c>
      <c r="F36" s="231">
        <f t="shared" si="1"/>
        <v>0</v>
      </c>
      <c r="G36" s="231">
        <f t="shared" ref="G36:I36" si="2">SUM(G33:G35)</f>
        <v>0</v>
      </c>
      <c r="H36" s="231">
        <f t="shared" si="2"/>
        <v>0</v>
      </c>
      <c r="I36" s="231">
        <f t="shared" si="2"/>
        <v>0</v>
      </c>
    </row>
    <row r="37" spans="1:9" s="210" customFormat="1" ht="12.75" x14ac:dyDescent="0.2">
      <c r="A37" s="218"/>
      <c r="B37" s="217"/>
      <c r="C37" s="211"/>
      <c r="D37" s="211"/>
      <c r="E37" s="211"/>
      <c r="F37" s="211"/>
      <c r="G37" s="211"/>
      <c r="H37" s="211"/>
      <c r="I37" s="211"/>
    </row>
    <row r="38" spans="1:9" s="210" customFormat="1" ht="12.75" x14ac:dyDescent="0.2">
      <c r="A38" s="218" t="s">
        <v>7</v>
      </c>
      <c r="B38" s="217"/>
      <c r="C38" s="230">
        <f t="shared" ref="C38:I38" si="3">+C27+C28-C29+C36</f>
        <v>417504</v>
      </c>
      <c r="D38" s="230">
        <f t="shared" si="3"/>
        <v>455042</v>
      </c>
      <c r="E38" s="230">
        <f t="shared" si="3"/>
        <v>455042</v>
      </c>
      <c r="F38" s="230">
        <f t="shared" si="3"/>
        <v>474333.23</v>
      </c>
      <c r="G38" s="230">
        <f t="shared" si="3"/>
        <v>474333.23</v>
      </c>
      <c r="H38" s="230">
        <f t="shared" si="3"/>
        <v>474333.23</v>
      </c>
      <c r="I38" s="230">
        <f t="shared" si="3"/>
        <v>474333.23</v>
      </c>
    </row>
    <row r="39" spans="1:9" s="210" customFormat="1" ht="12.75" x14ac:dyDescent="0.2">
      <c r="A39" s="229"/>
      <c r="B39" s="221"/>
      <c r="C39" s="211"/>
      <c r="D39" s="211"/>
      <c r="E39" s="211"/>
      <c r="F39" s="211"/>
      <c r="G39" s="211"/>
      <c r="H39" s="211"/>
      <c r="I39" s="211"/>
    </row>
    <row r="40" spans="1:9" s="210" customFormat="1" ht="12.75" x14ac:dyDescent="0.2">
      <c r="A40" s="218" t="s">
        <v>24</v>
      </c>
      <c r="B40" s="217"/>
      <c r="C40" s="211">
        <v>1507.01</v>
      </c>
      <c r="D40" s="211">
        <v>1253.51</v>
      </c>
      <c r="E40" s="211">
        <v>1253.51</v>
      </c>
      <c r="F40" s="211">
        <v>0</v>
      </c>
      <c r="G40" s="211">
        <v>0</v>
      </c>
      <c r="H40" s="211">
        <v>0</v>
      </c>
      <c r="I40" s="211">
        <v>0</v>
      </c>
    </row>
    <row r="41" spans="1:9" s="210" customFormat="1" ht="12.75" x14ac:dyDescent="0.2">
      <c r="A41" s="229"/>
      <c r="B41" s="221"/>
      <c r="C41" s="211"/>
      <c r="D41" s="211"/>
      <c r="E41" s="211"/>
      <c r="F41" s="211"/>
      <c r="G41" s="211"/>
      <c r="H41" s="211"/>
      <c r="I41" s="211"/>
    </row>
    <row r="42" spans="1:9" s="210" customFormat="1" ht="12.75" x14ac:dyDescent="0.2">
      <c r="A42" s="218" t="s">
        <v>25</v>
      </c>
      <c r="B42" s="215"/>
      <c r="C42" s="228">
        <f t="shared" ref="C42:I42" si="4">C38-C40</f>
        <v>415996.99</v>
      </c>
      <c r="D42" s="228">
        <f t="shared" si="4"/>
        <v>453788.49</v>
      </c>
      <c r="E42" s="228">
        <f t="shared" si="4"/>
        <v>453788.49</v>
      </c>
      <c r="F42" s="228">
        <f t="shared" si="4"/>
        <v>474333.23</v>
      </c>
      <c r="G42" s="228">
        <f t="shared" si="4"/>
        <v>474333.23</v>
      </c>
      <c r="H42" s="228">
        <f t="shared" si="4"/>
        <v>474333.23</v>
      </c>
      <c r="I42" s="228">
        <f t="shared" si="4"/>
        <v>474333.23</v>
      </c>
    </row>
    <row r="43" spans="1:9" s="210" customFormat="1" ht="12.75" x14ac:dyDescent="0.2">
      <c r="A43" s="227"/>
      <c r="B43" s="227"/>
      <c r="C43" s="226"/>
      <c r="D43" s="226"/>
      <c r="E43" s="226"/>
      <c r="F43" s="226"/>
      <c r="G43" s="226"/>
      <c r="H43" s="226"/>
      <c r="I43" s="226"/>
    </row>
    <row r="44" spans="1:9" s="210" customFormat="1" ht="12.75" x14ac:dyDescent="0.2">
      <c r="A44" s="225" t="s">
        <v>26</v>
      </c>
      <c r="B44" s="224"/>
      <c r="C44" s="223"/>
      <c r="D44" s="223"/>
      <c r="E44" s="222"/>
      <c r="F44" s="222"/>
      <c r="G44" s="222"/>
      <c r="H44" s="222"/>
      <c r="I44" s="222"/>
    </row>
    <row r="45" spans="1:9" s="210" customFormat="1" ht="12.75" x14ac:dyDescent="0.2">
      <c r="A45" s="216" t="s">
        <v>28</v>
      </c>
      <c r="B45" s="221"/>
      <c r="C45" s="220"/>
      <c r="D45" s="220"/>
      <c r="E45" s="219"/>
      <c r="F45" s="219"/>
      <c r="G45" s="219"/>
      <c r="H45" s="219"/>
      <c r="I45" s="219"/>
    </row>
    <row r="46" spans="1:9" s="210" customFormat="1" ht="12.75" x14ac:dyDescent="0.2">
      <c r="A46" s="218"/>
      <c r="B46" s="217"/>
      <c r="C46" s="211"/>
      <c r="D46" s="211"/>
      <c r="E46" s="211"/>
      <c r="F46" s="211"/>
      <c r="G46" s="211"/>
      <c r="H46" s="211"/>
      <c r="I46" s="211"/>
    </row>
    <row r="47" spans="1:9" s="210" customFormat="1" ht="12.75" x14ac:dyDescent="0.2">
      <c r="A47" s="218" t="s">
        <v>6</v>
      </c>
      <c r="B47" s="217"/>
      <c r="C47" s="212"/>
      <c r="D47" s="212"/>
      <c r="E47" s="211"/>
      <c r="F47" s="211"/>
      <c r="G47" s="211"/>
      <c r="H47" s="211"/>
      <c r="I47" s="211"/>
    </row>
    <row r="48" spans="1:9" s="210" customFormat="1" ht="12.75" x14ac:dyDescent="0.2">
      <c r="A48" s="218"/>
      <c r="B48" s="217"/>
      <c r="C48" s="212"/>
      <c r="D48" s="212"/>
      <c r="E48" s="211"/>
      <c r="F48" s="211"/>
      <c r="G48" s="211"/>
      <c r="H48" s="211"/>
      <c r="I48" s="211"/>
    </row>
    <row r="49" spans="1:9" s="210" customFormat="1" ht="12.75" x14ac:dyDescent="0.2">
      <c r="A49" s="216" t="s">
        <v>8</v>
      </c>
      <c r="B49" s="215"/>
      <c r="C49" s="212"/>
      <c r="D49" s="212"/>
      <c r="E49" s="211"/>
      <c r="F49" s="211"/>
      <c r="G49" s="211"/>
      <c r="H49" s="211"/>
      <c r="I49" s="211"/>
    </row>
    <row r="50" spans="1:9" s="210" customFormat="1" ht="12.75" x14ac:dyDescent="0.2">
      <c r="A50" s="214" t="s">
        <v>9</v>
      </c>
      <c r="B50" s="213"/>
      <c r="C50" s="212"/>
      <c r="D50" s="212"/>
      <c r="E50" s="211"/>
      <c r="F50" s="211"/>
      <c r="G50" s="211"/>
      <c r="H50" s="211"/>
      <c r="I50" s="211"/>
    </row>
  </sheetData>
  <mergeCells count="4">
    <mergeCell ref="A8:I9"/>
    <mergeCell ref="A13:I14"/>
    <mergeCell ref="A18:I21"/>
    <mergeCell ref="A23:I23"/>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207EC-A9B6-448A-AC64-7D1A192DC6EC}">
  <sheetPr>
    <pageSetUpPr fitToPage="1"/>
  </sheetPr>
  <dimension ref="A1:L51"/>
  <sheetViews>
    <sheetView zoomScaleNormal="100" zoomScaleSheetLayoutView="70" workbookViewId="0">
      <selection activeCell="M31" sqref="M31"/>
    </sheetView>
  </sheetViews>
  <sheetFormatPr defaultColWidth="9.140625" defaultRowHeight="15" x14ac:dyDescent="0.25"/>
  <cols>
    <col min="1" max="2" width="14.7109375" style="357" customWidth="1"/>
    <col min="3" max="8" width="14" style="357" customWidth="1"/>
    <col min="9" max="9" width="13.140625" style="357" customWidth="1"/>
    <col min="10" max="16384" width="9.140625" style="357"/>
  </cols>
  <sheetData>
    <row r="1" spans="1:12" x14ac:dyDescent="0.25">
      <c r="A1" s="356"/>
      <c r="B1" s="356"/>
      <c r="C1" s="356"/>
      <c r="D1" s="356"/>
      <c r="E1" s="356"/>
      <c r="F1" s="356"/>
      <c r="G1" s="356"/>
      <c r="H1" s="356"/>
      <c r="I1" s="356"/>
    </row>
    <row r="2" spans="1:12" s="210" customFormat="1" ht="12.75" x14ac:dyDescent="0.2">
      <c r="A2" s="240" t="s">
        <v>13</v>
      </c>
      <c r="B2" s="170" t="s">
        <v>44</v>
      </c>
      <c r="C2" s="224"/>
      <c r="D2" s="224"/>
      <c r="E2" s="240"/>
      <c r="F2" s="240"/>
      <c r="G2" s="242" t="s">
        <v>14</v>
      </c>
      <c r="H2" s="319" t="s">
        <v>195</v>
      </c>
      <c r="I2" s="224"/>
      <c r="L2" s="358"/>
    </row>
    <row r="3" spans="1:12" s="210" customFormat="1" ht="12.75" x14ac:dyDescent="0.2">
      <c r="A3" s="240" t="s">
        <v>22</v>
      </c>
      <c r="B3" s="170" t="s">
        <v>417</v>
      </c>
      <c r="C3" s="224"/>
      <c r="D3" s="224"/>
      <c r="E3" s="240"/>
      <c r="F3" s="240"/>
      <c r="G3" s="242" t="s">
        <v>15</v>
      </c>
      <c r="H3" s="93" t="s">
        <v>197</v>
      </c>
      <c r="I3" s="241"/>
      <c r="L3" s="90"/>
    </row>
    <row r="4" spans="1:12" s="210" customFormat="1" ht="12.75" x14ac:dyDescent="0.2">
      <c r="A4" s="240" t="s">
        <v>16</v>
      </c>
      <c r="B4" s="171" t="s">
        <v>430</v>
      </c>
      <c r="C4" s="224"/>
      <c r="D4" s="224"/>
      <c r="E4" s="240"/>
      <c r="F4" s="240"/>
      <c r="G4" s="242" t="s">
        <v>18</v>
      </c>
      <c r="H4" s="91" t="s">
        <v>38</v>
      </c>
      <c r="I4" s="224"/>
      <c r="L4" s="90"/>
    </row>
    <row r="5" spans="1:12" s="210" customFormat="1" ht="12.75" x14ac:dyDescent="0.2">
      <c r="A5" s="240" t="s">
        <v>17</v>
      </c>
      <c r="B5" s="171" t="s">
        <v>431</v>
      </c>
      <c r="C5" s="241"/>
      <c r="D5" s="241"/>
      <c r="E5" s="240"/>
      <c r="F5" s="240"/>
      <c r="G5" s="242" t="s">
        <v>19</v>
      </c>
      <c r="H5" s="237" t="s">
        <v>311</v>
      </c>
      <c r="I5" s="241"/>
      <c r="L5" s="90"/>
    </row>
    <row r="6" spans="1:12" s="210" customFormat="1" ht="12.75" x14ac:dyDescent="0.2">
      <c r="A6" s="240"/>
      <c r="B6" s="241" t="s">
        <v>432</v>
      </c>
      <c r="C6" s="241"/>
      <c r="D6" s="241"/>
      <c r="E6" s="240"/>
      <c r="F6" s="240"/>
      <c r="G6" s="240"/>
      <c r="H6" s="240"/>
      <c r="I6" s="240"/>
    </row>
    <row r="7" spans="1:12" s="210" customFormat="1" ht="12.75" x14ac:dyDescent="0.2">
      <c r="A7" s="240"/>
      <c r="B7" s="240"/>
      <c r="C7" s="240"/>
      <c r="D7" s="240"/>
      <c r="E7" s="240"/>
      <c r="F7" s="240"/>
      <c r="G7" s="240"/>
      <c r="H7" s="240"/>
      <c r="I7" s="240"/>
    </row>
    <row r="8" spans="1:12" s="210" customFormat="1" ht="12.75" customHeight="1" x14ac:dyDescent="0.2">
      <c r="A8" s="385" t="s">
        <v>433</v>
      </c>
      <c r="B8" s="385"/>
      <c r="C8" s="385"/>
      <c r="D8" s="385"/>
      <c r="E8" s="385"/>
      <c r="F8" s="385"/>
      <c r="G8" s="385"/>
      <c r="H8" s="385"/>
      <c r="I8" s="385"/>
    </row>
    <row r="9" spans="1:12" s="210" customFormat="1" ht="54.75" customHeight="1" x14ac:dyDescent="0.2">
      <c r="A9" s="385"/>
      <c r="B9" s="385"/>
      <c r="C9" s="385"/>
      <c r="D9" s="385"/>
      <c r="E9" s="385"/>
      <c r="F9" s="385"/>
      <c r="G9" s="385"/>
      <c r="H9" s="385"/>
      <c r="I9" s="385"/>
    </row>
    <row r="10" spans="1:12" s="210" customFormat="1" ht="12.75" x14ac:dyDescent="0.2">
      <c r="A10" s="300"/>
      <c r="B10" s="300"/>
      <c r="C10" s="300"/>
      <c r="D10" s="300"/>
      <c r="E10" s="300"/>
      <c r="F10" s="300"/>
      <c r="G10" s="300"/>
      <c r="H10" s="300"/>
      <c r="I10" s="300"/>
    </row>
    <row r="11" spans="1:12" s="210" customFormat="1" ht="12.75" x14ac:dyDescent="0.2">
      <c r="A11" s="321" t="s">
        <v>201</v>
      </c>
      <c r="B11" s="240"/>
      <c r="C11" s="240"/>
      <c r="D11" s="240"/>
      <c r="E11" s="240"/>
      <c r="F11" s="240"/>
      <c r="G11" s="240"/>
      <c r="H11" s="240"/>
      <c r="I11" s="240"/>
    </row>
    <row r="12" spans="1:12" s="210" customFormat="1" ht="12.75" x14ac:dyDescent="0.2">
      <c r="B12" s="240"/>
      <c r="C12" s="240"/>
      <c r="D12" s="240"/>
      <c r="E12" s="240"/>
      <c r="F12" s="240"/>
      <c r="G12" s="240"/>
      <c r="H12" s="240"/>
      <c r="I12" s="240"/>
    </row>
    <row r="13" spans="1:12" s="210" customFormat="1" ht="12.75" customHeight="1" x14ac:dyDescent="0.2">
      <c r="A13" s="385" t="s">
        <v>434</v>
      </c>
      <c r="B13" s="385"/>
      <c r="C13" s="385"/>
      <c r="D13" s="385"/>
      <c r="E13" s="385"/>
      <c r="F13" s="385"/>
      <c r="G13" s="385"/>
      <c r="H13" s="385"/>
      <c r="I13" s="385"/>
    </row>
    <row r="14" spans="1:12" s="210" customFormat="1" ht="12.75" x14ac:dyDescent="0.2">
      <c r="A14" s="385"/>
      <c r="B14" s="385"/>
      <c r="C14" s="385"/>
      <c r="D14" s="385"/>
      <c r="E14" s="385"/>
      <c r="F14" s="385"/>
      <c r="G14" s="385"/>
      <c r="H14" s="385"/>
      <c r="I14" s="385"/>
    </row>
    <row r="15" spans="1:12" s="210" customFormat="1" ht="12.75" hidden="1" x14ac:dyDescent="0.2">
      <c r="A15" s="385"/>
      <c r="B15" s="385"/>
      <c r="C15" s="385"/>
      <c r="D15" s="385"/>
      <c r="E15" s="385"/>
      <c r="F15" s="385"/>
      <c r="G15" s="385"/>
      <c r="H15" s="385"/>
      <c r="I15" s="385"/>
    </row>
    <row r="16" spans="1:12" s="210" customFormat="1" ht="12.75" x14ac:dyDescent="0.2">
      <c r="A16" s="300"/>
      <c r="B16" s="300"/>
      <c r="C16" s="300"/>
      <c r="D16" s="300"/>
      <c r="E16" s="300"/>
      <c r="F16" s="300"/>
      <c r="G16" s="300"/>
      <c r="H16" s="300"/>
      <c r="I16" s="300"/>
    </row>
    <row r="17" spans="1:9" s="210" customFormat="1" ht="12.75" x14ac:dyDescent="0.2">
      <c r="A17" s="188" t="s">
        <v>435</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436</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hidden="1" x14ac:dyDescent="0.2">
      <c r="A21" s="385"/>
      <c r="B21" s="385"/>
      <c r="C21" s="385"/>
      <c r="D21" s="385"/>
      <c r="E21" s="385"/>
      <c r="F21" s="385"/>
      <c r="G21" s="385"/>
      <c r="H21" s="385"/>
      <c r="I21" s="385"/>
    </row>
    <row r="22" spans="1:9" s="210" customFormat="1" ht="15" hidden="1" customHeight="1" x14ac:dyDescent="0.2">
      <c r="A22" s="385"/>
      <c r="B22" s="385"/>
      <c r="C22" s="385"/>
      <c r="D22" s="385"/>
      <c r="E22" s="385"/>
      <c r="F22" s="385"/>
      <c r="G22" s="385"/>
      <c r="H22" s="385"/>
      <c r="I22" s="385"/>
    </row>
    <row r="23" spans="1:9" s="210" customFormat="1" ht="15" customHeight="1" x14ac:dyDescent="0.2">
      <c r="A23" s="301"/>
      <c r="B23" s="301"/>
      <c r="C23" s="301"/>
      <c r="D23" s="301"/>
      <c r="E23" s="301"/>
      <c r="F23" s="301"/>
      <c r="G23" s="301"/>
      <c r="H23" s="301"/>
      <c r="I23" s="301"/>
    </row>
    <row r="24" spans="1:9" s="210" customFormat="1" ht="12.75" x14ac:dyDescent="0.2">
      <c r="A24" s="386" t="s">
        <v>12</v>
      </c>
      <c r="B24" s="387"/>
      <c r="C24" s="387"/>
      <c r="D24" s="387"/>
      <c r="E24" s="387"/>
      <c r="F24" s="387"/>
      <c r="G24" s="387"/>
      <c r="H24" s="387"/>
      <c r="I24" s="388"/>
    </row>
    <row r="25" spans="1:9" x14ac:dyDescent="0.25">
      <c r="A25" s="359"/>
      <c r="B25" s="360"/>
      <c r="C25" s="361" t="s">
        <v>30</v>
      </c>
      <c r="D25" s="362" t="s">
        <v>31</v>
      </c>
      <c r="E25" s="362" t="s">
        <v>32</v>
      </c>
      <c r="F25" s="362" t="s">
        <v>33</v>
      </c>
      <c r="G25" s="239" t="s">
        <v>322</v>
      </c>
      <c r="H25" s="239" t="s">
        <v>323</v>
      </c>
      <c r="I25" s="239" t="s">
        <v>324</v>
      </c>
    </row>
    <row r="26" spans="1:9" x14ac:dyDescent="0.25">
      <c r="A26" s="359"/>
      <c r="B26" s="360"/>
      <c r="C26" s="363"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I28" si="0">B39</f>
        <v>0</v>
      </c>
      <c r="D28" s="211">
        <f t="shared" si="0"/>
        <v>0</v>
      </c>
      <c r="E28" s="211">
        <f t="shared" si="0"/>
        <v>0</v>
      </c>
      <c r="F28" s="211">
        <f t="shared" si="0"/>
        <v>0</v>
      </c>
      <c r="G28" s="211">
        <f t="shared" si="0"/>
        <v>0</v>
      </c>
      <c r="H28" s="211">
        <f t="shared" si="0"/>
        <v>0</v>
      </c>
      <c r="I28" s="211">
        <f t="shared" si="0"/>
        <v>0</v>
      </c>
    </row>
    <row r="29" spans="1:9" s="210" customFormat="1" ht="12.75" x14ac:dyDescent="0.2">
      <c r="A29" s="218" t="s">
        <v>2</v>
      </c>
      <c r="B29" s="217"/>
      <c r="C29" s="211">
        <v>0</v>
      </c>
      <c r="D29" s="211">
        <v>0</v>
      </c>
      <c r="E29" s="211">
        <v>0</v>
      </c>
      <c r="F29" s="211">
        <v>10000</v>
      </c>
      <c r="G29" s="211">
        <v>650000</v>
      </c>
      <c r="H29" s="211">
        <v>650000</v>
      </c>
      <c r="I29" s="211">
        <v>0</v>
      </c>
    </row>
    <row r="30" spans="1:9" s="210" customFormat="1" ht="12.75" x14ac:dyDescent="0.2">
      <c r="A30" s="218" t="s">
        <v>3</v>
      </c>
      <c r="B30" s="217"/>
      <c r="C30" s="211">
        <v>0</v>
      </c>
      <c r="D30" s="211">
        <v>0</v>
      </c>
      <c r="E30" s="211">
        <v>0</v>
      </c>
      <c r="F30" s="211">
        <v>10000</v>
      </c>
      <c r="G30" s="211">
        <v>650000</v>
      </c>
      <c r="H30" s="211">
        <v>650000</v>
      </c>
      <c r="I30" s="211">
        <v>0</v>
      </c>
    </row>
    <row r="31" spans="1:9" s="210" customFormat="1" ht="12.75" x14ac:dyDescent="0.2">
      <c r="A31" s="218"/>
      <c r="B31" s="217"/>
      <c r="C31" s="211"/>
      <c r="D31" s="211"/>
      <c r="E31" s="211"/>
      <c r="F31" s="211"/>
      <c r="G31" s="211"/>
      <c r="H31" s="211"/>
      <c r="I31" s="211"/>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c r="B34" s="234"/>
      <c r="C34" s="212"/>
      <c r="D34" s="212"/>
      <c r="E34" s="212"/>
      <c r="F34" s="212"/>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1">SUM(C34:C36)</f>
        <v>0</v>
      </c>
      <c r="D37" s="231">
        <f t="shared" si="1"/>
        <v>0</v>
      </c>
      <c r="E37" s="231">
        <f t="shared" si="1"/>
        <v>0</v>
      </c>
      <c r="F37" s="231">
        <f t="shared" si="1"/>
        <v>0</v>
      </c>
      <c r="G37" s="231">
        <f t="shared" ref="G37:I37" si="2">SUM(G34:G36)</f>
        <v>0</v>
      </c>
      <c r="H37" s="231">
        <f t="shared" si="2"/>
        <v>0</v>
      </c>
      <c r="I37" s="231">
        <f t="shared" si="2"/>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I39" si="3">+C28+C29-C30+C37</f>
        <v>0</v>
      </c>
      <c r="D39" s="230">
        <f t="shared" si="3"/>
        <v>0</v>
      </c>
      <c r="E39" s="230">
        <f t="shared" si="3"/>
        <v>0</v>
      </c>
      <c r="F39" s="230">
        <f t="shared" si="3"/>
        <v>0</v>
      </c>
      <c r="G39" s="230">
        <f t="shared" si="3"/>
        <v>0</v>
      </c>
      <c r="H39" s="230">
        <f t="shared" si="3"/>
        <v>0</v>
      </c>
      <c r="I39" s="230">
        <f t="shared" si="3"/>
        <v>0</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0</v>
      </c>
      <c r="F41" s="211">
        <v>40000</v>
      </c>
      <c r="G41" s="211">
        <v>40000</v>
      </c>
      <c r="H41" s="211">
        <v>40000</v>
      </c>
      <c r="I41" s="211">
        <v>40000</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D43" si="4">C39-C41</f>
        <v>0</v>
      </c>
      <c r="D43" s="228">
        <f t="shared" si="4"/>
        <v>0</v>
      </c>
      <c r="E43" s="228" t="s">
        <v>75</v>
      </c>
      <c r="F43" s="228" t="s">
        <v>75</v>
      </c>
      <c r="G43" s="228" t="s">
        <v>75</v>
      </c>
      <c r="H43" s="228" t="s">
        <v>75</v>
      </c>
      <c r="I43" s="228" t="s">
        <v>75</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0A6AFE-8989-49F7-9B0D-8F9D6DEDE0E0}">
  <sheetPr>
    <tabColor rgb="FFFFC000"/>
    <pageSetUpPr fitToPage="1"/>
  </sheetPr>
  <dimension ref="A1:I51"/>
  <sheetViews>
    <sheetView topLeftCell="A14" zoomScaleNormal="100" zoomScaleSheetLayoutView="70" workbookViewId="0">
      <selection activeCell="S48" sqref="S48"/>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0" t="s">
        <v>44</v>
      </c>
      <c r="C2" s="224"/>
      <c r="D2" s="224"/>
      <c r="E2" s="240"/>
      <c r="F2" s="240"/>
      <c r="G2" s="242" t="s">
        <v>14</v>
      </c>
      <c r="H2" s="224"/>
      <c r="I2" s="224"/>
    </row>
    <row r="3" spans="1:9" s="210" customFormat="1" ht="12.75" x14ac:dyDescent="0.2">
      <c r="A3" s="240" t="s">
        <v>22</v>
      </c>
      <c r="B3" s="170" t="s">
        <v>35</v>
      </c>
      <c r="C3" s="224"/>
      <c r="D3" s="224"/>
      <c r="E3" s="240"/>
      <c r="F3" s="240"/>
      <c r="G3" s="242" t="s">
        <v>15</v>
      </c>
      <c r="H3" s="241"/>
      <c r="I3" s="241"/>
    </row>
    <row r="4" spans="1:9" s="210" customFormat="1" ht="12.75" x14ac:dyDescent="0.2">
      <c r="A4" s="240" t="s">
        <v>16</v>
      </c>
      <c r="B4" s="171"/>
      <c r="C4" s="224"/>
      <c r="D4" s="224"/>
      <c r="E4" s="240"/>
      <c r="F4" s="240"/>
      <c r="G4" s="242" t="s">
        <v>18</v>
      </c>
      <c r="H4" s="171"/>
      <c r="I4" s="224"/>
    </row>
    <row r="5" spans="1:9" s="210" customFormat="1" ht="12.75" x14ac:dyDescent="0.2">
      <c r="A5" s="240" t="s">
        <v>17</v>
      </c>
      <c r="B5" s="171"/>
      <c r="C5" s="241"/>
      <c r="D5" s="241"/>
      <c r="E5" s="240"/>
      <c r="F5" s="240"/>
      <c r="G5" s="242" t="s">
        <v>19</v>
      </c>
      <c r="H5" s="237" t="s">
        <v>312</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294</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44"/>
      <c r="B10" s="244"/>
      <c r="C10" s="244"/>
      <c r="D10" s="244"/>
      <c r="E10" s="244"/>
      <c r="F10" s="244"/>
      <c r="G10" s="244"/>
      <c r="H10" s="244"/>
      <c r="I10" s="244"/>
    </row>
    <row r="11" spans="1:9" s="210" customFormat="1" ht="12.75" x14ac:dyDescent="0.2">
      <c r="A11" s="210" t="s">
        <v>295</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296</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44"/>
      <c r="B16" s="244"/>
      <c r="C16" s="244"/>
      <c r="D16" s="244"/>
      <c r="E16" s="244"/>
      <c r="F16" s="244"/>
      <c r="G16" s="244"/>
      <c r="H16" s="244"/>
      <c r="I16" s="244"/>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297</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x14ac:dyDescent="0.2">
      <c r="A21" s="385"/>
      <c r="B21" s="385"/>
      <c r="C21" s="385"/>
      <c r="D21" s="385"/>
      <c r="E21" s="385"/>
      <c r="F21" s="385"/>
      <c r="G21" s="385"/>
      <c r="H21" s="385"/>
      <c r="I21" s="385"/>
    </row>
    <row r="22" spans="1:9" s="210" customFormat="1" ht="15" customHeight="1" x14ac:dyDescent="0.2">
      <c r="A22" s="385"/>
      <c r="B22" s="385"/>
      <c r="C22" s="385"/>
      <c r="D22" s="385"/>
      <c r="E22" s="385"/>
      <c r="F22" s="385"/>
      <c r="G22" s="385"/>
      <c r="H22" s="385"/>
      <c r="I22" s="385"/>
    </row>
    <row r="23" spans="1:9" s="210" customFormat="1" ht="15" customHeight="1" x14ac:dyDescent="0.2">
      <c r="A23" s="245"/>
      <c r="B23" s="245"/>
      <c r="C23" s="245"/>
      <c r="D23" s="245"/>
      <c r="E23" s="245"/>
      <c r="F23" s="245"/>
      <c r="G23" s="245"/>
      <c r="H23" s="245"/>
      <c r="I23" s="245"/>
    </row>
    <row r="24" spans="1:9" s="210" customFormat="1" ht="12.75" x14ac:dyDescent="0.2">
      <c r="A24" s="386" t="s">
        <v>12</v>
      </c>
      <c r="B24" s="387"/>
      <c r="C24" s="387"/>
      <c r="D24" s="387"/>
      <c r="E24" s="387"/>
      <c r="F24" s="387"/>
      <c r="G24" s="387"/>
      <c r="H24" s="387"/>
      <c r="I24" s="388"/>
    </row>
    <row r="25" spans="1:9" x14ac:dyDescent="0.25">
      <c r="A25" s="48"/>
      <c r="B25" s="49"/>
      <c r="C25" s="50" t="s">
        <v>30</v>
      </c>
      <c r="D25" s="51" t="s">
        <v>31</v>
      </c>
      <c r="E25" s="51" t="s">
        <v>32</v>
      </c>
      <c r="F25" s="51" t="s">
        <v>33</v>
      </c>
      <c r="G25" s="239" t="s">
        <v>322</v>
      </c>
      <c r="H25" s="239" t="s">
        <v>323</v>
      </c>
      <c r="I25" s="239" t="s">
        <v>324</v>
      </c>
    </row>
    <row r="26" spans="1:9" x14ac:dyDescent="0.25">
      <c r="A26" s="48"/>
      <c r="B26" s="49"/>
      <c r="C26" s="52"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 si="0">B39</f>
        <v>0</v>
      </c>
      <c r="D28" s="211">
        <f t="shared" ref="D28" si="1">C39</f>
        <v>0</v>
      </c>
      <c r="E28" s="211">
        <f t="shared" ref="E28" si="2">D39</f>
        <v>0</v>
      </c>
      <c r="F28" s="211">
        <f t="shared" ref="F28" si="3">E39</f>
        <v>0</v>
      </c>
      <c r="G28" s="211">
        <f t="shared" ref="G28" si="4">F39</f>
        <v>25305.49</v>
      </c>
      <c r="H28" s="211">
        <f t="shared" ref="H28" si="5">G39</f>
        <v>25305.49</v>
      </c>
      <c r="I28" s="211">
        <f t="shared" ref="I28" si="6">H39</f>
        <v>25305.49</v>
      </c>
    </row>
    <row r="29" spans="1:9" s="210" customFormat="1" ht="12.75" x14ac:dyDescent="0.2">
      <c r="A29" s="218" t="s">
        <v>2</v>
      </c>
      <c r="B29" s="217"/>
      <c r="C29" s="211">
        <v>0</v>
      </c>
      <c r="D29" s="211">
        <v>0</v>
      </c>
      <c r="E29" s="211">
        <v>0</v>
      </c>
      <c r="F29" s="211">
        <v>0</v>
      </c>
      <c r="G29" s="211">
        <v>0</v>
      </c>
      <c r="H29" s="211">
        <v>0</v>
      </c>
      <c r="I29" s="211">
        <v>0</v>
      </c>
    </row>
    <row r="30" spans="1:9" s="210" customFormat="1" ht="12.75" x14ac:dyDescent="0.2">
      <c r="A30" s="218" t="s">
        <v>3</v>
      </c>
      <c r="B30" s="217"/>
      <c r="C30" s="211">
        <v>0</v>
      </c>
      <c r="D30" s="211">
        <v>0</v>
      </c>
      <c r="E30" s="211">
        <v>0</v>
      </c>
      <c r="F30" s="211">
        <v>399.51</v>
      </c>
      <c r="G30" s="211">
        <v>0</v>
      </c>
      <c r="H30" s="211">
        <v>0</v>
      </c>
      <c r="I30" s="211">
        <v>0</v>
      </c>
    </row>
    <row r="31" spans="1:9" s="210" customFormat="1" ht="12.75" x14ac:dyDescent="0.2">
      <c r="A31" s="218"/>
      <c r="B31" s="217"/>
      <c r="C31" s="211"/>
      <c r="D31" s="211"/>
      <c r="E31" s="211"/>
      <c r="F31" s="211"/>
      <c r="G31" s="211"/>
      <c r="H31" s="211"/>
      <c r="I31" s="211"/>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t="s">
        <v>313</v>
      </c>
      <c r="B34" s="234"/>
      <c r="C34" s="212"/>
      <c r="D34" s="212"/>
      <c r="E34" s="212"/>
      <c r="F34" s="212">
        <v>9001</v>
      </c>
      <c r="G34" s="212"/>
      <c r="H34" s="212"/>
      <c r="I34" s="212"/>
    </row>
    <row r="35" spans="1:9" s="210" customFormat="1" ht="12.75" x14ac:dyDescent="0.2">
      <c r="A35" s="235" t="s">
        <v>314</v>
      </c>
      <c r="B35" s="234"/>
      <c r="C35" s="212"/>
      <c r="D35" s="212"/>
      <c r="E35" s="212"/>
      <c r="F35" s="212">
        <v>16704</v>
      </c>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7">SUM(C34:C36)</f>
        <v>0</v>
      </c>
      <c r="D37" s="231">
        <f t="shared" si="7"/>
        <v>0</v>
      </c>
      <c r="E37" s="231">
        <f t="shared" si="7"/>
        <v>0</v>
      </c>
      <c r="F37" s="231">
        <f t="shared" si="7"/>
        <v>25705</v>
      </c>
      <c r="G37" s="231">
        <f t="shared" ref="G37:I37" si="8">SUM(G34:G36)</f>
        <v>0</v>
      </c>
      <c r="H37" s="231">
        <f t="shared" si="8"/>
        <v>0</v>
      </c>
      <c r="I37" s="231">
        <f t="shared" si="8"/>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F39" si="9">+C28+C29-C30+C37</f>
        <v>0</v>
      </c>
      <c r="D39" s="230">
        <f t="shared" si="9"/>
        <v>0</v>
      </c>
      <c r="E39" s="230">
        <f t="shared" si="9"/>
        <v>0</v>
      </c>
      <c r="F39" s="230">
        <f t="shared" si="9"/>
        <v>25305.49</v>
      </c>
      <c r="G39" s="230">
        <f t="shared" ref="G39:I39" si="10">+G28+G29-G30+G37</f>
        <v>25305.49</v>
      </c>
      <c r="H39" s="230">
        <f t="shared" si="10"/>
        <v>25305.49</v>
      </c>
      <c r="I39" s="230">
        <f t="shared" si="10"/>
        <v>25305.49</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0</v>
      </c>
      <c r="F41" s="211">
        <v>8601.49</v>
      </c>
      <c r="G41" s="211">
        <v>8601.49</v>
      </c>
      <c r="H41" s="211">
        <v>8601.49</v>
      </c>
      <c r="I41" s="211">
        <v>8601.49</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I43" si="11">C39-C41</f>
        <v>0</v>
      </c>
      <c r="D43" s="228">
        <f t="shared" si="11"/>
        <v>0</v>
      </c>
      <c r="E43" s="228">
        <f t="shared" si="11"/>
        <v>0</v>
      </c>
      <c r="F43" s="422">
        <f t="shared" si="11"/>
        <v>16704</v>
      </c>
      <c r="G43" s="228">
        <f t="shared" si="11"/>
        <v>16704</v>
      </c>
      <c r="H43" s="228">
        <f t="shared" si="11"/>
        <v>16704</v>
      </c>
      <c r="I43" s="228">
        <f t="shared" si="11"/>
        <v>16704</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0AC10-C824-4630-AF4F-E897D2FE537E}">
  <sheetPr>
    <tabColor rgb="FFFF0000"/>
    <pageSetUpPr fitToPage="1"/>
  </sheetPr>
  <dimension ref="A1:O50"/>
  <sheetViews>
    <sheetView topLeftCell="A11" zoomScaleNormal="100" zoomScaleSheetLayoutView="70" workbookViewId="0">
      <selection activeCell="D45" sqref="D45"/>
    </sheetView>
  </sheetViews>
  <sheetFormatPr defaultColWidth="8.140625" defaultRowHeight="12.75" x14ac:dyDescent="0.2"/>
  <cols>
    <col min="1" max="2" width="16.85546875" style="3" customWidth="1"/>
    <col min="3" max="8" width="12.42578125" style="3" customWidth="1"/>
    <col min="9" max="9" width="11.7109375" style="3" customWidth="1"/>
    <col min="10" max="11" width="8.140625" style="3"/>
    <col min="12" max="12" width="9.28515625" style="3" bestFit="1" customWidth="1"/>
    <col min="13" max="13" width="9.42578125" style="3" bestFit="1" customWidth="1"/>
    <col min="14" max="14" width="8.5703125" style="3" bestFit="1" customWidth="1"/>
    <col min="15" max="16384" width="8.140625" style="3"/>
  </cols>
  <sheetData>
    <row r="1" spans="1:14" x14ac:dyDescent="0.2">
      <c r="A1" s="41"/>
      <c r="B1" s="41"/>
      <c r="C1" s="41"/>
      <c r="D1" s="41"/>
      <c r="E1" s="82"/>
      <c r="F1" s="41"/>
      <c r="G1" s="41"/>
      <c r="H1" s="41"/>
      <c r="I1" s="41"/>
    </row>
    <row r="2" spans="1:14" x14ac:dyDescent="0.2">
      <c r="A2" s="41" t="s">
        <v>13</v>
      </c>
      <c r="B2" s="42" t="s">
        <v>44</v>
      </c>
      <c r="C2" s="42"/>
      <c r="D2" s="42"/>
      <c r="E2" s="41"/>
      <c r="F2" s="41"/>
      <c r="G2" s="43" t="s">
        <v>14</v>
      </c>
      <c r="H2" s="42" t="s">
        <v>131</v>
      </c>
      <c r="I2" s="42"/>
    </row>
    <row r="3" spans="1:14" x14ac:dyDescent="0.2">
      <c r="A3" s="41" t="s">
        <v>22</v>
      </c>
      <c r="B3" s="42" t="s">
        <v>132</v>
      </c>
      <c r="C3" s="42"/>
      <c r="D3" s="42"/>
      <c r="E3" s="41"/>
      <c r="F3" s="41"/>
      <c r="G3" s="43" t="s">
        <v>15</v>
      </c>
      <c r="H3" s="44" t="s">
        <v>133</v>
      </c>
      <c r="I3" s="44"/>
    </row>
    <row r="4" spans="1:14" x14ac:dyDescent="0.2">
      <c r="A4" s="41" t="s">
        <v>16</v>
      </c>
      <c r="B4" s="42" t="s">
        <v>134</v>
      </c>
      <c r="C4" s="42"/>
      <c r="D4" s="42"/>
      <c r="E4" s="41"/>
      <c r="F4" s="41"/>
      <c r="G4" s="43" t="s">
        <v>18</v>
      </c>
      <c r="H4" s="42" t="s">
        <v>38</v>
      </c>
      <c r="I4" s="42"/>
    </row>
    <row r="5" spans="1:14" x14ac:dyDescent="0.2">
      <c r="A5" s="41" t="s">
        <v>17</v>
      </c>
      <c r="B5" s="42" t="s">
        <v>135</v>
      </c>
      <c r="C5" s="44"/>
      <c r="D5" s="44"/>
      <c r="E5" s="41"/>
      <c r="F5" s="41"/>
      <c r="G5" s="43" t="s">
        <v>19</v>
      </c>
      <c r="H5" s="11" t="s">
        <v>136</v>
      </c>
      <c r="I5" s="44"/>
    </row>
    <row r="6" spans="1:14" x14ac:dyDescent="0.2">
      <c r="A6" s="41"/>
      <c r="B6" s="41"/>
      <c r="C6" s="41"/>
      <c r="D6" s="41"/>
      <c r="E6" s="41"/>
      <c r="F6" s="41"/>
      <c r="G6" s="41"/>
      <c r="H6" s="41" t="s">
        <v>137</v>
      </c>
      <c r="I6" s="41"/>
    </row>
    <row r="7" spans="1:14" ht="12.75" customHeight="1" x14ac:dyDescent="0.2">
      <c r="A7" s="402" t="s">
        <v>138</v>
      </c>
      <c r="B7" s="402"/>
      <c r="C7" s="402"/>
      <c r="D7" s="402"/>
      <c r="E7" s="402"/>
      <c r="F7" s="402"/>
      <c r="G7" s="402"/>
      <c r="H7" s="402"/>
      <c r="I7" s="402"/>
    </row>
    <row r="8" spans="1:14" x14ac:dyDescent="0.2">
      <c r="A8" s="402"/>
      <c r="B8" s="402"/>
      <c r="C8" s="402"/>
      <c r="D8" s="402"/>
      <c r="E8" s="402"/>
      <c r="F8" s="402"/>
      <c r="G8" s="402"/>
      <c r="H8" s="402"/>
      <c r="I8" s="402"/>
    </row>
    <row r="9" spans="1:14" x14ac:dyDescent="0.2">
      <c r="A9" s="402"/>
      <c r="B9" s="402"/>
      <c r="C9" s="402"/>
      <c r="D9" s="402"/>
      <c r="E9" s="402"/>
      <c r="F9" s="402"/>
      <c r="G9" s="402"/>
      <c r="H9" s="402"/>
      <c r="I9" s="402"/>
    </row>
    <row r="10" spans="1:14" x14ac:dyDescent="0.2">
      <c r="A10" s="402"/>
      <c r="B10" s="402"/>
      <c r="C10" s="402"/>
      <c r="D10" s="402"/>
      <c r="E10" s="402"/>
      <c r="F10" s="402"/>
      <c r="G10" s="402"/>
      <c r="H10" s="402"/>
      <c r="I10" s="402"/>
    </row>
    <row r="11" spans="1:14" x14ac:dyDescent="0.2">
      <c r="A11" s="402"/>
      <c r="B11" s="402"/>
      <c r="C11" s="402"/>
      <c r="D11" s="402"/>
      <c r="E11" s="402"/>
      <c r="F11" s="402"/>
      <c r="G11" s="402"/>
      <c r="H11" s="402"/>
      <c r="I11" s="402"/>
    </row>
    <row r="12" spans="1:14" x14ac:dyDescent="0.2">
      <c r="A12" s="402"/>
      <c r="B12" s="402"/>
      <c r="C12" s="402"/>
      <c r="D12" s="402"/>
      <c r="E12" s="402"/>
      <c r="F12" s="402"/>
      <c r="G12" s="402"/>
      <c r="H12" s="402"/>
      <c r="I12" s="402"/>
    </row>
    <row r="13" spans="1:14" x14ac:dyDescent="0.2">
      <c r="A13" s="402"/>
      <c r="B13" s="402"/>
      <c r="C13" s="402"/>
      <c r="D13" s="402"/>
      <c r="E13" s="402"/>
      <c r="F13" s="402"/>
      <c r="G13" s="402"/>
      <c r="H13" s="402"/>
      <c r="I13" s="402"/>
    </row>
    <row r="14" spans="1:14" ht="5.65" customHeight="1" x14ac:dyDescent="0.2">
      <c r="A14" s="41"/>
      <c r="B14" s="41"/>
      <c r="C14" s="41"/>
      <c r="D14" s="41"/>
      <c r="E14" s="41"/>
      <c r="F14" s="41"/>
      <c r="G14" s="41"/>
      <c r="H14" s="41"/>
      <c r="I14" s="41"/>
    </row>
    <row r="15" spans="1:14" ht="12.75" customHeight="1" x14ac:dyDescent="0.25">
      <c r="A15" s="402" t="s">
        <v>139</v>
      </c>
      <c r="B15" s="402"/>
      <c r="C15" s="402"/>
      <c r="D15" s="402"/>
      <c r="E15" s="402"/>
      <c r="F15" s="402"/>
      <c r="G15" s="402"/>
      <c r="H15" s="402"/>
      <c r="I15" s="402"/>
      <c r="J15" s="40"/>
      <c r="K15" s="40"/>
      <c r="L15" s="40"/>
      <c r="M15" s="40"/>
      <c r="N15" s="40"/>
    </row>
    <row r="16" spans="1:14" ht="15" x14ac:dyDescent="0.25">
      <c r="A16" s="402"/>
      <c r="B16" s="402"/>
      <c r="C16" s="402"/>
      <c r="D16" s="402"/>
      <c r="E16" s="402"/>
      <c r="F16" s="402"/>
      <c r="G16" s="402"/>
      <c r="H16" s="402"/>
      <c r="I16" s="402"/>
      <c r="J16" s="40"/>
      <c r="K16" s="40"/>
      <c r="L16" s="40"/>
      <c r="M16" s="40"/>
      <c r="N16" s="40"/>
    </row>
    <row r="17" spans="1:15" ht="3.75" customHeight="1" x14ac:dyDescent="0.25">
      <c r="A17" s="41"/>
      <c r="B17" s="41" t="s">
        <v>140</v>
      </c>
      <c r="C17" s="41"/>
      <c r="D17" s="41"/>
      <c r="E17" s="41"/>
      <c r="F17" s="41"/>
      <c r="G17" s="41"/>
      <c r="H17" s="41"/>
      <c r="I17" s="41"/>
      <c r="J17" s="40"/>
      <c r="K17" s="40"/>
      <c r="L17" s="40"/>
      <c r="M17" s="40"/>
      <c r="N17" s="40"/>
    </row>
    <row r="18" spans="1:15" ht="12.75" customHeight="1" x14ac:dyDescent="0.25">
      <c r="A18" s="403" t="s">
        <v>141</v>
      </c>
      <c r="B18" s="403"/>
      <c r="C18" s="403"/>
      <c r="D18" s="403"/>
      <c r="E18" s="403"/>
      <c r="F18" s="403"/>
      <c r="G18" s="403"/>
      <c r="H18" s="403"/>
      <c r="I18" s="403"/>
      <c r="J18" s="40"/>
      <c r="K18" s="40"/>
      <c r="L18" s="40"/>
      <c r="M18" s="40"/>
      <c r="N18" s="40"/>
    </row>
    <row r="19" spans="1:15" ht="15" x14ac:dyDescent="0.25">
      <c r="A19" s="403"/>
      <c r="B19" s="403"/>
      <c r="C19" s="403"/>
      <c r="D19" s="403"/>
      <c r="E19" s="403"/>
      <c r="F19" s="403"/>
      <c r="G19" s="403"/>
      <c r="H19" s="403"/>
      <c r="I19" s="403"/>
      <c r="J19" s="40"/>
      <c r="K19" s="40"/>
      <c r="L19" s="40"/>
      <c r="M19" s="40"/>
      <c r="N19" s="40"/>
    </row>
    <row r="20" spans="1:15" ht="15" x14ac:dyDescent="0.25">
      <c r="A20" s="403"/>
      <c r="B20" s="403"/>
      <c r="C20" s="403"/>
      <c r="D20" s="403"/>
      <c r="E20" s="403"/>
      <c r="F20" s="403"/>
      <c r="G20" s="403"/>
      <c r="H20" s="403"/>
      <c r="I20" s="403"/>
      <c r="J20" s="40"/>
      <c r="K20" s="40"/>
      <c r="L20" s="40"/>
      <c r="M20" s="40"/>
      <c r="N20" s="40"/>
    </row>
    <row r="21" spans="1:15" ht="3" customHeight="1" x14ac:dyDescent="0.25">
      <c r="A21" s="41"/>
      <c r="B21" s="41"/>
      <c r="C21" s="41"/>
      <c r="D21" s="41"/>
      <c r="E21" s="41"/>
      <c r="F21" s="41"/>
      <c r="G21" s="41"/>
      <c r="H21" s="41"/>
      <c r="I21" s="41"/>
      <c r="J21" s="40"/>
      <c r="K21" s="40"/>
      <c r="L21" s="40"/>
      <c r="M21" s="40"/>
      <c r="N21" s="40"/>
    </row>
    <row r="22" spans="1:15" ht="15" x14ac:dyDescent="0.25">
      <c r="A22" s="41" t="s">
        <v>142</v>
      </c>
      <c r="B22" s="41"/>
      <c r="C22" s="41"/>
      <c r="D22" s="41"/>
      <c r="E22" s="41"/>
      <c r="F22" s="41"/>
      <c r="G22" s="41"/>
      <c r="H22" s="41"/>
      <c r="I22" s="41"/>
      <c r="J22" s="40"/>
      <c r="K22" s="40"/>
      <c r="L22" s="40"/>
      <c r="M22" s="40"/>
      <c r="N22" s="40"/>
    </row>
    <row r="23" spans="1:15" ht="4.5" customHeight="1" x14ac:dyDescent="0.25">
      <c r="A23" s="41"/>
      <c r="B23" s="41"/>
      <c r="C23" s="41"/>
      <c r="D23" s="41"/>
      <c r="E23" s="41"/>
      <c r="F23" s="41"/>
      <c r="G23" s="41"/>
      <c r="H23" s="41"/>
      <c r="I23" s="41"/>
      <c r="J23" s="40"/>
      <c r="K23" s="40"/>
      <c r="L23" s="40"/>
      <c r="M23" s="40"/>
      <c r="N23" s="40"/>
    </row>
    <row r="24" spans="1:15" ht="12.75" customHeight="1" x14ac:dyDescent="0.25">
      <c r="A24" s="3" t="s">
        <v>143</v>
      </c>
      <c r="C24" s="41"/>
      <c r="D24" s="41"/>
      <c r="E24" s="41"/>
      <c r="F24" s="41"/>
      <c r="G24" s="41"/>
      <c r="H24" s="41"/>
      <c r="I24" s="41"/>
      <c r="J24" s="40"/>
      <c r="K24" s="40"/>
      <c r="L24" s="40"/>
      <c r="M24" s="40"/>
      <c r="N24" s="40"/>
    </row>
    <row r="25" spans="1:15" ht="6" customHeight="1" x14ac:dyDescent="0.25">
      <c r="A25" s="41"/>
      <c r="B25" s="41"/>
      <c r="C25" s="41"/>
      <c r="D25" s="41"/>
      <c r="E25" s="41"/>
      <c r="F25" s="41"/>
      <c r="G25" s="41"/>
      <c r="H25" s="41"/>
      <c r="I25" s="41"/>
      <c r="J25" s="40"/>
      <c r="K25" s="40"/>
      <c r="L25" s="40"/>
      <c r="M25" s="40"/>
      <c r="N25" s="40"/>
    </row>
    <row r="26" spans="1:15" ht="15" x14ac:dyDescent="0.25">
      <c r="A26" s="382" t="s">
        <v>12</v>
      </c>
      <c r="B26" s="383"/>
      <c r="C26" s="383"/>
      <c r="D26" s="383"/>
      <c r="E26" s="383"/>
      <c r="F26" s="383"/>
      <c r="G26" s="383"/>
      <c r="H26" s="383"/>
      <c r="I26" s="384"/>
      <c r="J26" s="40"/>
      <c r="K26" s="40"/>
      <c r="L26" s="40"/>
      <c r="M26" s="40"/>
      <c r="N26" s="40"/>
    </row>
    <row r="27" spans="1:15" ht="15" x14ac:dyDescent="0.25">
      <c r="A27" s="53"/>
      <c r="B27" s="54"/>
      <c r="C27" s="239" t="s">
        <v>30</v>
      </c>
      <c r="D27" s="239" t="s">
        <v>31</v>
      </c>
      <c r="E27" s="239" t="s">
        <v>32</v>
      </c>
      <c r="F27" s="239" t="s">
        <v>33</v>
      </c>
      <c r="G27" s="239" t="s">
        <v>322</v>
      </c>
      <c r="H27" s="239" t="s">
        <v>323</v>
      </c>
      <c r="I27" s="239" t="s">
        <v>324</v>
      </c>
      <c r="J27" s="40"/>
      <c r="K27" s="40"/>
      <c r="L27" s="40"/>
      <c r="M27" s="40"/>
      <c r="N27" s="40"/>
    </row>
    <row r="28" spans="1:15" ht="15" x14ac:dyDescent="0.25">
      <c r="A28" s="14"/>
      <c r="B28" s="15"/>
      <c r="C28" s="176" t="s">
        <v>10</v>
      </c>
      <c r="D28" s="238" t="s">
        <v>10</v>
      </c>
      <c r="E28" s="238" t="s">
        <v>10</v>
      </c>
      <c r="F28" s="238" t="s">
        <v>10</v>
      </c>
      <c r="G28" s="238" t="s">
        <v>11</v>
      </c>
      <c r="H28" s="238" t="s">
        <v>11</v>
      </c>
      <c r="I28" s="238" t="s">
        <v>11</v>
      </c>
      <c r="J28" s="40"/>
      <c r="K28" s="40"/>
      <c r="L28" s="40"/>
      <c r="M28" s="40"/>
      <c r="N28" s="40"/>
    </row>
    <row r="29" spans="1:15" ht="15" x14ac:dyDescent="0.25">
      <c r="A29" s="14" t="s">
        <v>0</v>
      </c>
      <c r="B29" s="15"/>
      <c r="C29" s="212"/>
      <c r="D29" s="212"/>
      <c r="E29" s="212"/>
      <c r="F29" s="212"/>
      <c r="G29" s="212"/>
      <c r="H29" s="212"/>
      <c r="I29" s="212"/>
      <c r="J29" s="40"/>
      <c r="K29" s="164"/>
      <c r="L29" s="165"/>
      <c r="M29" s="165"/>
      <c r="N29" s="165"/>
      <c r="O29" s="166"/>
    </row>
    <row r="30" spans="1:15" ht="15" x14ac:dyDescent="0.25">
      <c r="A30" s="14" t="s">
        <v>1</v>
      </c>
      <c r="B30" s="15"/>
      <c r="C30" s="212">
        <v>0.37999999999738066</v>
      </c>
      <c r="D30" s="212">
        <v>0.37999999999738066</v>
      </c>
      <c r="E30" s="212">
        <v>0.37999999999738066</v>
      </c>
      <c r="F30" s="212">
        <v>0.37999999999738066</v>
      </c>
      <c r="G30" s="212">
        <v>0.37999999999738066</v>
      </c>
      <c r="H30" s="212">
        <v>0.37999999999738066</v>
      </c>
      <c r="I30" s="212">
        <v>0.37999999999738066</v>
      </c>
      <c r="J30" s="40"/>
      <c r="K30" s="166"/>
      <c r="L30" s="167"/>
      <c r="M30" s="167"/>
      <c r="N30" s="167"/>
      <c r="O30" s="166"/>
    </row>
    <row r="31" spans="1:15" ht="15" x14ac:dyDescent="0.25">
      <c r="A31" s="14" t="s">
        <v>2</v>
      </c>
      <c r="B31" s="15"/>
      <c r="C31" s="212">
        <v>0</v>
      </c>
      <c r="D31" s="212"/>
      <c r="E31" s="212"/>
      <c r="F31" s="212"/>
      <c r="G31" s="212"/>
      <c r="H31" s="212"/>
      <c r="I31" s="212"/>
      <c r="J31" s="40"/>
      <c r="K31" s="164"/>
      <c r="L31" s="168"/>
      <c r="M31" s="168"/>
      <c r="N31" s="168"/>
      <c r="O31" s="166"/>
    </row>
    <row r="32" spans="1:15" ht="15" x14ac:dyDescent="0.25">
      <c r="A32" s="14" t="s">
        <v>3</v>
      </c>
      <c r="B32" s="15"/>
      <c r="C32" s="212">
        <v>0</v>
      </c>
      <c r="D32" s="212"/>
      <c r="E32" s="212"/>
      <c r="F32" s="212"/>
      <c r="G32" s="212"/>
      <c r="H32" s="212"/>
      <c r="I32" s="212"/>
      <c r="J32" s="40"/>
      <c r="K32" s="164"/>
      <c r="L32" s="168"/>
      <c r="M32" s="168"/>
      <c r="N32" s="168"/>
      <c r="O32" s="166"/>
    </row>
    <row r="33" spans="1:15" ht="15" x14ac:dyDescent="0.25">
      <c r="A33" s="14"/>
      <c r="B33" s="15"/>
      <c r="C33" s="212"/>
      <c r="D33" s="212"/>
      <c r="E33" s="212"/>
      <c r="F33" s="212"/>
      <c r="G33" s="212"/>
      <c r="H33" s="212"/>
      <c r="I33" s="212"/>
      <c r="J33" s="40"/>
      <c r="K33" s="166"/>
      <c r="L33" s="167"/>
      <c r="M33" s="167"/>
      <c r="N33" s="167"/>
      <c r="O33" s="166"/>
    </row>
    <row r="34" spans="1:15" ht="15" x14ac:dyDescent="0.25">
      <c r="A34" s="14" t="s">
        <v>4</v>
      </c>
      <c r="B34" s="11"/>
      <c r="C34" s="236"/>
      <c r="D34" s="236"/>
      <c r="E34" s="236"/>
      <c r="F34" s="231"/>
      <c r="G34" s="231"/>
      <c r="H34" s="231"/>
      <c r="I34" s="231"/>
      <c r="J34" s="40"/>
      <c r="K34" s="164"/>
      <c r="L34" s="164"/>
      <c r="M34" s="164"/>
      <c r="N34" s="164"/>
      <c r="O34" s="166"/>
    </row>
    <row r="35" spans="1:15" ht="15" x14ac:dyDescent="0.25">
      <c r="A35" s="14" t="s">
        <v>29</v>
      </c>
      <c r="B35" s="15"/>
      <c r="C35" s="236"/>
      <c r="D35" s="236"/>
      <c r="E35" s="236"/>
      <c r="F35" s="231"/>
      <c r="G35" s="231"/>
      <c r="H35" s="231"/>
      <c r="I35" s="231"/>
      <c r="J35" s="40"/>
      <c r="K35" s="164"/>
      <c r="L35" s="164"/>
      <c r="M35" s="164"/>
      <c r="N35" s="164"/>
      <c r="O35" s="166"/>
    </row>
    <row r="36" spans="1:15" ht="15" x14ac:dyDescent="0.25">
      <c r="A36" s="23"/>
      <c r="B36" s="24"/>
      <c r="C36" s="212"/>
      <c r="D36" s="212"/>
      <c r="E36" s="212"/>
      <c r="F36" s="212"/>
      <c r="G36" s="212"/>
      <c r="H36" s="212"/>
      <c r="I36" s="212"/>
      <c r="J36" s="40"/>
      <c r="K36" s="40"/>
      <c r="L36" s="40"/>
      <c r="M36" s="40"/>
      <c r="N36" s="40"/>
    </row>
    <row r="37" spans="1:15" ht="15" x14ac:dyDescent="0.25">
      <c r="A37" s="23" t="s">
        <v>144</v>
      </c>
      <c r="B37" s="24"/>
      <c r="C37" s="212"/>
      <c r="D37" s="212"/>
      <c r="E37" s="212"/>
      <c r="F37" s="212"/>
      <c r="G37" s="212"/>
      <c r="H37" s="212"/>
      <c r="I37" s="212"/>
      <c r="J37" s="40"/>
      <c r="K37" s="40"/>
      <c r="L37" s="40"/>
      <c r="M37" s="40"/>
      <c r="N37" s="40"/>
    </row>
    <row r="38" spans="1:15" ht="15" x14ac:dyDescent="0.25">
      <c r="A38" s="14" t="s">
        <v>5</v>
      </c>
      <c r="B38" s="15"/>
      <c r="C38" s="231">
        <v>0</v>
      </c>
      <c r="D38" s="231">
        <v>0</v>
      </c>
      <c r="E38" s="231">
        <v>0</v>
      </c>
      <c r="F38" s="231">
        <v>0</v>
      </c>
      <c r="G38" s="231">
        <v>0</v>
      </c>
      <c r="H38" s="231">
        <v>0</v>
      </c>
      <c r="I38" s="231">
        <v>0</v>
      </c>
      <c r="J38" s="40"/>
      <c r="K38" s="40"/>
      <c r="L38" s="40"/>
      <c r="M38" s="40"/>
      <c r="N38" s="40"/>
    </row>
    <row r="39" spans="1:15" ht="15" x14ac:dyDescent="0.25">
      <c r="A39" s="14"/>
      <c r="B39" s="15"/>
      <c r="C39" s="212"/>
      <c r="D39" s="212"/>
      <c r="E39" s="212"/>
      <c r="F39" s="212"/>
      <c r="G39" s="212"/>
      <c r="H39" s="212"/>
      <c r="I39" s="212"/>
      <c r="J39" s="40"/>
      <c r="K39" s="40"/>
      <c r="L39" s="40"/>
      <c r="M39" s="40"/>
      <c r="N39" s="40"/>
    </row>
    <row r="40" spans="1:15" ht="15" x14ac:dyDescent="0.25">
      <c r="A40" s="14" t="s">
        <v>7</v>
      </c>
      <c r="B40" s="15"/>
      <c r="C40" s="231">
        <v>0.37999999999738066</v>
      </c>
      <c r="D40" s="231">
        <v>0.37999999999738066</v>
      </c>
      <c r="E40" s="231">
        <v>0.37999999999738066</v>
      </c>
      <c r="F40" s="231">
        <v>0.37999999999738066</v>
      </c>
      <c r="G40" s="231">
        <v>0.37999999999738066</v>
      </c>
      <c r="H40" s="231">
        <v>0.37999999999738066</v>
      </c>
      <c r="I40" s="231">
        <v>0.37999999999738066</v>
      </c>
      <c r="J40" s="40"/>
      <c r="K40" s="40"/>
      <c r="L40" s="40"/>
      <c r="M40" s="40"/>
      <c r="N40" s="40"/>
    </row>
    <row r="41" spans="1:15" ht="15" x14ac:dyDescent="0.25">
      <c r="A41" s="23"/>
      <c r="B41" s="24"/>
      <c r="C41" s="212"/>
      <c r="D41" s="212"/>
      <c r="E41" s="212"/>
      <c r="F41" s="212"/>
      <c r="G41" s="212"/>
      <c r="H41" s="212"/>
      <c r="I41" s="212"/>
      <c r="J41" s="40"/>
      <c r="K41" s="40"/>
      <c r="L41" s="40"/>
      <c r="M41" s="40"/>
      <c r="N41" s="40"/>
    </row>
    <row r="42" spans="1:15" ht="15" x14ac:dyDescent="0.25">
      <c r="A42" s="14" t="s">
        <v>24</v>
      </c>
      <c r="B42" s="15"/>
      <c r="C42" s="212">
        <v>0</v>
      </c>
      <c r="D42" s="212"/>
      <c r="E42" s="212"/>
      <c r="F42" s="212"/>
      <c r="G42" s="212"/>
      <c r="H42" s="212"/>
      <c r="I42" s="212"/>
      <c r="J42" s="40"/>
      <c r="K42" s="40"/>
      <c r="L42" s="40"/>
      <c r="M42" s="40"/>
      <c r="N42" s="40"/>
    </row>
    <row r="43" spans="1:15" ht="15" x14ac:dyDescent="0.25">
      <c r="A43" s="57"/>
      <c r="B43" s="24"/>
      <c r="C43" s="212"/>
      <c r="D43" s="212"/>
      <c r="E43" s="212"/>
      <c r="F43" s="212"/>
      <c r="G43" s="212"/>
      <c r="H43" s="212"/>
      <c r="I43" s="212"/>
      <c r="J43" s="40"/>
      <c r="K43" s="40"/>
      <c r="L43" s="40"/>
      <c r="M43" s="40"/>
      <c r="N43" s="40"/>
    </row>
    <row r="44" spans="1:15" ht="15" x14ac:dyDescent="0.25">
      <c r="A44" s="53" t="s">
        <v>25</v>
      </c>
      <c r="B44" s="28"/>
      <c r="C44" s="85">
        <v>0.37999999999738066</v>
      </c>
      <c r="D44" s="85">
        <v>0.37999999999738066</v>
      </c>
      <c r="E44" s="85">
        <v>0.37999999999738066</v>
      </c>
      <c r="F44" s="85">
        <v>0.37999999999738066</v>
      </c>
      <c r="G44" s="85">
        <v>0.37999999999738066</v>
      </c>
      <c r="H44" s="85">
        <v>0.37999999999738066</v>
      </c>
      <c r="I44" s="85">
        <v>0.37999999999738066</v>
      </c>
      <c r="J44" s="40"/>
      <c r="K44" s="40"/>
      <c r="L44" s="40"/>
      <c r="M44" s="40"/>
      <c r="N44" s="40"/>
    </row>
    <row r="45" spans="1:15" ht="15" x14ac:dyDescent="0.25">
      <c r="A45" s="62"/>
      <c r="B45" s="31"/>
      <c r="C45" s="32"/>
      <c r="D45" s="32"/>
      <c r="E45" s="32"/>
      <c r="F45" s="32"/>
      <c r="G45" s="32"/>
      <c r="H45" s="32"/>
      <c r="I45" s="32"/>
      <c r="J45" s="40"/>
      <c r="K45" s="40"/>
      <c r="L45" s="40"/>
      <c r="M45" s="40"/>
      <c r="N45" s="40"/>
    </row>
    <row r="46" spans="1:15" x14ac:dyDescent="0.2">
      <c r="A46" s="64" t="s">
        <v>26</v>
      </c>
      <c r="B46" s="10"/>
      <c r="C46" s="34"/>
      <c r="D46" s="34"/>
      <c r="E46" s="34"/>
      <c r="F46" s="34"/>
      <c r="G46" s="34"/>
      <c r="H46" s="34"/>
      <c r="I46" s="34"/>
    </row>
    <row r="47" spans="1:15" x14ac:dyDescent="0.2">
      <c r="A47" s="66" t="s">
        <v>28</v>
      </c>
      <c r="B47" s="58"/>
      <c r="C47" s="36"/>
      <c r="D47" s="36"/>
      <c r="E47" s="59"/>
      <c r="F47" s="59"/>
      <c r="G47" s="59"/>
      <c r="H47" s="59"/>
      <c r="I47" s="59"/>
    </row>
    <row r="48" spans="1:15" x14ac:dyDescent="0.2">
      <c r="A48" s="53" t="s">
        <v>6</v>
      </c>
      <c r="B48" s="54"/>
      <c r="C48" s="18"/>
      <c r="D48" s="18"/>
      <c r="E48" s="55"/>
      <c r="F48" s="55"/>
      <c r="G48" s="55"/>
      <c r="H48" s="55"/>
      <c r="I48" s="55"/>
    </row>
    <row r="49" spans="1:9" x14ac:dyDescent="0.2">
      <c r="A49" s="66" t="s">
        <v>8</v>
      </c>
      <c r="B49" s="60"/>
      <c r="C49" s="18"/>
      <c r="D49" s="18"/>
      <c r="E49" s="55"/>
      <c r="F49" s="55"/>
      <c r="G49" s="55"/>
      <c r="H49" s="55"/>
      <c r="I49" s="55"/>
    </row>
    <row r="50" spans="1:9" x14ac:dyDescent="0.2">
      <c r="A50" s="67" t="s">
        <v>9</v>
      </c>
      <c r="B50" s="68"/>
      <c r="C50" s="18"/>
      <c r="D50" s="18"/>
      <c r="E50" s="55"/>
      <c r="F50" s="55"/>
      <c r="G50" s="55"/>
      <c r="H50" s="55"/>
      <c r="I50" s="55"/>
    </row>
  </sheetData>
  <mergeCells count="4">
    <mergeCell ref="A7:I13"/>
    <mergeCell ref="A15:I16"/>
    <mergeCell ref="A18:I20"/>
    <mergeCell ref="A26:I26"/>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69D56-618A-4FB3-9B7E-1E61EC596836}">
  <sheetPr>
    <tabColor rgb="FFFF0000"/>
    <pageSetUpPr fitToPage="1"/>
  </sheetPr>
  <dimension ref="A1:M47"/>
  <sheetViews>
    <sheetView zoomScaleNormal="100" zoomScaleSheetLayoutView="70" workbookViewId="0">
      <selection activeCell="F38" sqref="F38"/>
    </sheetView>
  </sheetViews>
  <sheetFormatPr defaultColWidth="8.140625" defaultRowHeight="12.75" x14ac:dyDescent="0.2"/>
  <cols>
    <col min="1" max="2" width="17.140625" style="3" customWidth="1"/>
    <col min="3" max="8" width="12.42578125" style="3" customWidth="1"/>
    <col min="9" max="9" width="11.7109375" style="3" customWidth="1"/>
    <col min="10" max="10" width="8.140625" style="3"/>
    <col min="11" max="11" width="10.5703125" style="3" bestFit="1" customWidth="1"/>
    <col min="12" max="16384" width="8.140625" style="3"/>
  </cols>
  <sheetData>
    <row r="1" spans="1:12" x14ac:dyDescent="0.2">
      <c r="A1" s="41"/>
      <c r="B1" s="41"/>
      <c r="C1" s="41"/>
      <c r="D1" s="41"/>
      <c r="E1" s="82"/>
      <c r="F1" s="41"/>
      <c r="G1" s="41"/>
      <c r="H1" s="41"/>
      <c r="I1" s="41"/>
    </row>
    <row r="2" spans="1:12" x14ac:dyDescent="0.2">
      <c r="A2" s="41" t="s">
        <v>13</v>
      </c>
      <c r="B2" s="42" t="s">
        <v>44</v>
      </c>
      <c r="C2" s="42"/>
      <c r="D2" s="42"/>
      <c r="E2" s="41"/>
      <c r="F2" s="41"/>
      <c r="G2" s="43" t="s">
        <v>14</v>
      </c>
      <c r="H2" s="42" t="s">
        <v>131</v>
      </c>
      <c r="I2" s="42"/>
    </row>
    <row r="3" spans="1:12" x14ac:dyDescent="0.2">
      <c r="A3" s="41" t="s">
        <v>22</v>
      </c>
      <c r="B3" s="42" t="s">
        <v>132</v>
      </c>
      <c r="C3" s="42"/>
      <c r="D3" s="42"/>
      <c r="E3" s="41"/>
      <c r="F3" s="41"/>
      <c r="G3" s="43" t="s">
        <v>15</v>
      </c>
      <c r="H3" s="44" t="s">
        <v>133</v>
      </c>
      <c r="I3" s="44"/>
    </row>
    <row r="4" spans="1:12" x14ac:dyDescent="0.2">
      <c r="A4" s="41" t="s">
        <v>16</v>
      </c>
      <c r="B4" s="42" t="s">
        <v>145</v>
      </c>
      <c r="C4" s="42"/>
      <c r="D4" s="42"/>
      <c r="E4" s="41"/>
      <c r="F4" s="41"/>
      <c r="G4" s="43" t="s">
        <v>18</v>
      </c>
      <c r="H4" s="42" t="s">
        <v>38</v>
      </c>
      <c r="I4" s="42"/>
    </row>
    <row r="5" spans="1:12" x14ac:dyDescent="0.2">
      <c r="A5" s="41" t="s">
        <v>17</v>
      </c>
      <c r="B5" s="42" t="s">
        <v>146</v>
      </c>
      <c r="C5" s="44"/>
      <c r="D5" s="44"/>
      <c r="E5" s="41"/>
      <c r="F5" s="41"/>
      <c r="G5" s="43" t="s">
        <v>19</v>
      </c>
      <c r="H5" s="44" t="s">
        <v>147</v>
      </c>
      <c r="I5" s="44"/>
    </row>
    <row r="6" spans="1:12" x14ac:dyDescent="0.2">
      <c r="A6" s="41"/>
      <c r="B6" s="41"/>
      <c r="C6" s="41"/>
      <c r="D6" s="41"/>
      <c r="E6" s="41"/>
      <c r="F6" s="41"/>
      <c r="G6" s="41"/>
      <c r="H6" s="41"/>
      <c r="I6" s="41"/>
    </row>
    <row r="7" spans="1:12" ht="12.75" customHeight="1" x14ac:dyDescent="0.2">
      <c r="A7" s="402" t="s">
        <v>148</v>
      </c>
      <c r="B7" s="402"/>
      <c r="C7" s="402"/>
      <c r="D7" s="402"/>
      <c r="E7" s="402"/>
      <c r="F7" s="402"/>
      <c r="G7" s="402"/>
      <c r="H7" s="402"/>
      <c r="I7" s="402"/>
    </row>
    <row r="8" spans="1:12" x14ac:dyDescent="0.2">
      <c r="A8" s="402"/>
      <c r="B8" s="402"/>
      <c r="C8" s="402"/>
      <c r="D8" s="402"/>
      <c r="E8" s="402"/>
      <c r="F8" s="402"/>
      <c r="G8" s="402"/>
      <c r="H8" s="402"/>
      <c r="I8" s="402"/>
    </row>
    <row r="9" spans="1:12" ht="7.5" customHeight="1" x14ac:dyDescent="0.2">
      <c r="A9" s="41"/>
      <c r="B9" s="41"/>
      <c r="C9" s="41"/>
      <c r="D9" s="41"/>
      <c r="E9" s="41"/>
      <c r="F9" s="41"/>
      <c r="G9" s="41"/>
      <c r="H9" s="41"/>
      <c r="I9" s="41"/>
    </row>
    <row r="10" spans="1:12" ht="12.75" customHeight="1" x14ac:dyDescent="0.2">
      <c r="A10" s="403" t="s">
        <v>149</v>
      </c>
      <c r="B10" s="403"/>
      <c r="C10" s="403"/>
      <c r="D10" s="403"/>
      <c r="E10" s="403"/>
      <c r="F10" s="403"/>
      <c r="G10" s="403"/>
      <c r="H10" s="403"/>
      <c r="I10" s="403"/>
    </row>
    <row r="11" spans="1:12" ht="12.75" customHeight="1" x14ac:dyDescent="0.2">
      <c r="A11" s="403"/>
      <c r="B11" s="403"/>
      <c r="C11" s="403"/>
      <c r="D11" s="403"/>
      <c r="E11" s="403"/>
      <c r="F11" s="403"/>
      <c r="G11" s="403"/>
      <c r="H11" s="403"/>
      <c r="I11" s="403"/>
    </row>
    <row r="12" spans="1:12" ht="6.75" customHeight="1" x14ac:dyDescent="0.2">
      <c r="A12" s="86"/>
      <c r="B12" s="86"/>
      <c r="C12" s="86"/>
      <c r="D12" s="86"/>
      <c r="E12" s="86"/>
      <c r="F12" s="86"/>
      <c r="G12" s="86"/>
      <c r="H12" s="86"/>
      <c r="I12" s="86"/>
    </row>
    <row r="13" spans="1:12" ht="12.75" customHeight="1" x14ac:dyDescent="0.2">
      <c r="A13" s="402" t="s">
        <v>150</v>
      </c>
      <c r="B13" s="402"/>
      <c r="C13" s="402"/>
      <c r="D13" s="402"/>
      <c r="E13" s="402"/>
      <c r="F13" s="402"/>
      <c r="G13" s="402"/>
      <c r="H13" s="402"/>
      <c r="I13" s="402"/>
    </row>
    <row r="14" spans="1:12" x14ac:dyDescent="0.2">
      <c r="A14" s="402"/>
      <c r="B14" s="402"/>
      <c r="C14" s="402"/>
      <c r="D14" s="402"/>
      <c r="E14" s="402"/>
      <c r="F14" s="402"/>
      <c r="G14" s="402"/>
      <c r="H14" s="402"/>
      <c r="I14" s="402"/>
    </row>
    <row r="15" spans="1:12" x14ac:dyDescent="0.2">
      <c r="A15" s="402"/>
      <c r="B15" s="402"/>
      <c r="C15" s="402"/>
      <c r="D15" s="402"/>
      <c r="E15" s="402"/>
      <c r="F15" s="402"/>
      <c r="G15" s="402"/>
      <c r="H15" s="402"/>
      <c r="I15" s="402"/>
    </row>
    <row r="16" spans="1:12" ht="8.25" customHeight="1" x14ac:dyDescent="0.25">
      <c r="A16" s="41"/>
      <c r="B16" s="41"/>
      <c r="C16" s="41"/>
      <c r="D16" s="41"/>
      <c r="E16" s="41"/>
      <c r="F16" s="41"/>
      <c r="G16" s="41"/>
      <c r="H16" s="41"/>
      <c r="I16" s="41"/>
      <c r="J16" s="40"/>
      <c r="K16" s="40"/>
      <c r="L16" s="40"/>
    </row>
    <row r="17" spans="1:13" ht="15" x14ac:dyDescent="0.25">
      <c r="A17" s="41" t="s">
        <v>151</v>
      </c>
      <c r="B17" s="41"/>
      <c r="C17" s="41"/>
      <c r="D17" s="41"/>
      <c r="E17" s="41"/>
      <c r="F17" s="41"/>
      <c r="G17" s="41"/>
      <c r="H17" s="41"/>
      <c r="I17" s="41"/>
      <c r="J17" s="40"/>
      <c r="K17" s="40"/>
      <c r="L17" s="40"/>
    </row>
    <row r="18" spans="1:13" ht="5.65" customHeight="1" x14ac:dyDescent="0.25">
      <c r="A18" s="41"/>
      <c r="B18" s="41"/>
      <c r="C18" s="41"/>
      <c r="D18" s="41"/>
      <c r="E18" s="41"/>
      <c r="F18" s="41"/>
      <c r="G18" s="41"/>
      <c r="H18" s="41"/>
      <c r="I18" s="41"/>
      <c r="J18" s="40"/>
      <c r="K18" s="40"/>
      <c r="L18" s="40"/>
    </row>
    <row r="19" spans="1:13" ht="15" x14ac:dyDescent="0.25">
      <c r="A19" s="3" t="s">
        <v>152</v>
      </c>
      <c r="C19" s="41"/>
      <c r="D19" s="41"/>
      <c r="E19" s="41"/>
      <c r="F19" s="41"/>
      <c r="G19" s="41"/>
      <c r="H19" s="41"/>
      <c r="I19" s="41"/>
      <c r="J19" s="40"/>
      <c r="K19" s="40"/>
      <c r="L19" s="40"/>
    </row>
    <row r="20" spans="1:13" ht="9.4" customHeight="1" x14ac:dyDescent="0.25">
      <c r="A20" s="41"/>
      <c r="B20" s="41"/>
      <c r="C20" s="41"/>
      <c r="D20" s="41"/>
      <c r="E20" s="41"/>
      <c r="F20" s="41"/>
      <c r="G20" s="41"/>
      <c r="H20" s="41"/>
      <c r="I20" s="41"/>
      <c r="J20" s="40"/>
      <c r="K20" s="40"/>
      <c r="L20" s="40"/>
    </row>
    <row r="21" spans="1:13" ht="15" x14ac:dyDescent="0.25">
      <c r="A21" s="386" t="s">
        <v>12</v>
      </c>
      <c r="B21" s="387"/>
      <c r="C21" s="387"/>
      <c r="D21" s="387"/>
      <c r="E21" s="387"/>
      <c r="F21" s="387"/>
      <c r="G21" s="387"/>
      <c r="H21" s="387"/>
      <c r="I21" s="388"/>
      <c r="J21" s="40"/>
      <c r="K21" s="40"/>
      <c r="L21" s="40"/>
    </row>
    <row r="22" spans="1:13" ht="15" x14ac:dyDescent="0.25">
      <c r="A22" s="53"/>
      <c r="B22" s="54"/>
      <c r="C22" s="239" t="s">
        <v>30</v>
      </c>
      <c r="D22" s="239" t="s">
        <v>31</v>
      </c>
      <c r="E22" s="239" t="s">
        <v>32</v>
      </c>
      <c r="F22" s="239" t="s">
        <v>33</v>
      </c>
      <c r="G22" s="239" t="s">
        <v>322</v>
      </c>
      <c r="H22" s="239" t="s">
        <v>323</v>
      </c>
      <c r="I22" s="239" t="s">
        <v>324</v>
      </c>
      <c r="J22" s="40"/>
      <c r="K22" s="40"/>
      <c r="L22" s="40"/>
    </row>
    <row r="23" spans="1:13" ht="15" x14ac:dyDescent="0.25">
      <c r="A23" s="53"/>
      <c r="B23" s="54"/>
      <c r="C23" s="238" t="s">
        <v>10</v>
      </c>
      <c r="D23" s="238" t="s">
        <v>10</v>
      </c>
      <c r="E23" s="238" t="s">
        <v>10</v>
      </c>
      <c r="F23" s="238" t="s">
        <v>10</v>
      </c>
      <c r="G23" s="238" t="s">
        <v>11</v>
      </c>
      <c r="H23" s="238" t="s">
        <v>11</v>
      </c>
      <c r="I23" s="238" t="s">
        <v>11</v>
      </c>
      <c r="J23" s="40"/>
      <c r="K23" s="40"/>
      <c r="L23" s="40"/>
    </row>
    <row r="24" spans="1:13" ht="15" x14ac:dyDescent="0.25">
      <c r="A24" s="53" t="s">
        <v>0</v>
      </c>
      <c r="B24" s="54"/>
      <c r="C24" s="211">
        <v>500000</v>
      </c>
      <c r="D24" s="211">
        <v>0</v>
      </c>
      <c r="E24" s="211">
        <v>0</v>
      </c>
      <c r="F24" s="211">
        <v>0</v>
      </c>
      <c r="G24" s="211">
        <v>0</v>
      </c>
      <c r="H24" s="211">
        <v>0</v>
      </c>
      <c r="I24" s="211">
        <v>0</v>
      </c>
      <c r="J24" s="164"/>
      <c r="K24" s="164"/>
      <c r="L24" s="165"/>
      <c r="M24" s="166"/>
    </row>
    <row r="25" spans="1:13" ht="15" x14ac:dyDescent="0.25">
      <c r="A25" s="53" t="s">
        <v>1</v>
      </c>
      <c r="B25" s="54"/>
      <c r="C25" s="212">
        <v>-6.0000000055879354E-2</v>
      </c>
      <c r="D25" s="212">
        <v>-6.0000000055879354E-2</v>
      </c>
      <c r="E25" s="212">
        <v>-6.0000000055879354E-2</v>
      </c>
      <c r="F25" s="212">
        <v>-6.0000000055879354E-2</v>
      </c>
      <c r="G25" s="212">
        <v>-6.0000000055879354E-2</v>
      </c>
      <c r="H25" s="212">
        <v>-6.0000000055879354E-2</v>
      </c>
      <c r="I25" s="212">
        <v>-6.0000000055879354E-2</v>
      </c>
      <c r="J25" s="164"/>
      <c r="K25" s="166"/>
      <c r="L25" s="167"/>
      <c r="M25" s="166"/>
    </row>
    <row r="26" spans="1:13" ht="15" x14ac:dyDescent="0.25">
      <c r="A26" s="53" t="s">
        <v>2</v>
      </c>
      <c r="B26" s="54"/>
      <c r="C26" s="212">
        <v>264211.28999999998</v>
      </c>
      <c r="D26" s="212">
        <v>0</v>
      </c>
      <c r="E26" s="212">
        <v>0</v>
      </c>
      <c r="F26" s="212">
        <v>0</v>
      </c>
      <c r="G26" s="212">
        <v>0</v>
      </c>
      <c r="H26" s="212">
        <v>0</v>
      </c>
      <c r="I26" s="212">
        <v>0</v>
      </c>
      <c r="J26" s="164"/>
      <c r="K26" s="164"/>
      <c r="L26" s="168"/>
      <c r="M26" s="166"/>
    </row>
    <row r="27" spans="1:13" ht="15" x14ac:dyDescent="0.25">
      <c r="A27" s="53" t="s">
        <v>3</v>
      </c>
      <c r="B27" s="54"/>
      <c r="C27" s="212">
        <v>264211.28999999998</v>
      </c>
      <c r="D27" s="212">
        <v>0</v>
      </c>
      <c r="E27" s="212">
        <v>0</v>
      </c>
      <c r="F27" s="212">
        <v>0</v>
      </c>
      <c r="G27" s="212">
        <v>0</v>
      </c>
      <c r="H27" s="212">
        <v>0</v>
      </c>
      <c r="I27" s="212">
        <v>0</v>
      </c>
      <c r="J27" s="164"/>
      <c r="K27" s="164"/>
      <c r="L27" s="168"/>
      <c r="M27" s="166"/>
    </row>
    <row r="28" spans="1:13" ht="15" x14ac:dyDescent="0.25">
      <c r="A28" s="53"/>
      <c r="B28" s="54"/>
      <c r="C28" s="212"/>
      <c r="D28" s="212"/>
      <c r="E28" s="212"/>
      <c r="F28" s="212"/>
      <c r="G28" s="212"/>
      <c r="H28" s="212"/>
      <c r="I28" s="212"/>
      <c r="J28" s="164"/>
      <c r="K28" s="166"/>
      <c r="L28" s="167"/>
      <c r="M28" s="166"/>
    </row>
    <row r="29" spans="1:13" ht="15" x14ac:dyDescent="0.25">
      <c r="A29" s="14" t="s">
        <v>4</v>
      </c>
      <c r="B29" s="11"/>
      <c r="C29" s="236"/>
      <c r="D29" s="236"/>
      <c r="E29" s="236"/>
      <c r="F29" s="231"/>
      <c r="G29" s="231"/>
      <c r="H29" s="231"/>
      <c r="I29" s="231"/>
      <c r="J29" s="164"/>
      <c r="K29" s="164"/>
      <c r="L29" s="164"/>
      <c r="M29" s="166"/>
    </row>
    <row r="30" spans="1:13" ht="15" x14ac:dyDescent="0.25">
      <c r="A30" s="14" t="s">
        <v>29</v>
      </c>
      <c r="B30" s="15"/>
      <c r="C30" s="236"/>
      <c r="D30" s="236"/>
      <c r="E30" s="236"/>
      <c r="F30" s="231"/>
      <c r="G30" s="231"/>
      <c r="H30" s="231"/>
      <c r="I30" s="231"/>
      <c r="J30" s="40"/>
      <c r="K30" s="40"/>
      <c r="L30" s="40"/>
    </row>
    <row r="31" spans="1:13" ht="15" x14ac:dyDescent="0.25">
      <c r="A31" s="23"/>
      <c r="B31" s="24"/>
      <c r="C31" s="212"/>
      <c r="D31" s="212"/>
      <c r="E31" s="212"/>
      <c r="F31" s="212"/>
      <c r="G31" s="212"/>
      <c r="H31" s="212"/>
      <c r="I31" s="212"/>
      <c r="J31" s="40"/>
      <c r="K31" s="40"/>
      <c r="L31" s="40"/>
    </row>
    <row r="32" spans="1:13" x14ac:dyDescent="0.2">
      <c r="A32" s="23"/>
      <c r="B32" s="24"/>
      <c r="C32" s="212"/>
      <c r="D32" s="212"/>
      <c r="E32" s="212"/>
      <c r="F32" s="212"/>
      <c r="G32" s="212"/>
      <c r="H32" s="212"/>
      <c r="I32" s="212"/>
    </row>
    <row r="33" spans="1:9" x14ac:dyDescent="0.2">
      <c r="A33" s="14" t="s">
        <v>5</v>
      </c>
      <c r="B33" s="15"/>
      <c r="C33" s="231">
        <v>0</v>
      </c>
      <c r="D33" s="231">
        <v>0</v>
      </c>
      <c r="E33" s="231">
        <v>0</v>
      </c>
      <c r="F33" s="231">
        <v>0</v>
      </c>
      <c r="G33" s="231">
        <v>0</v>
      </c>
      <c r="H33" s="231">
        <v>0</v>
      </c>
      <c r="I33" s="231">
        <v>0</v>
      </c>
    </row>
    <row r="34" spans="1:9" x14ac:dyDescent="0.2">
      <c r="A34" s="53"/>
      <c r="B34" s="54"/>
      <c r="C34" s="212"/>
      <c r="D34" s="212"/>
      <c r="E34" s="212"/>
      <c r="F34" s="212"/>
      <c r="G34" s="212"/>
      <c r="H34" s="212"/>
      <c r="I34" s="212"/>
    </row>
    <row r="35" spans="1:9" x14ac:dyDescent="0.2">
      <c r="A35" s="53" t="s">
        <v>7</v>
      </c>
      <c r="B35" s="54"/>
      <c r="C35" s="231">
        <v>-6.0000000055879354E-2</v>
      </c>
      <c r="D35" s="231">
        <v>-6.0000000055879354E-2</v>
      </c>
      <c r="E35" s="231">
        <v>-6.0000000055879354E-2</v>
      </c>
      <c r="F35" s="231">
        <v>-6.0000000055879354E-2</v>
      </c>
      <c r="G35" s="231">
        <v>-6.0000000055879354E-2</v>
      </c>
      <c r="H35" s="231">
        <v>-6.0000000055879354E-2</v>
      </c>
      <c r="I35" s="231">
        <v>-6.0000000055879354E-2</v>
      </c>
    </row>
    <row r="36" spans="1:9" x14ac:dyDescent="0.2">
      <c r="A36" s="57"/>
      <c r="B36" s="58"/>
      <c r="C36" s="212"/>
      <c r="D36" s="212"/>
      <c r="E36" s="212"/>
      <c r="F36" s="212"/>
      <c r="G36" s="212"/>
      <c r="H36" s="212"/>
      <c r="I36" s="212"/>
    </row>
    <row r="37" spans="1:9" x14ac:dyDescent="0.2">
      <c r="A37" s="53" t="s">
        <v>24</v>
      </c>
      <c r="B37" s="54"/>
      <c r="C37" s="212"/>
      <c r="D37" s="212"/>
      <c r="E37" s="212"/>
      <c r="F37" s="212"/>
      <c r="G37" s="212"/>
      <c r="H37" s="212"/>
      <c r="I37" s="212"/>
    </row>
    <row r="38" spans="1:9" x14ac:dyDescent="0.2">
      <c r="A38" s="57"/>
      <c r="B38" s="58"/>
      <c r="C38" s="212"/>
      <c r="D38" s="212"/>
      <c r="E38" s="212"/>
      <c r="F38" s="212"/>
      <c r="G38" s="212"/>
      <c r="H38" s="212"/>
      <c r="I38" s="212"/>
    </row>
    <row r="39" spans="1:9" x14ac:dyDescent="0.2">
      <c r="A39" s="53" t="s">
        <v>25</v>
      </c>
      <c r="B39" s="60"/>
      <c r="C39" s="85">
        <v>-6.0000000055879354E-2</v>
      </c>
      <c r="D39" s="85">
        <v>-6.0000000055879354E-2</v>
      </c>
      <c r="E39" s="85">
        <v>-6.0000000055879354E-2</v>
      </c>
      <c r="F39" s="85">
        <v>-6.0000000055879354E-2</v>
      </c>
      <c r="G39" s="85">
        <v>-6.0000000055879354E-2</v>
      </c>
      <c r="H39" s="85">
        <v>-6.0000000055879354E-2</v>
      </c>
      <c r="I39" s="85">
        <v>-6.0000000055879354E-2</v>
      </c>
    </row>
    <row r="40" spans="1:9" x14ac:dyDescent="0.2">
      <c r="A40" s="62"/>
      <c r="B40" s="62"/>
      <c r="C40" s="63"/>
      <c r="D40" s="63"/>
      <c r="E40" s="63"/>
      <c r="F40" s="63"/>
      <c r="G40" s="63"/>
      <c r="H40" s="63"/>
      <c r="I40" s="63"/>
    </row>
    <row r="41" spans="1:9" x14ac:dyDescent="0.2">
      <c r="A41" s="64" t="s">
        <v>26</v>
      </c>
      <c r="B41" s="42"/>
      <c r="C41" s="34"/>
      <c r="D41" s="34"/>
      <c r="E41" s="65"/>
      <c r="F41" s="65"/>
      <c r="G41" s="65"/>
      <c r="H41" s="65"/>
      <c r="I41" s="65"/>
    </row>
    <row r="42" spans="1:9" x14ac:dyDescent="0.2">
      <c r="A42" s="66" t="s">
        <v>28</v>
      </c>
      <c r="B42" s="58"/>
      <c r="C42" s="36"/>
      <c r="D42" s="36"/>
      <c r="E42" s="59"/>
      <c r="F42" s="59"/>
      <c r="G42" s="59"/>
      <c r="H42" s="59"/>
      <c r="I42" s="59"/>
    </row>
    <row r="43" spans="1:9" x14ac:dyDescent="0.2">
      <c r="A43" s="53"/>
      <c r="B43" s="54"/>
      <c r="C43" s="55"/>
      <c r="D43" s="55"/>
      <c r="E43" s="55"/>
      <c r="F43" s="55"/>
      <c r="G43" s="55"/>
      <c r="H43" s="55"/>
      <c r="I43" s="55"/>
    </row>
    <row r="44" spans="1:9" x14ac:dyDescent="0.2">
      <c r="A44" s="53" t="s">
        <v>6</v>
      </c>
      <c r="B44" s="54"/>
      <c r="C44" s="18"/>
      <c r="D44" s="18"/>
      <c r="E44" s="55"/>
      <c r="F44" s="55"/>
      <c r="G44" s="55"/>
      <c r="H44" s="55"/>
      <c r="I44" s="55"/>
    </row>
    <row r="45" spans="1:9" x14ac:dyDescent="0.2">
      <c r="A45" s="53"/>
      <c r="B45" s="54"/>
      <c r="C45" s="18"/>
      <c r="D45" s="18"/>
      <c r="E45" s="55"/>
      <c r="F45" s="55"/>
      <c r="G45" s="55"/>
      <c r="H45" s="55"/>
      <c r="I45" s="55"/>
    </row>
    <row r="46" spans="1:9" x14ac:dyDescent="0.2">
      <c r="A46" s="66" t="s">
        <v>8</v>
      </c>
      <c r="B46" s="60"/>
      <c r="C46" s="18"/>
      <c r="D46" s="18"/>
      <c r="E46" s="55"/>
      <c r="F46" s="55"/>
      <c r="G46" s="55"/>
      <c r="H46" s="55"/>
      <c r="I46" s="55"/>
    </row>
    <row r="47" spans="1:9" x14ac:dyDescent="0.2">
      <c r="A47" s="67" t="s">
        <v>9</v>
      </c>
      <c r="B47" s="68"/>
      <c r="C47" s="18"/>
      <c r="D47" s="18"/>
      <c r="E47" s="55"/>
      <c r="F47" s="55"/>
      <c r="G47" s="55"/>
      <c r="H47" s="55"/>
      <c r="I47" s="55"/>
    </row>
  </sheetData>
  <mergeCells count="4">
    <mergeCell ref="A7:I8"/>
    <mergeCell ref="A10:I11"/>
    <mergeCell ref="A13:I15"/>
    <mergeCell ref="A21:I21"/>
  </mergeCells>
  <printOptions horizontalCentered="1"/>
  <pageMargins left="0.7" right="0.7" top="0.75" bottom="0.75" header="0.3" footer="0.3"/>
  <pageSetup scale="85"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7C233-DE07-49D9-B84E-DD89DEEEBF48}">
  <sheetPr>
    <tabColor rgb="FFFF0000"/>
    <pageSetUpPr fitToPage="1"/>
  </sheetPr>
  <dimension ref="A1:I46"/>
  <sheetViews>
    <sheetView zoomScaleNormal="100" workbookViewId="0">
      <selection activeCell="K27" sqref="K27"/>
    </sheetView>
  </sheetViews>
  <sheetFormatPr defaultRowHeight="12.75" x14ac:dyDescent="0.2"/>
  <cols>
    <col min="1" max="2" width="14.7109375" style="210" customWidth="1"/>
    <col min="3" max="4" width="14" style="210" customWidth="1"/>
    <col min="5" max="5" width="24.5703125" style="210" customWidth="1"/>
    <col min="6" max="8" width="14" style="210" customWidth="1"/>
    <col min="9" max="9" width="13.140625" style="210" customWidth="1"/>
    <col min="10" max="16384" width="9.140625" style="210"/>
  </cols>
  <sheetData>
    <row r="1" spans="1:9" x14ac:dyDescent="0.2">
      <c r="A1" s="240"/>
      <c r="B1" s="240"/>
      <c r="C1" s="240"/>
      <c r="D1" s="240"/>
      <c r="E1" s="240"/>
      <c r="F1" s="240"/>
      <c r="G1" s="240"/>
      <c r="H1" s="240"/>
      <c r="I1" s="240"/>
    </row>
    <row r="2" spans="1:9" x14ac:dyDescent="0.2">
      <c r="A2" s="240" t="s">
        <v>13</v>
      </c>
      <c r="B2" s="170" t="s">
        <v>44</v>
      </c>
      <c r="C2" s="171"/>
      <c r="D2" s="171"/>
      <c r="F2" s="240"/>
      <c r="G2" s="242" t="s">
        <v>14</v>
      </c>
      <c r="H2" s="170" t="s">
        <v>76</v>
      </c>
      <c r="I2" s="171"/>
    </row>
    <row r="3" spans="1:9" x14ac:dyDescent="0.2">
      <c r="A3" s="240" t="s">
        <v>379</v>
      </c>
      <c r="B3" s="170" t="s">
        <v>77</v>
      </c>
      <c r="C3" s="171"/>
      <c r="D3" s="171"/>
      <c r="F3" s="240"/>
      <c r="G3" s="242" t="s">
        <v>380</v>
      </c>
      <c r="H3" s="9" t="s">
        <v>78</v>
      </c>
      <c r="I3" s="237"/>
    </row>
    <row r="4" spans="1:9" x14ac:dyDescent="0.2">
      <c r="A4" s="240" t="s">
        <v>16</v>
      </c>
      <c r="B4" s="170" t="s">
        <v>381</v>
      </c>
      <c r="C4" s="171"/>
      <c r="D4" s="171"/>
      <c r="F4" s="240"/>
      <c r="G4" s="242" t="s">
        <v>382</v>
      </c>
      <c r="H4" s="170" t="s">
        <v>38</v>
      </c>
      <c r="I4" s="171"/>
    </row>
    <row r="5" spans="1:9" x14ac:dyDescent="0.2">
      <c r="A5" s="240" t="s">
        <v>383</v>
      </c>
      <c r="B5" s="237" t="s">
        <v>384</v>
      </c>
      <c r="C5" s="237"/>
      <c r="D5" s="237"/>
      <c r="F5" s="240"/>
      <c r="G5" s="242" t="s">
        <v>385</v>
      </c>
      <c r="H5" s="9" t="s">
        <v>315</v>
      </c>
      <c r="I5" s="237"/>
    </row>
    <row r="6" spans="1:9" x14ac:dyDescent="0.2">
      <c r="A6" s="240"/>
      <c r="B6" s="240"/>
      <c r="C6" s="240"/>
      <c r="D6" s="240"/>
      <c r="E6" s="240"/>
      <c r="F6" s="240"/>
      <c r="G6" s="240"/>
      <c r="H6" s="240"/>
      <c r="I6" s="240"/>
    </row>
    <row r="7" spans="1:9" x14ac:dyDescent="0.2">
      <c r="A7" s="240"/>
      <c r="B7" s="240"/>
      <c r="C7" s="240"/>
      <c r="D7" s="240"/>
      <c r="E7" s="240"/>
      <c r="F7" s="240"/>
      <c r="G7" s="240"/>
      <c r="H7" s="240"/>
      <c r="I7" s="240"/>
    </row>
    <row r="8" spans="1:9" ht="72" customHeight="1" x14ac:dyDescent="0.2">
      <c r="A8" s="406" t="s">
        <v>386</v>
      </c>
      <c r="B8" s="407"/>
      <c r="C8" s="407"/>
      <c r="D8" s="407"/>
      <c r="E8" s="407"/>
      <c r="F8" s="407"/>
      <c r="G8" s="407"/>
      <c r="H8" s="407"/>
      <c r="I8" s="407"/>
    </row>
    <row r="9" spans="1:9" x14ac:dyDescent="0.2">
      <c r="A9" s="240"/>
      <c r="B9" s="240"/>
      <c r="C9" s="240"/>
      <c r="D9" s="240"/>
      <c r="E9" s="240"/>
      <c r="F9" s="240"/>
      <c r="G9" s="240"/>
      <c r="H9" s="240"/>
      <c r="I9" s="240"/>
    </row>
    <row r="10" spans="1:9" x14ac:dyDescent="0.2">
      <c r="A10" s="385" t="s">
        <v>387</v>
      </c>
      <c r="B10" s="385"/>
      <c r="C10" s="385"/>
      <c r="D10" s="385"/>
      <c r="E10" s="385"/>
      <c r="F10" s="385"/>
      <c r="G10" s="385"/>
      <c r="H10" s="385"/>
      <c r="I10" s="385"/>
    </row>
    <row r="11" spans="1:9" x14ac:dyDescent="0.2">
      <c r="A11" s="240"/>
      <c r="B11" s="240"/>
      <c r="C11" s="240"/>
      <c r="D11" s="240"/>
      <c r="E11" s="240"/>
      <c r="F11" s="240"/>
      <c r="G11" s="240"/>
      <c r="H11" s="240"/>
      <c r="I11" s="240"/>
    </row>
    <row r="12" spans="1:9" ht="30" customHeight="1" x14ac:dyDescent="0.2">
      <c r="A12" s="406" t="s">
        <v>388</v>
      </c>
      <c r="B12" s="407"/>
      <c r="C12" s="407"/>
      <c r="D12" s="407"/>
      <c r="E12" s="407"/>
      <c r="F12" s="407"/>
      <c r="G12" s="407"/>
      <c r="H12" s="407"/>
      <c r="I12" s="407"/>
    </row>
    <row r="13" spans="1:9" x14ac:dyDescent="0.2">
      <c r="A13" s="240"/>
      <c r="B13" s="240"/>
      <c r="C13" s="240"/>
      <c r="D13" s="240"/>
      <c r="E13" s="240"/>
      <c r="F13" s="240"/>
      <c r="G13" s="240"/>
      <c r="H13" s="240"/>
      <c r="I13" s="240"/>
    </row>
    <row r="14" spans="1:9" ht="28.5" customHeight="1" x14ac:dyDescent="0.2">
      <c r="A14" s="407" t="s">
        <v>389</v>
      </c>
      <c r="B14" s="407"/>
      <c r="C14" s="407"/>
      <c r="D14" s="407"/>
      <c r="E14" s="407"/>
      <c r="F14" s="407"/>
      <c r="G14" s="407"/>
      <c r="H14" s="407"/>
      <c r="I14" s="407"/>
    </row>
    <row r="15" spans="1:9" x14ac:dyDescent="0.2">
      <c r="A15" s="240"/>
      <c r="B15" s="240"/>
      <c r="C15" s="240"/>
      <c r="D15" s="240"/>
      <c r="E15" s="240"/>
      <c r="F15" s="240"/>
      <c r="G15" s="240"/>
      <c r="H15" s="240"/>
      <c r="I15" s="240"/>
    </row>
    <row r="16" spans="1:9" x14ac:dyDescent="0.2">
      <c r="A16" s="210" t="s">
        <v>392</v>
      </c>
      <c r="B16" s="240"/>
      <c r="C16" s="240"/>
      <c r="D16" s="240"/>
      <c r="E16" s="240"/>
      <c r="F16" s="240"/>
      <c r="G16" s="240"/>
      <c r="H16" s="240"/>
      <c r="I16" s="240"/>
    </row>
    <row r="17" spans="1:9" x14ac:dyDescent="0.2">
      <c r="A17" s="240" t="s">
        <v>391</v>
      </c>
      <c r="B17" s="240"/>
      <c r="C17" s="240"/>
      <c r="D17" s="240"/>
      <c r="E17" s="240"/>
      <c r="F17" s="240"/>
      <c r="G17" s="240"/>
      <c r="H17" s="240"/>
      <c r="I17" s="240"/>
    </row>
    <row r="18" spans="1:9" x14ac:dyDescent="0.2">
      <c r="A18" s="240"/>
      <c r="B18" s="240"/>
      <c r="C18" s="240"/>
      <c r="D18" s="240"/>
      <c r="E18" s="240"/>
      <c r="F18" s="240"/>
      <c r="G18" s="240"/>
      <c r="H18" s="240"/>
      <c r="I18" s="240"/>
    </row>
    <row r="19" spans="1:9" x14ac:dyDescent="0.2">
      <c r="A19" s="386" t="s">
        <v>12</v>
      </c>
      <c r="B19" s="387"/>
      <c r="C19" s="387"/>
      <c r="D19" s="387"/>
      <c r="E19" s="387"/>
      <c r="F19" s="387"/>
      <c r="G19" s="387"/>
      <c r="H19" s="387"/>
      <c r="I19" s="388"/>
    </row>
    <row r="20" spans="1:9" x14ac:dyDescent="0.2">
      <c r="A20" s="218"/>
      <c r="B20" s="217"/>
      <c r="C20" s="239" t="s">
        <v>30</v>
      </c>
      <c r="D20" s="239" t="s">
        <v>31</v>
      </c>
      <c r="E20" s="239" t="s">
        <v>32</v>
      </c>
      <c r="F20" s="239" t="s">
        <v>33</v>
      </c>
      <c r="G20" s="239" t="s">
        <v>322</v>
      </c>
      <c r="H20" s="239" t="s">
        <v>323</v>
      </c>
      <c r="I20" s="239" t="s">
        <v>324</v>
      </c>
    </row>
    <row r="21" spans="1:9" x14ac:dyDescent="0.2">
      <c r="A21" s="218"/>
      <c r="B21" s="217"/>
      <c r="C21" s="176" t="s">
        <v>10</v>
      </c>
      <c r="D21" s="303" t="s">
        <v>10</v>
      </c>
      <c r="E21" s="238" t="s">
        <v>10</v>
      </c>
      <c r="F21" s="238" t="s">
        <v>10</v>
      </c>
      <c r="G21" s="238" t="s">
        <v>11</v>
      </c>
      <c r="H21" s="238" t="s">
        <v>11</v>
      </c>
      <c r="I21" s="238" t="s">
        <v>11</v>
      </c>
    </row>
    <row r="22" spans="1:9" x14ac:dyDescent="0.2">
      <c r="A22" s="218" t="s">
        <v>0</v>
      </c>
      <c r="B22" s="217"/>
      <c r="C22" s="230">
        <v>0</v>
      </c>
      <c r="D22" s="230">
        <v>0</v>
      </c>
      <c r="E22" s="230">
        <v>0</v>
      </c>
      <c r="F22" s="230">
        <v>0</v>
      </c>
      <c r="G22" s="230">
        <v>300000</v>
      </c>
      <c r="H22" s="230">
        <v>0</v>
      </c>
      <c r="I22" s="230">
        <v>0</v>
      </c>
    </row>
    <row r="23" spans="1:9" x14ac:dyDescent="0.2">
      <c r="A23" s="218" t="s">
        <v>1</v>
      </c>
      <c r="B23" s="217"/>
      <c r="C23" s="230">
        <v>0</v>
      </c>
      <c r="D23" s="211">
        <f t="shared" ref="D23:I23" si="0">C34</f>
        <v>0</v>
      </c>
      <c r="E23" s="211">
        <f t="shared" si="0"/>
        <v>0</v>
      </c>
      <c r="F23" s="211">
        <f t="shared" si="0"/>
        <v>0</v>
      </c>
      <c r="G23" s="211">
        <f t="shared" si="0"/>
        <v>0</v>
      </c>
      <c r="H23" s="211">
        <f t="shared" si="0"/>
        <v>0</v>
      </c>
      <c r="I23" s="211">
        <f t="shared" si="0"/>
        <v>0</v>
      </c>
    </row>
    <row r="24" spans="1:9" x14ac:dyDescent="0.2">
      <c r="A24" s="218" t="s">
        <v>2</v>
      </c>
      <c r="B24" s="217"/>
      <c r="C24" s="230">
        <v>0</v>
      </c>
      <c r="D24" s="211">
        <v>0</v>
      </c>
      <c r="E24" s="211">
        <v>0</v>
      </c>
      <c r="F24" s="211">
        <v>0</v>
      </c>
      <c r="G24" s="211">
        <v>300000</v>
      </c>
      <c r="H24" s="211">
        <v>0</v>
      </c>
      <c r="I24" s="211">
        <v>0</v>
      </c>
    </row>
    <row r="25" spans="1:9" x14ac:dyDescent="0.2">
      <c r="A25" s="218" t="s">
        <v>3</v>
      </c>
      <c r="B25" s="217"/>
      <c r="C25" s="230">
        <v>0</v>
      </c>
      <c r="D25" s="211">
        <v>0</v>
      </c>
      <c r="E25" s="211">
        <v>0</v>
      </c>
      <c r="F25" s="230">
        <v>0</v>
      </c>
      <c r="G25" s="211">
        <v>300000</v>
      </c>
      <c r="H25" s="211">
        <v>0</v>
      </c>
      <c r="I25" s="211">
        <v>0</v>
      </c>
    </row>
    <row r="26" spans="1:9" x14ac:dyDescent="0.2">
      <c r="A26" s="218"/>
      <c r="B26" s="217"/>
      <c r="C26" s="230"/>
      <c r="D26" s="211"/>
      <c r="E26" s="211"/>
      <c r="F26" s="211"/>
      <c r="G26" s="211"/>
      <c r="H26" s="211"/>
      <c r="I26" s="211"/>
    </row>
    <row r="27" spans="1:9" x14ac:dyDescent="0.2">
      <c r="A27" s="233" t="s">
        <v>4</v>
      </c>
      <c r="B27" s="237"/>
      <c r="C27" s="236"/>
      <c r="D27" s="236"/>
      <c r="E27" s="236"/>
      <c r="F27" s="236"/>
      <c r="G27" s="236"/>
      <c r="H27" s="236"/>
      <c r="I27" s="231"/>
    </row>
    <row r="28" spans="1:9" x14ac:dyDescent="0.2">
      <c r="A28" s="233" t="s">
        <v>29</v>
      </c>
      <c r="B28" s="232"/>
      <c r="C28" s="231"/>
      <c r="D28" s="304"/>
      <c r="E28" s="236"/>
      <c r="F28" s="236"/>
      <c r="G28" s="236"/>
      <c r="H28" s="236"/>
      <c r="I28" s="231"/>
    </row>
    <row r="29" spans="1:9" x14ac:dyDescent="0.2">
      <c r="A29" s="235"/>
      <c r="B29" s="234"/>
      <c r="C29" s="231"/>
      <c r="D29" s="212"/>
      <c r="E29" s="212"/>
      <c r="F29" s="212"/>
      <c r="G29" s="212"/>
      <c r="H29" s="212"/>
      <c r="I29" s="212"/>
    </row>
    <row r="30" spans="1:9" x14ac:dyDescent="0.2">
      <c r="A30" s="235"/>
      <c r="B30" s="234"/>
      <c r="C30" s="231"/>
      <c r="D30" s="212"/>
      <c r="E30" s="212"/>
      <c r="F30" s="212"/>
      <c r="G30" s="212"/>
      <c r="H30" s="212"/>
      <c r="I30" s="212"/>
    </row>
    <row r="31" spans="1:9" x14ac:dyDescent="0.2">
      <c r="A31" s="235"/>
      <c r="B31" s="234"/>
      <c r="C31" s="231"/>
      <c r="D31" s="212"/>
      <c r="E31" s="212"/>
      <c r="F31" s="212"/>
      <c r="G31" s="212"/>
      <c r="H31" s="212"/>
      <c r="I31" s="212"/>
    </row>
    <row r="32" spans="1:9" x14ac:dyDescent="0.2">
      <c r="A32" s="233" t="s">
        <v>5</v>
      </c>
      <c r="B32" s="232"/>
      <c r="C32" s="231">
        <f t="shared" ref="C32:I32" si="1">SUM(C29:C31)</f>
        <v>0</v>
      </c>
      <c r="D32" s="231">
        <f t="shared" si="1"/>
        <v>0</v>
      </c>
      <c r="E32" s="231">
        <f t="shared" si="1"/>
        <v>0</v>
      </c>
      <c r="F32" s="231">
        <f t="shared" si="1"/>
        <v>0</v>
      </c>
      <c r="G32" s="231">
        <f t="shared" si="1"/>
        <v>0</v>
      </c>
      <c r="H32" s="231">
        <f t="shared" si="1"/>
        <v>0</v>
      </c>
      <c r="I32" s="231">
        <f t="shared" si="1"/>
        <v>0</v>
      </c>
    </row>
    <row r="33" spans="1:9" x14ac:dyDescent="0.2">
      <c r="A33" s="218"/>
      <c r="B33" s="217"/>
      <c r="C33" s="230"/>
      <c r="D33" s="211"/>
      <c r="E33" s="211"/>
      <c r="F33" s="211"/>
      <c r="G33" s="211"/>
      <c r="H33" s="211"/>
      <c r="I33" s="211"/>
    </row>
    <row r="34" spans="1:9" x14ac:dyDescent="0.2">
      <c r="A34" s="218" t="s">
        <v>7</v>
      </c>
      <c r="B34" s="217"/>
      <c r="C34" s="230">
        <f>+C23+C24-C25+C32</f>
        <v>0</v>
      </c>
      <c r="D34" s="230">
        <f t="shared" ref="D34:I34" si="2">+D23+D24-D25+D32</f>
        <v>0</v>
      </c>
      <c r="E34" s="230">
        <f>+E23+E24-E25+E32</f>
        <v>0</v>
      </c>
      <c r="F34" s="230">
        <f t="shared" si="2"/>
        <v>0</v>
      </c>
      <c r="G34" s="230">
        <f>+G23+G24-G25+G32</f>
        <v>0</v>
      </c>
      <c r="H34" s="230">
        <f>+H23+H24-H25+H32</f>
        <v>0</v>
      </c>
      <c r="I34" s="230">
        <f t="shared" si="2"/>
        <v>0</v>
      </c>
    </row>
    <row r="35" spans="1:9" x14ac:dyDescent="0.2">
      <c r="A35" s="229"/>
      <c r="B35" s="221"/>
      <c r="C35" s="305"/>
      <c r="D35" s="219"/>
      <c r="E35" s="219"/>
      <c r="F35" s="211"/>
      <c r="G35" s="211"/>
      <c r="H35" s="211"/>
      <c r="I35" s="211"/>
    </row>
    <row r="36" spans="1:9" x14ac:dyDescent="0.2">
      <c r="A36" s="218" t="s">
        <v>24</v>
      </c>
      <c r="B36" s="217"/>
      <c r="C36" s="305">
        <v>0</v>
      </c>
      <c r="D36" s="219">
        <v>0</v>
      </c>
      <c r="E36" s="219">
        <v>0</v>
      </c>
      <c r="F36" s="211">
        <v>4800</v>
      </c>
      <c r="G36" s="211">
        <v>0</v>
      </c>
      <c r="H36" s="211">
        <v>0</v>
      </c>
      <c r="I36" s="211">
        <v>0</v>
      </c>
    </row>
    <row r="37" spans="1:9" x14ac:dyDescent="0.2">
      <c r="A37" s="229"/>
      <c r="B37" s="221"/>
      <c r="C37" s="305"/>
      <c r="D37" s="219"/>
      <c r="E37" s="219"/>
      <c r="F37" s="211"/>
      <c r="G37" s="211"/>
      <c r="H37" s="211"/>
      <c r="I37" s="211"/>
    </row>
    <row r="38" spans="1:9" x14ac:dyDescent="0.2">
      <c r="A38" s="218" t="s">
        <v>25</v>
      </c>
      <c r="B38" s="215"/>
      <c r="C38" s="306">
        <f>C34-C36</f>
        <v>0</v>
      </c>
      <c r="D38" s="306">
        <f t="shared" ref="D38:I38" si="3">D34-D36</f>
        <v>0</v>
      </c>
      <c r="E38" s="306">
        <f t="shared" si="3"/>
        <v>0</v>
      </c>
      <c r="F38" s="228">
        <f t="shared" si="3"/>
        <v>-4800</v>
      </c>
      <c r="G38" s="228">
        <f t="shared" si="3"/>
        <v>0</v>
      </c>
      <c r="H38" s="228">
        <f t="shared" si="3"/>
        <v>0</v>
      </c>
      <c r="I38" s="228">
        <f t="shared" si="3"/>
        <v>0</v>
      </c>
    </row>
    <row r="39" spans="1:9" x14ac:dyDescent="0.2">
      <c r="A39" s="227"/>
      <c r="B39" s="227"/>
      <c r="C39" s="226"/>
      <c r="D39" s="226"/>
      <c r="E39" s="226"/>
      <c r="F39" s="226"/>
      <c r="G39" s="226"/>
      <c r="H39" s="226"/>
      <c r="I39" s="226"/>
    </row>
    <row r="40" spans="1:9" x14ac:dyDescent="0.2">
      <c r="A40" s="225" t="s">
        <v>26</v>
      </c>
      <c r="B40" s="224"/>
      <c r="C40" s="223"/>
      <c r="D40" s="223"/>
      <c r="E40" s="222"/>
      <c r="F40" s="222"/>
      <c r="G40" s="222"/>
      <c r="H40" s="222"/>
      <c r="I40" s="222"/>
    </row>
    <row r="41" spans="1:9" ht="26.45" customHeight="1" x14ac:dyDescent="0.2">
      <c r="A41" s="404" t="s">
        <v>390</v>
      </c>
      <c r="B41" s="405"/>
      <c r="C41" s="220"/>
      <c r="D41" s="220"/>
      <c r="E41" s="219"/>
      <c r="F41" s="219"/>
      <c r="G41" s="219"/>
      <c r="H41" s="219"/>
      <c r="I41" s="219"/>
    </row>
    <row r="42" spans="1:9" x14ac:dyDescent="0.2">
      <c r="A42" s="218"/>
      <c r="B42" s="217"/>
      <c r="C42" s="211"/>
      <c r="D42" s="211"/>
      <c r="E42" s="211"/>
      <c r="F42" s="211"/>
      <c r="G42" s="211"/>
      <c r="H42" s="211"/>
      <c r="I42" s="211"/>
    </row>
    <row r="43" spans="1:9" x14ac:dyDescent="0.2">
      <c r="A43" s="218" t="s">
        <v>6</v>
      </c>
      <c r="B43" s="217"/>
      <c r="C43" s="212"/>
      <c r="D43" s="212"/>
      <c r="E43" s="211"/>
      <c r="F43" s="211"/>
      <c r="G43" s="211"/>
      <c r="H43" s="211"/>
      <c r="I43" s="211"/>
    </row>
    <row r="44" spans="1:9" x14ac:dyDescent="0.2">
      <c r="A44" s="218"/>
      <c r="B44" s="217"/>
      <c r="C44" s="212"/>
      <c r="D44" s="212"/>
      <c r="E44" s="211"/>
      <c r="F44" s="211"/>
      <c r="G44" s="211"/>
      <c r="H44" s="211"/>
      <c r="I44" s="211"/>
    </row>
    <row r="45" spans="1:9" x14ac:dyDescent="0.2">
      <c r="A45" s="216" t="s">
        <v>8</v>
      </c>
      <c r="B45" s="215"/>
      <c r="C45" s="212"/>
      <c r="D45" s="212"/>
      <c r="E45" s="211"/>
      <c r="F45" s="211"/>
      <c r="G45" s="211"/>
      <c r="H45" s="211"/>
      <c r="I45" s="211"/>
    </row>
    <row r="46" spans="1:9" x14ac:dyDescent="0.2">
      <c r="A46" s="214" t="s">
        <v>9</v>
      </c>
      <c r="B46" s="213"/>
      <c r="C46" s="212"/>
      <c r="D46" s="212"/>
      <c r="E46" s="211"/>
      <c r="F46" s="211"/>
      <c r="G46" s="211"/>
      <c r="H46" s="211"/>
      <c r="I46" s="211"/>
    </row>
  </sheetData>
  <sheetProtection selectLockedCells="1"/>
  <mergeCells count="6">
    <mergeCell ref="A41:B41"/>
    <mergeCell ref="A8:I8"/>
    <mergeCell ref="A10:I10"/>
    <mergeCell ref="A12:I12"/>
    <mergeCell ref="A14:I14"/>
    <mergeCell ref="A19:I19"/>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2023 Legislature</oddHeader>
    <oddFooter>&amp;LForm 37-47 (rev. 7/19/22)&amp;R&amp;D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A0E6E-3B8B-47EC-A6EB-A137B7A33A71}">
  <sheetPr>
    <tabColor rgb="FFFF0000"/>
    <pageSetUpPr fitToPage="1"/>
  </sheetPr>
  <dimension ref="A1:M49"/>
  <sheetViews>
    <sheetView topLeftCell="A16" zoomScaleNormal="100" zoomScaleSheetLayoutView="70" workbookViewId="0">
      <selection activeCell="E42" sqref="E42"/>
    </sheetView>
  </sheetViews>
  <sheetFormatPr defaultColWidth="8.140625" defaultRowHeight="12.75" x14ac:dyDescent="0.2"/>
  <cols>
    <col min="1" max="2" width="15.7109375" style="3" customWidth="1"/>
    <col min="3" max="9" width="12.42578125" style="3" customWidth="1"/>
    <col min="10" max="10" width="8.140625" style="3"/>
    <col min="11" max="11" width="10.5703125" style="3" bestFit="1" customWidth="1"/>
    <col min="12" max="16384" width="8.140625" style="3"/>
  </cols>
  <sheetData>
    <row r="1" spans="1:12" x14ac:dyDescent="0.2">
      <c r="A1" s="41"/>
      <c r="B1" s="41"/>
      <c r="C1" s="41"/>
      <c r="D1" s="41"/>
      <c r="E1" s="41"/>
      <c r="F1" s="41"/>
      <c r="G1" s="41"/>
      <c r="H1" s="41"/>
      <c r="I1" s="41"/>
    </row>
    <row r="2" spans="1:12" x14ac:dyDescent="0.2">
      <c r="A2" s="41" t="s">
        <v>13</v>
      </c>
      <c r="B2" s="42" t="s">
        <v>44</v>
      </c>
      <c r="C2" s="42"/>
      <c r="D2" s="42"/>
      <c r="E2" s="41"/>
      <c r="F2" s="41"/>
      <c r="G2" s="43" t="s">
        <v>14</v>
      </c>
      <c r="H2" s="42" t="s">
        <v>131</v>
      </c>
      <c r="I2" s="42"/>
    </row>
    <row r="3" spans="1:12" x14ac:dyDescent="0.2">
      <c r="A3" s="41" t="s">
        <v>22</v>
      </c>
      <c r="B3" s="42" t="s">
        <v>153</v>
      </c>
      <c r="C3" s="42"/>
      <c r="D3" s="42"/>
      <c r="E3" s="41"/>
      <c r="F3" s="41"/>
      <c r="G3" s="43" t="s">
        <v>15</v>
      </c>
      <c r="H3" s="44" t="s">
        <v>133</v>
      </c>
      <c r="I3" s="44"/>
    </row>
    <row r="4" spans="1:12" x14ac:dyDescent="0.2">
      <c r="A4" s="41" t="s">
        <v>16</v>
      </c>
      <c r="B4" s="42" t="s">
        <v>154</v>
      </c>
      <c r="C4" s="42"/>
      <c r="D4" s="42"/>
      <c r="E4" s="41"/>
      <c r="F4" s="41"/>
      <c r="G4" s="43" t="s">
        <v>18</v>
      </c>
      <c r="H4" s="42" t="s">
        <v>38</v>
      </c>
      <c r="I4" s="42"/>
    </row>
    <row r="5" spans="1:12" x14ac:dyDescent="0.2">
      <c r="A5" s="41" t="s">
        <v>17</v>
      </c>
      <c r="B5" s="42" t="s">
        <v>146</v>
      </c>
      <c r="C5" s="44"/>
      <c r="D5" s="44"/>
      <c r="E5" s="41"/>
      <c r="F5" s="41"/>
      <c r="G5" s="43" t="s">
        <v>19</v>
      </c>
      <c r="H5" s="44" t="s">
        <v>155</v>
      </c>
      <c r="I5" s="44"/>
    </row>
    <row r="6" spans="1:12" ht="8.25" customHeight="1" x14ac:dyDescent="0.2">
      <c r="A6" s="41"/>
      <c r="B6" s="41"/>
      <c r="C6" s="41"/>
      <c r="D6" s="41"/>
      <c r="E6" s="41"/>
      <c r="F6" s="41"/>
      <c r="G6" s="41"/>
      <c r="H6" s="41"/>
      <c r="I6" s="41"/>
    </row>
    <row r="7" spans="1:12" ht="12.75" customHeight="1" x14ac:dyDescent="0.2">
      <c r="A7" s="402" t="s">
        <v>156</v>
      </c>
      <c r="B7" s="402"/>
      <c r="C7" s="402"/>
      <c r="D7" s="402"/>
      <c r="E7" s="402"/>
      <c r="F7" s="402"/>
      <c r="G7" s="402"/>
      <c r="H7" s="402"/>
      <c r="I7" s="402"/>
    </row>
    <row r="8" spans="1:12" x14ac:dyDescent="0.2">
      <c r="A8" s="402"/>
      <c r="B8" s="402"/>
      <c r="C8" s="402"/>
      <c r="D8" s="402"/>
      <c r="E8" s="402"/>
      <c r="F8" s="402"/>
      <c r="G8" s="402"/>
      <c r="H8" s="402"/>
      <c r="I8" s="402"/>
    </row>
    <row r="9" spans="1:12" x14ac:dyDescent="0.2">
      <c r="A9" s="402"/>
      <c r="B9" s="402"/>
      <c r="C9" s="402"/>
      <c r="D9" s="402"/>
      <c r="E9" s="402"/>
      <c r="F9" s="402"/>
      <c r="G9" s="402"/>
      <c r="H9" s="402"/>
      <c r="I9" s="402"/>
    </row>
    <row r="10" spans="1:12" ht="8.25" customHeight="1" x14ac:dyDescent="0.2">
      <c r="A10" s="41"/>
      <c r="B10" s="41"/>
      <c r="C10" s="41"/>
      <c r="D10" s="41"/>
      <c r="E10" s="41"/>
      <c r="F10" s="41"/>
      <c r="G10" s="41"/>
      <c r="H10" s="41"/>
      <c r="I10" s="41"/>
    </row>
    <row r="11" spans="1:12" ht="12.75" customHeight="1" x14ac:dyDescent="0.2">
      <c r="A11" s="403" t="s">
        <v>157</v>
      </c>
      <c r="B11" s="403"/>
      <c r="C11" s="403"/>
      <c r="D11" s="403"/>
      <c r="E11" s="403"/>
      <c r="F11" s="403"/>
      <c r="G11" s="403"/>
      <c r="H11" s="403"/>
      <c r="I11" s="403"/>
    </row>
    <row r="12" spans="1:12" x14ac:dyDescent="0.2">
      <c r="A12" s="403"/>
      <c r="B12" s="403"/>
      <c r="C12" s="403"/>
      <c r="D12" s="403"/>
      <c r="E12" s="403"/>
      <c r="F12" s="403"/>
      <c r="G12" s="403"/>
      <c r="H12" s="403"/>
      <c r="I12" s="403"/>
    </row>
    <row r="13" spans="1:12" x14ac:dyDescent="0.2">
      <c r="A13" s="87"/>
      <c r="B13" s="87"/>
      <c r="C13" s="87"/>
      <c r="D13" s="87"/>
      <c r="E13" s="87"/>
      <c r="F13" s="87"/>
      <c r="G13" s="87"/>
      <c r="H13" s="87"/>
      <c r="I13" s="87"/>
    </row>
    <row r="14" spans="1:12" ht="6.75" customHeight="1" x14ac:dyDescent="0.2">
      <c r="A14" s="402" t="s">
        <v>158</v>
      </c>
      <c r="B14" s="402"/>
      <c r="C14" s="402"/>
      <c r="D14" s="402"/>
      <c r="E14" s="402"/>
      <c r="F14" s="402"/>
      <c r="G14" s="402"/>
      <c r="H14" s="402"/>
      <c r="I14" s="402"/>
    </row>
    <row r="15" spans="1:12" x14ac:dyDescent="0.2">
      <c r="A15" s="402"/>
      <c r="B15" s="402"/>
      <c r="C15" s="402"/>
      <c r="D15" s="402"/>
      <c r="E15" s="402"/>
      <c r="F15" s="402"/>
      <c r="G15" s="402"/>
      <c r="H15" s="402"/>
      <c r="I15" s="402"/>
    </row>
    <row r="16" spans="1:12" ht="15" x14ac:dyDescent="0.25">
      <c r="A16" s="402"/>
      <c r="B16" s="402"/>
      <c r="C16" s="402"/>
      <c r="D16" s="402"/>
      <c r="E16" s="402"/>
      <c r="F16" s="402"/>
      <c r="G16" s="402"/>
      <c r="H16" s="402"/>
      <c r="I16" s="402"/>
      <c r="J16" s="40"/>
      <c r="K16" s="40"/>
      <c r="L16" s="40"/>
    </row>
    <row r="17" spans="1:13" ht="15" x14ac:dyDescent="0.25">
      <c r="A17" s="402"/>
      <c r="B17" s="402"/>
      <c r="C17" s="402"/>
      <c r="D17" s="402"/>
      <c r="E17" s="402"/>
      <c r="F17" s="402"/>
      <c r="G17" s="402"/>
      <c r="H17" s="402"/>
      <c r="I17" s="402"/>
      <c r="J17" s="40"/>
      <c r="K17" s="40"/>
      <c r="L17" s="40"/>
    </row>
    <row r="18" spans="1:13" ht="15" x14ac:dyDescent="0.25">
      <c r="A18" s="402"/>
      <c r="B18" s="402"/>
      <c r="C18" s="402"/>
      <c r="D18" s="402"/>
      <c r="E18" s="402"/>
      <c r="F18" s="402"/>
      <c r="G18" s="402"/>
      <c r="H18" s="402"/>
      <c r="I18" s="402"/>
      <c r="J18" s="40"/>
      <c r="K18" s="40"/>
      <c r="L18" s="40"/>
    </row>
    <row r="19" spans="1:13" ht="8.25" customHeight="1" x14ac:dyDescent="0.25">
      <c r="A19" s="41"/>
      <c r="B19" s="41"/>
      <c r="C19" s="41"/>
      <c r="D19" s="41"/>
      <c r="E19" s="41"/>
      <c r="F19" s="41"/>
      <c r="G19" s="41"/>
      <c r="H19" s="41"/>
      <c r="I19" s="41"/>
      <c r="J19" s="40"/>
      <c r="K19" s="40"/>
      <c r="L19" s="40"/>
    </row>
    <row r="20" spans="1:13" ht="15" x14ac:dyDescent="0.25">
      <c r="A20" s="41" t="s">
        <v>159</v>
      </c>
      <c r="B20" s="41"/>
      <c r="C20" s="41"/>
      <c r="D20" s="41"/>
      <c r="E20" s="41"/>
      <c r="F20" s="41"/>
      <c r="G20" s="41"/>
      <c r="H20" s="41"/>
      <c r="I20" s="41"/>
      <c r="J20" s="40"/>
      <c r="K20" s="40"/>
      <c r="L20" s="40"/>
    </row>
    <row r="21" spans="1:13" ht="8.25" customHeight="1" x14ac:dyDescent="0.25">
      <c r="A21" s="41"/>
      <c r="B21" s="41"/>
      <c r="C21" s="41"/>
      <c r="D21" s="41"/>
      <c r="E21" s="41"/>
      <c r="F21" s="41"/>
      <c r="G21" s="41"/>
      <c r="H21" s="41"/>
      <c r="I21" s="41"/>
      <c r="J21" s="40"/>
      <c r="K21" s="40"/>
      <c r="L21" s="40"/>
    </row>
    <row r="22" spans="1:13" ht="12.75" customHeight="1" x14ac:dyDescent="0.25">
      <c r="A22" s="385" t="s">
        <v>160</v>
      </c>
      <c r="B22" s="385"/>
      <c r="C22" s="385"/>
      <c r="D22" s="385"/>
      <c r="E22" s="385"/>
      <c r="F22" s="385"/>
      <c r="G22" s="385"/>
      <c r="H22" s="385"/>
      <c r="I22" s="385"/>
      <c r="J22" s="40"/>
      <c r="K22" s="40"/>
      <c r="L22" s="40"/>
    </row>
    <row r="23" spans="1:13" ht="6.95" customHeight="1" x14ac:dyDescent="0.25">
      <c r="A23" s="385"/>
      <c r="B23" s="385"/>
      <c r="C23" s="385"/>
      <c r="D23" s="385"/>
      <c r="E23" s="385"/>
      <c r="F23" s="385"/>
      <c r="G23" s="385"/>
      <c r="H23" s="385"/>
      <c r="I23" s="385"/>
      <c r="J23" s="40"/>
      <c r="K23" s="40"/>
      <c r="L23" s="40"/>
    </row>
    <row r="24" spans="1:13" ht="9.4" customHeight="1" x14ac:dyDescent="0.25">
      <c r="A24" s="47"/>
      <c r="B24" s="47"/>
      <c r="C24" s="47"/>
      <c r="D24" s="47"/>
      <c r="E24" s="47"/>
      <c r="F24" s="47"/>
      <c r="G24" s="47"/>
      <c r="H24" s="47"/>
      <c r="I24" s="47"/>
      <c r="J24" s="40"/>
      <c r="K24" s="40"/>
      <c r="L24" s="40"/>
    </row>
    <row r="25" spans="1:13" ht="15" x14ac:dyDescent="0.25">
      <c r="A25" s="386" t="s">
        <v>12</v>
      </c>
      <c r="B25" s="387"/>
      <c r="C25" s="387"/>
      <c r="D25" s="387"/>
      <c r="E25" s="387"/>
      <c r="F25" s="387"/>
      <c r="G25" s="387"/>
      <c r="H25" s="387"/>
      <c r="I25" s="388"/>
      <c r="J25" s="40"/>
      <c r="K25" s="40"/>
      <c r="L25" s="40"/>
    </row>
    <row r="26" spans="1:13" ht="15" x14ac:dyDescent="0.25">
      <c r="A26" s="53"/>
      <c r="B26" s="54"/>
      <c r="C26" s="239" t="s">
        <v>30</v>
      </c>
      <c r="D26" s="239" t="s">
        <v>31</v>
      </c>
      <c r="E26" s="239" t="s">
        <v>32</v>
      </c>
      <c r="F26" s="239" t="s">
        <v>33</v>
      </c>
      <c r="G26" s="239" t="s">
        <v>322</v>
      </c>
      <c r="H26" s="239" t="s">
        <v>323</v>
      </c>
      <c r="I26" s="239" t="s">
        <v>324</v>
      </c>
      <c r="J26" s="40"/>
      <c r="K26" s="40"/>
      <c r="L26" s="40"/>
    </row>
    <row r="27" spans="1:13" ht="15" x14ac:dyDescent="0.25">
      <c r="A27" s="53"/>
      <c r="B27" s="54"/>
      <c r="C27" s="238" t="s">
        <v>10</v>
      </c>
      <c r="D27" s="238" t="s">
        <v>10</v>
      </c>
      <c r="E27" s="238" t="s">
        <v>10</v>
      </c>
      <c r="F27" s="238" t="s">
        <v>10</v>
      </c>
      <c r="G27" s="238" t="s">
        <v>11</v>
      </c>
      <c r="H27" s="238" t="s">
        <v>11</v>
      </c>
      <c r="I27" s="238" t="s">
        <v>11</v>
      </c>
      <c r="J27" s="40"/>
      <c r="K27" s="40"/>
      <c r="L27" s="40"/>
    </row>
    <row r="28" spans="1:13" ht="15" x14ac:dyDescent="0.25">
      <c r="A28" s="53" t="s">
        <v>0</v>
      </c>
      <c r="B28" s="54"/>
      <c r="C28" s="212">
        <v>233355</v>
      </c>
      <c r="D28" s="212">
        <v>233355</v>
      </c>
      <c r="E28" s="212">
        <v>0</v>
      </c>
      <c r="F28" s="212">
        <v>0</v>
      </c>
      <c r="G28" s="212">
        <v>0</v>
      </c>
      <c r="H28" s="212">
        <v>0</v>
      </c>
      <c r="I28" s="212">
        <v>0</v>
      </c>
      <c r="J28" s="40"/>
      <c r="K28" s="164"/>
      <c r="L28" s="165"/>
      <c r="M28" s="166"/>
    </row>
    <row r="29" spans="1:13" ht="15" x14ac:dyDescent="0.25">
      <c r="A29" s="53" t="s">
        <v>1</v>
      </c>
      <c r="B29" s="54"/>
      <c r="C29" s="212">
        <v>218.45000000001164</v>
      </c>
      <c r="D29" s="212">
        <v>7220.6499999999651</v>
      </c>
      <c r="E29" s="212">
        <v>0</v>
      </c>
      <c r="F29" s="212">
        <v>0</v>
      </c>
      <c r="G29" s="212">
        <v>0</v>
      </c>
      <c r="H29" s="212">
        <v>0</v>
      </c>
      <c r="I29" s="212">
        <v>0</v>
      </c>
      <c r="J29" s="40"/>
      <c r="K29" s="166"/>
      <c r="L29" s="167"/>
      <c r="M29" s="166"/>
    </row>
    <row r="30" spans="1:13" ht="15" x14ac:dyDescent="0.25">
      <c r="A30" s="53" t="s">
        <v>2</v>
      </c>
      <c r="B30" s="54"/>
      <c r="C30" s="212">
        <v>358637.98</v>
      </c>
      <c r="D30" s="212">
        <v>55736.78</v>
      </c>
      <c r="E30" s="212">
        <v>0</v>
      </c>
      <c r="F30" s="212">
        <v>0</v>
      </c>
      <c r="G30" s="212">
        <v>0</v>
      </c>
      <c r="H30" s="212">
        <v>0</v>
      </c>
      <c r="I30" s="212">
        <v>0</v>
      </c>
      <c r="J30" s="40"/>
      <c r="K30" s="164"/>
      <c r="L30" s="168"/>
      <c r="M30" s="166"/>
    </row>
    <row r="31" spans="1:13" ht="15" x14ac:dyDescent="0.25">
      <c r="A31" s="53" t="s">
        <v>3</v>
      </c>
      <c r="B31" s="54"/>
      <c r="C31" s="212">
        <v>351635.78</v>
      </c>
      <c r="D31" s="212">
        <v>62957.73</v>
      </c>
      <c r="E31" s="212">
        <v>0</v>
      </c>
      <c r="F31" s="212">
        <v>0</v>
      </c>
      <c r="G31" s="212">
        <v>0</v>
      </c>
      <c r="H31" s="212">
        <v>0</v>
      </c>
      <c r="I31" s="212">
        <v>0</v>
      </c>
      <c r="J31" s="40"/>
      <c r="K31" s="164"/>
      <c r="L31" s="168"/>
      <c r="M31" s="166"/>
    </row>
    <row r="32" spans="1:13" ht="15" x14ac:dyDescent="0.25">
      <c r="A32" s="53"/>
      <c r="B32" s="54"/>
      <c r="C32" s="212"/>
      <c r="D32" s="212"/>
      <c r="E32" s="212"/>
      <c r="F32" s="212"/>
      <c r="G32" s="212"/>
      <c r="H32" s="212"/>
      <c r="I32" s="212"/>
      <c r="J32" s="40"/>
      <c r="K32" s="166"/>
      <c r="L32" s="167"/>
      <c r="M32" s="166"/>
    </row>
    <row r="33" spans="1:13" ht="15" x14ac:dyDescent="0.25">
      <c r="A33" s="14" t="s">
        <v>4</v>
      </c>
      <c r="B33" s="11"/>
      <c r="C33" s="236"/>
      <c r="D33" s="236"/>
      <c r="E33" s="236"/>
      <c r="F33" s="231"/>
      <c r="G33" s="231"/>
      <c r="H33" s="231"/>
      <c r="I33" s="231"/>
      <c r="J33" s="40"/>
      <c r="K33" s="164"/>
      <c r="L33" s="164"/>
      <c r="M33" s="166"/>
    </row>
    <row r="34" spans="1:13" ht="15" x14ac:dyDescent="0.25">
      <c r="A34" s="14" t="s">
        <v>29</v>
      </c>
      <c r="B34" s="15"/>
      <c r="C34" s="236"/>
      <c r="D34" s="236"/>
      <c r="E34" s="236"/>
      <c r="F34" s="231"/>
      <c r="G34" s="231"/>
      <c r="H34" s="231"/>
      <c r="I34" s="231"/>
      <c r="J34" s="40"/>
      <c r="K34" s="40"/>
      <c r="L34" s="40"/>
    </row>
    <row r="35" spans="1:13" ht="15" x14ac:dyDescent="0.25">
      <c r="A35" s="23"/>
      <c r="B35" s="24"/>
      <c r="C35" s="212"/>
      <c r="D35" s="212"/>
      <c r="E35" s="212"/>
      <c r="F35" s="212"/>
      <c r="G35" s="212"/>
      <c r="H35" s="212"/>
      <c r="I35" s="212"/>
      <c r="J35" s="40"/>
      <c r="K35" s="40"/>
      <c r="L35" s="40"/>
    </row>
    <row r="36" spans="1:13" ht="15" x14ac:dyDescent="0.25">
      <c r="A36" s="23"/>
      <c r="B36" s="24"/>
      <c r="C36" s="212"/>
      <c r="D36" s="212"/>
      <c r="E36" s="212"/>
      <c r="F36" s="212"/>
      <c r="G36" s="212"/>
      <c r="H36" s="212"/>
      <c r="I36" s="212"/>
      <c r="J36" s="40"/>
      <c r="K36" s="40"/>
      <c r="L36" s="40"/>
    </row>
    <row r="37" spans="1:13" ht="15" x14ac:dyDescent="0.25">
      <c r="A37" s="14" t="s">
        <v>5</v>
      </c>
      <c r="B37" s="15"/>
      <c r="C37" s="231">
        <v>0</v>
      </c>
      <c r="D37" s="231">
        <v>0</v>
      </c>
      <c r="E37" s="231">
        <v>0</v>
      </c>
      <c r="F37" s="231">
        <v>0</v>
      </c>
      <c r="G37" s="231">
        <v>0</v>
      </c>
      <c r="H37" s="231">
        <v>0</v>
      </c>
      <c r="I37" s="231">
        <v>0</v>
      </c>
      <c r="J37" s="40"/>
      <c r="K37" s="40"/>
      <c r="L37" s="40"/>
    </row>
    <row r="38" spans="1:13" ht="15" x14ac:dyDescent="0.25">
      <c r="A38" s="53"/>
      <c r="B38" s="54"/>
      <c r="C38" s="212"/>
      <c r="D38" s="212"/>
      <c r="E38" s="212"/>
      <c r="F38" s="212"/>
      <c r="G38" s="212"/>
      <c r="H38" s="212"/>
      <c r="I38" s="212"/>
      <c r="J38" s="40"/>
      <c r="K38" s="40"/>
      <c r="L38" s="40"/>
    </row>
    <row r="39" spans="1:13" ht="15" x14ac:dyDescent="0.25">
      <c r="A39" s="53" t="s">
        <v>7</v>
      </c>
      <c r="B39" s="54"/>
      <c r="C39" s="231">
        <v>7220.6499999999651</v>
      </c>
      <c r="D39" s="231">
        <v>-0.30000000003929017</v>
      </c>
      <c r="E39" s="231">
        <v>0</v>
      </c>
      <c r="F39" s="231">
        <v>0</v>
      </c>
      <c r="G39" s="231">
        <v>0</v>
      </c>
      <c r="H39" s="231">
        <v>0</v>
      </c>
      <c r="I39" s="231">
        <v>0</v>
      </c>
      <c r="J39" s="40"/>
      <c r="K39" s="40"/>
      <c r="L39" s="40"/>
    </row>
    <row r="40" spans="1:13" ht="15" x14ac:dyDescent="0.25">
      <c r="A40" s="57"/>
      <c r="B40" s="58"/>
      <c r="C40" s="212"/>
      <c r="D40" s="212"/>
      <c r="E40" s="212"/>
      <c r="F40" s="212"/>
      <c r="G40" s="212"/>
      <c r="H40" s="212"/>
      <c r="I40" s="212"/>
      <c r="J40" s="40"/>
      <c r="K40" s="40"/>
      <c r="L40" s="40"/>
    </row>
    <row r="41" spans="1:13" ht="15" x14ac:dyDescent="0.25">
      <c r="A41" s="53" t="s">
        <v>24</v>
      </c>
      <c r="B41" s="54"/>
      <c r="C41" s="212">
        <v>46475</v>
      </c>
      <c r="D41" s="212">
        <v>0</v>
      </c>
      <c r="E41" s="212"/>
      <c r="F41" s="212"/>
      <c r="G41" s="212"/>
      <c r="H41" s="212"/>
      <c r="I41" s="212"/>
      <c r="J41" s="40"/>
      <c r="K41" s="40"/>
      <c r="L41" s="40"/>
    </row>
    <row r="42" spans="1:13" ht="15" x14ac:dyDescent="0.25">
      <c r="A42" s="57"/>
      <c r="B42" s="58"/>
      <c r="C42" s="212"/>
      <c r="D42" s="212"/>
      <c r="E42" s="212"/>
      <c r="F42" s="212"/>
      <c r="G42" s="212"/>
      <c r="H42" s="212"/>
      <c r="I42" s="212"/>
      <c r="J42" s="40"/>
      <c r="K42" s="40"/>
      <c r="L42" s="40"/>
    </row>
    <row r="43" spans="1:13" ht="15" x14ac:dyDescent="0.25">
      <c r="A43" s="53" t="s">
        <v>25</v>
      </c>
      <c r="B43" s="60"/>
      <c r="C43" s="85" t="s">
        <v>75</v>
      </c>
      <c r="D43" s="30" t="s">
        <v>75</v>
      </c>
      <c r="E43" s="85">
        <v>0</v>
      </c>
      <c r="F43" s="85">
        <v>0</v>
      </c>
      <c r="G43" s="85">
        <v>0</v>
      </c>
      <c r="H43" s="85">
        <v>0</v>
      </c>
      <c r="I43" s="85">
        <v>0</v>
      </c>
      <c r="J43" s="40"/>
      <c r="K43" s="40"/>
      <c r="L43" s="40"/>
    </row>
    <row r="44" spans="1:13" ht="15" x14ac:dyDescent="0.25">
      <c r="A44" s="62"/>
      <c r="B44" s="62"/>
      <c r="C44" s="32"/>
      <c r="D44" s="32"/>
      <c r="E44" s="32"/>
      <c r="F44" s="32"/>
      <c r="G44" s="32"/>
      <c r="H44" s="32"/>
      <c r="I44" s="32"/>
      <c r="J44" s="40"/>
      <c r="K44" s="40"/>
      <c r="L44" s="40"/>
    </row>
    <row r="45" spans="1:13" ht="15" x14ac:dyDescent="0.25">
      <c r="A45" s="64" t="s">
        <v>26</v>
      </c>
      <c r="B45" s="42"/>
      <c r="C45" s="34"/>
      <c r="D45" s="34"/>
      <c r="E45" s="34"/>
      <c r="F45" s="34"/>
      <c r="G45" s="34"/>
      <c r="H45" s="34"/>
      <c r="I45" s="34"/>
      <c r="J45" s="40"/>
      <c r="K45" s="40"/>
      <c r="L45" s="40"/>
    </row>
    <row r="46" spans="1:13" ht="15" x14ac:dyDescent="0.25">
      <c r="A46" s="66" t="s">
        <v>28</v>
      </c>
      <c r="B46" s="58"/>
      <c r="C46" s="36"/>
      <c r="D46" s="36"/>
      <c r="E46" s="36"/>
      <c r="F46" s="36"/>
      <c r="G46" s="36"/>
      <c r="H46" s="36"/>
      <c r="I46" s="36"/>
      <c r="J46" s="40"/>
      <c r="K46" s="40"/>
      <c r="L46" s="40"/>
    </row>
    <row r="47" spans="1:13" x14ac:dyDescent="0.2">
      <c r="A47" s="53" t="s">
        <v>6</v>
      </c>
      <c r="B47" s="54"/>
      <c r="C47" s="18"/>
      <c r="D47" s="18"/>
      <c r="E47" s="55"/>
      <c r="F47" s="55"/>
      <c r="G47" s="55"/>
      <c r="H47" s="55"/>
      <c r="I47" s="55"/>
    </row>
    <row r="48" spans="1:13" x14ac:dyDescent="0.2">
      <c r="A48" s="66" t="s">
        <v>8</v>
      </c>
      <c r="B48" s="60"/>
      <c r="C48" s="18"/>
      <c r="D48" s="18"/>
      <c r="E48" s="55"/>
      <c r="F48" s="55"/>
      <c r="G48" s="55"/>
      <c r="H48" s="55"/>
      <c r="I48" s="55"/>
    </row>
    <row r="49" spans="1:9" x14ac:dyDescent="0.2">
      <c r="A49" s="67" t="s">
        <v>9</v>
      </c>
      <c r="B49" s="68"/>
      <c r="C49" s="18"/>
      <c r="D49" s="18"/>
      <c r="E49" s="55"/>
      <c r="F49" s="55"/>
      <c r="G49" s="55"/>
      <c r="H49" s="55"/>
      <c r="I49" s="55"/>
    </row>
  </sheetData>
  <mergeCells count="5">
    <mergeCell ref="A7:I9"/>
    <mergeCell ref="A11:I12"/>
    <mergeCell ref="A14:I18"/>
    <mergeCell ref="A22:I23"/>
    <mergeCell ref="A25:I25"/>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85762-6195-4E3F-B350-E777DD721AC2}">
  <sheetPr>
    <tabColor rgb="FFFF0000"/>
    <pageSetUpPr fitToPage="1"/>
  </sheetPr>
  <dimension ref="A1:M46"/>
  <sheetViews>
    <sheetView topLeftCell="A7" zoomScaleNormal="100" zoomScaleSheetLayoutView="70" workbookViewId="0">
      <selection activeCell="Q33" sqref="Q33"/>
    </sheetView>
  </sheetViews>
  <sheetFormatPr defaultColWidth="8.140625" defaultRowHeight="12.75" x14ac:dyDescent="0.2"/>
  <cols>
    <col min="1" max="2" width="15.42578125" style="3" customWidth="1"/>
    <col min="3" max="8" width="12.42578125" style="3" customWidth="1"/>
    <col min="9" max="9" width="11.7109375" style="3" customWidth="1"/>
    <col min="10" max="10" width="8.140625" style="3"/>
    <col min="11" max="11" width="10.5703125" style="3" bestFit="1" customWidth="1"/>
    <col min="12" max="16384" width="8.140625" style="3"/>
  </cols>
  <sheetData>
    <row r="1" spans="1:9" x14ac:dyDescent="0.2">
      <c r="A1" s="41"/>
      <c r="B1" s="41"/>
      <c r="C1" s="41"/>
      <c r="D1" s="41"/>
      <c r="E1" s="82"/>
      <c r="F1" s="41"/>
      <c r="G1" s="41"/>
      <c r="H1" s="41"/>
      <c r="I1" s="41"/>
    </row>
    <row r="2" spans="1:9" x14ac:dyDescent="0.2">
      <c r="A2" s="41" t="s">
        <v>13</v>
      </c>
      <c r="B2" s="42" t="s">
        <v>44</v>
      </c>
      <c r="C2" s="42"/>
      <c r="D2" s="42"/>
      <c r="E2" s="41"/>
      <c r="F2" s="41"/>
      <c r="G2" s="43" t="s">
        <v>14</v>
      </c>
      <c r="H2" s="42" t="s">
        <v>131</v>
      </c>
      <c r="I2" s="42"/>
    </row>
    <row r="3" spans="1:9" x14ac:dyDescent="0.2">
      <c r="A3" s="41" t="s">
        <v>22</v>
      </c>
      <c r="B3" s="42" t="s">
        <v>153</v>
      </c>
      <c r="C3" s="42"/>
      <c r="D3" s="42"/>
      <c r="E3" s="41"/>
      <c r="F3" s="41"/>
      <c r="G3" s="43" t="s">
        <v>15</v>
      </c>
      <c r="H3" s="44" t="s">
        <v>133</v>
      </c>
      <c r="I3" s="44"/>
    </row>
    <row r="4" spans="1:9" x14ac:dyDescent="0.2">
      <c r="A4" s="41" t="s">
        <v>16</v>
      </c>
      <c r="B4" s="42" t="s">
        <v>161</v>
      </c>
      <c r="C4" s="42"/>
      <c r="D4" s="42"/>
      <c r="E4" s="41"/>
      <c r="F4" s="41"/>
      <c r="G4" s="43" t="s">
        <v>18</v>
      </c>
      <c r="H4" s="42" t="s">
        <v>38</v>
      </c>
      <c r="I4" s="42"/>
    </row>
    <row r="5" spans="1:9" x14ac:dyDescent="0.2">
      <c r="A5" s="41" t="s">
        <v>17</v>
      </c>
      <c r="B5" s="42" t="s">
        <v>146</v>
      </c>
      <c r="C5" s="44"/>
      <c r="D5" s="44"/>
      <c r="E5" s="41"/>
      <c r="F5" s="41"/>
      <c r="G5" s="43" t="s">
        <v>19</v>
      </c>
      <c r="H5" s="44" t="s">
        <v>162</v>
      </c>
      <c r="I5" s="44"/>
    </row>
    <row r="6" spans="1:9" x14ac:dyDescent="0.2">
      <c r="A6" s="41"/>
      <c r="B6" s="41"/>
      <c r="C6" s="41"/>
      <c r="D6" s="41"/>
      <c r="E6" s="41"/>
      <c r="F6" s="41"/>
      <c r="G6" s="41"/>
      <c r="H6" s="41"/>
      <c r="I6" s="41"/>
    </row>
    <row r="7" spans="1:9" ht="12.75" customHeight="1" x14ac:dyDescent="0.2">
      <c r="A7" s="402" t="s">
        <v>163</v>
      </c>
      <c r="B7" s="402"/>
      <c r="C7" s="402"/>
      <c r="D7" s="402"/>
      <c r="E7" s="402"/>
      <c r="F7" s="402"/>
      <c r="G7" s="402"/>
      <c r="H7" s="402"/>
      <c r="I7" s="402"/>
    </row>
    <row r="8" spans="1:9" x14ac:dyDescent="0.2">
      <c r="A8" s="402"/>
      <c r="B8" s="402"/>
      <c r="C8" s="402"/>
      <c r="D8" s="402"/>
      <c r="E8" s="402"/>
      <c r="F8" s="402"/>
      <c r="G8" s="402"/>
      <c r="H8" s="402"/>
      <c r="I8" s="402"/>
    </row>
    <row r="9" spans="1:9" ht="6.75" customHeight="1" x14ac:dyDescent="0.2">
      <c r="A9" s="41"/>
      <c r="B9" s="41"/>
      <c r="C9" s="41"/>
      <c r="D9" s="41"/>
      <c r="E9" s="41"/>
      <c r="F9" s="41"/>
      <c r="G9" s="41"/>
      <c r="H9" s="41"/>
      <c r="I9" s="41"/>
    </row>
    <row r="10" spans="1:9" x14ac:dyDescent="0.2">
      <c r="A10" s="41" t="s">
        <v>164</v>
      </c>
      <c r="B10" s="41"/>
      <c r="C10" s="41"/>
      <c r="D10" s="41"/>
      <c r="E10" s="41"/>
      <c r="F10" s="41"/>
      <c r="G10" s="41"/>
      <c r="H10" s="41"/>
      <c r="I10" s="41"/>
    </row>
    <row r="11" spans="1:9" ht="6.75" customHeight="1" x14ac:dyDescent="0.2">
      <c r="A11" s="41"/>
      <c r="B11" s="41"/>
      <c r="C11" s="41"/>
      <c r="D11" s="41"/>
      <c r="E11" s="41"/>
      <c r="F11" s="41"/>
      <c r="G11" s="41"/>
      <c r="H11" s="41"/>
      <c r="I11" s="41"/>
    </row>
    <row r="12" spans="1:9" ht="12.75" customHeight="1" x14ac:dyDescent="0.2">
      <c r="A12" s="402" t="s">
        <v>165</v>
      </c>
      <c r="B12" s="402"/>
      <c r="C12" s="402"/>
      <c r="D12" s="402"/>
      <c r="E12" s="402"/>
      <c r="F12" s="402"/>
      <c r="G12" s="402"/>
      <c r="H12" s="402"/>
      <c r="I12" s="402"/>
    </row>
    <row r="13" spans="1:9" x14ac:dyDescent="0.2">
      <c r="A13" s="402"/>
      <c r="B13" s="402"/>
      <c r="C13" s="402"/>
      <c r="D13" s="402"/>
      <c r="E13" s="402"/>
      <c r="F13" s="402"/>
      <c r="G13" s="402"/>
      <c r="H13" s="402"/>
      <c r="I13" s="402"/>
    </row>
    <row r="14" spans="1:9" ht="6.75" customHeight="1" x14ac:dyDescent="0.2">
      <c r="A14" s="88"/>
      <c r="B14" s="88"/>
      <c r="C14" s="88"/>
      <c r="D14" s="88"/>
      <c r="E14" s="88"/>
      <c r="F14" s="88"/>
      <c r="G14" s="88"/>
      <c r="H14" s="88"/>
      <c r="I14" s="88"/>
    </row>
    <row r="15" spans="1:9" ht="15" x14ac:dyDescent="0.25">
      <c r="A15" s="3" t="s">
        <v>166</v>
      </c>
      <c r="B15" s="40"/>
      <c r="C15" s="40"/>
      <c r="D15" s="40"/>
      <c r="E15" s="40"/>
      <c r="F15" s="40"/>
      <c r="G15" s="40"/>
      <c r="H15" s="40"/>
      <c r="I15" s="40"/>
    </row>
    <row r="16" spans="1:9" ht="6.75" customHeight="1" x14ac:dyDescent="0.2"/>
    <row r="17" spans="1:13" ht="15" x14ac:dyDescent="0.25">
      <c r="A17" s="3" t="s">
        <v>167</v>
      </c>
      <c r="B17" s="40"/>
      <c r="C17" s="40"/>
      <c r="D17" s="40"/>
      <c r="E17" s="40"/>
      <c r="F17" s="40"/>
      <c r="G17" s="40"/>
      <c r="H17" s="40"/>
      <c r="I17" s="40"/>
      <c r="J17" s="164"/>
      <c r="K17" s="164"/>
      <c r="L17" s="164"/>
      <c r="M17" s="166"/>
    </row>
    <row r="18" spans="1:13" ht="6.75" customHeight="1" x14ac:dyDescent="0.2">
      <c r="J18" s="166"/>
      <c r="K18" s="166"/>
      <c r="L18" s="166"/>
      <c r="M18" s="166"/>
    </row>
    <row r="19" spans="1:13" ht="15" x14ac:dyDescent="0.25">
      <c r="A19" s="382" t="s">
        <v>12</v>
      </c>
      <c r="B19" s="383"/>
      <c r="C19" s="383"/>
      <c r="D19" s="383"/>
      <c r="E19" s="383"/>
      <c r="F19" s="383"/>
      <c r="G19" s="383"/>
      <c r="H19" s="383"/>
      <c r="I19" s="384"/>
      <c r="J19" s="164"/>
      <c r="K19" s="164"/>
      <c r="L19" s="164"/>
      <c r="M19" s="166"/>
    </row>
    <row r="20" spans="1:13" ht="15" x14ac:dyDescent="0.25">
      <c r="A20" s="53"/>
      <c r="B20" s="54"/>
      <c r="C20" s="239" t="s">
        <v>30</v>
      </c>
      <c r="D20" s="239" t="s">
        <v>31</v>
      </c>
      <c r="E20" s="239" t="s">
        <v>32</v>
      </c>
      <c r="F20" s="239" t="s">
        <v>33</v>
      </c>
      <c r="G20" s="239" t="s">
        <v>322</v>
      </c>
      <c r="H20" s="239" t="s">
        <v>323</v>
      </c>
      <c r="I20" s="239" t="s">
        <v>324</v>
      </c>
      <c r="J20" s="164"/>
      <c r="K20" s="164"/>
      <c r="L20" s="164"/>
      <c r="M20" s="166"/>
    </row>
    <row r="21" spans="1:13" ht="15" x14ac:dyDescent="0.25">
      <c r="A21" s="14"/>
      <c r="B21" s="15"/>
      <c r="C21" s="176" t="s">
        <v>10</v>
      </c>
      <c r="D21" s="238" t="s">
        <v>10</v>
      </c>
      <c r="E21" s="238" t="s">
        <v>10</v>
      </c>
      <c r="F21" s="238" t="s">
        <v>10</v>
      </c>
      <c r="G21" s="238" t="s">
        <v>11</v>
      </c>
      <c r="H21" s="238" t="s">
        <v>11</v>
      </c>
      <c r="I21" s="238" t="s">
        <v>11</v>
      </c>
      <c r="J21" s="164"/>
      <c r="K21" s="164"/>
      <c r="L21" s="165"/>
      <c r="M21" s="166"/>
    </row>
    <row r="22" spans="1:13" ht="15" x14ac:dyDescent="0.25">
      <c r="A22" s="14" t="s">
        <v>0</v>
      </c>
      <c r="B22" s="15"/>
      <c r="C22" s="212">
        <v>0</v>
      </c>
      <c r="D22" s="212">
        <v>0</v>
      </c>
      <c r="E22" s="212">
        <v>0</v>
      </c>
      <c r="F22" s="212">
        <v>0</v>
      </c>
      <c r="G22" s="212">
        <v>0</v>
      </c>
      <c r="H22" s="212">
        <v>0</v>
      </c>
      <c r="I22" s="212">
        <v>0</v>
      </c>
      <c r="J22" s="164"/>
      <c r="K22" s="166"/>
      <c r="L22" s="167"/>
      <c r="M22" s="166"/>
    </row>
    <row r="23" spans="1:13" ht="15" x14ac:dyDescent="0.25">
      <c r="A23" s="14" t="s">
        <v>1</v>
      </c>
      <c r="B23" s="15"/>
      <c r="C23" s="212">
        <v>0.37999999965541065</v>
      </c>
      <c r="D23" s="212">
        <v>0.37999999965541065</v>
      </c>
      <c r="E23" s="212">
        <v>0.37999999965541065</v>
      </c>
      <c r="F23" s="212">
        <v>0.37999999965541065</v>
      </c>
      <c r="G23" s="212">
        <v>0.37999999965541065</v>
      </c>
      <c r="H23" s="212">
        <v>0.37999999965541065</v>
      </c>
      <c r="I23" s="212">
        <v>0.37999999965541065</v>
      </c>
      <c r="J23" s="164"/>
      <c r="K23" s="164"/>
      <c r="L23" s="168"/>
      <c r="M23" s="166"/>
    </row>
    <row r="24" spans="1:13" ht="15" x14ac:dyDescent="0.25">
      <c r="A24" s="14" t="s">
        <v>2</v>
      </c>
      <c r="B24" s="15"/>
      <c r="C24" s="212">
        <v>0</v>
      </c>
      <c r="D24" s="212">
        <v>8125.56</v>
      </c>
      <c r="E24" s="212">
        <v>0</v>
      </c>
      <c r="F24" s="212">
        <v>0</v>
      </c>
      <c r="G24" s="212">
        <v>0</v>
      </c>
      <c r="H24" s="212">
        <v>0</v>
      </c>
      <c r="I24" s="212">
        <v>0</v>
      </c>
      <c r="J24" s="164"/>
      <c r="K24" s="164"/>
      <c r="L24" s="168"/>
      <c r="M24" s="166"/>
    </row>
    <row r="25" spans="1:13" ht="15" x14ac:dyDescent="0.25">
      <c r="A25" s="14" t="s">
        <v>3</v>
      </c>
      <c r="B25" s="15"/>
      <c r="C25" s="212">
        <v>0</v>
      </c>
      <c r="D25" s="212">
        <v>8125.56</v>
      </c>
      <c r="E25" s="212">
        <v>0</v>
      </c>
      <c r="F25" s="212">
        <v>0</v>
      </c>
      <c r="G25" s="212">
        <v>0</v>
      </c>
      <c r="H25" s="212">
        <v>0</v>
      </c>
      <c r="I25" s="212">
        <v>0</v>
      </c>
      <c r="J25" s="164"/>
      <c r="K25" s="166"/>
      <c r="L25" s="167"/>
      <c r="M25" s="166"/>
    </row>
    <row r="26" spans="1:13" ht="15" x14ac:dyDescent="0.25">
      <c r="A26" s="14"/>
      <c r="B26" s="15"/>
      <c r="C26" s="212"/>
      <c r="D26" s="212"/>
      <c r="E26" s="212"/>
      <c r="F26" s="212"/>
      <c r="G26" s="212"/>
      <c r="H26" s="212"/>
      <c r="I26" s="212"/>
      <c r="J26" s="40"/>
      <c r="K26" s="40"/>
      <c r="L26" s="40"/>
    </row>
    <row r="27" spans="1:13" ht="15" x14ac:dyDescent="0.25">
      <c r="A27" s="14" t="s">
        <v>4</v>
      </c>
      <c r="B27" s="11"/>
      <c r="C27" s="236"/>
      <c r="D27" s="236"/>
      <c r="E27" s="236"/>
      <c r="F27" s="231"/>
      <c r="G27" s="231"/>
      <c r="H27" s="231"/>
      <c r="I27" s="231"/>
      <c r="J27" s="40"/>
      <c r="K27" s="40"/>
      <c r="L27" s="40"/>
    </row>
    <row r="28" spans="1:13" ht="15" x14ac:dyDescent="0.25">
      <c r="A28" s="14" t="s">
        <v>29</v>
      </c>
      <c r="B28" s="15"/>
      <c r="C28" s="236"/>
      <c r="D28" s="236"/>
      <c r="E28" s="236"/>
      <c r="F28" s="231"/>
      <c r="G28" s="231"/>
      <c r="H28" s="231"/>
      <c r="I28" s="231"/>
      <c r="J28" s="40"/>
      <c r="K28" s="40"/>
      <c r="L28" s="40"/>
    </row>
    <row r="29" spans="1:13" ht="15" x14ac:dyDescent="0.25">
      <c r="A29" s="23"/>
      <c r="B29" s="24"/>
      <c r="C29" s="212"/>
      <c r="D29" s="212"/>
      <c r="E29" s="212"/>
      <c r="F29" s="212"/>
      <c r="G29" s="212"/>
      <c r="H29" s="212"/>
      <c r="I29" s="212"/>
      <c r="J29" s="40"/>
      <c r="K29" s="40"/>
      <c r="L29" s="40"/>
    </row>
    <row r="30" spans="1:13" ht="15" x14ac:dyDescent="0.25">
      <c r="A30" s="23"/>
      <c r="B30" s="24"/>
      <c r="C30" s="212"/>
      <c r="D30" s="212"/>
      <c r="E30" s="212"/>
      <c r="F30" s="212"/>
      <c r="G30" s="212"/>
      <c r="H30" s="212"/>
      <c r="I30" s="212"/>
      <c r="J30" s="40"/>
      <c r="K30" s="40"/>
      <c r="L30" s="40"/>
    </row>
    <row r="31" spans="1:13" ht="15" x14ac:dyDescent="0.25">
      <c r="A31" s="23"/>
      <c r="B31" s="24"/>
      <c r="C31" s="212"/>
      <c r="D31" s="212"/>
      <c r="E31" s="212"/>
      <c r="F31" s="212"/>
      <c r="G31" s="212"/>
      <c r="H31" s="212"/>
      <c r="I31" s="212"/>
      <c r="J31" s="40"/>
      <c r="K31" s="40"/>
      <c r="L31" s="40"/>
    </row>
    <row r="32" spans="1:13" x14ac:dyDescent="0.2">
      <c r="A32" s="14" t="s">
        <v>5</v>
      </c>
      <c r="B32" s="15"/>
      <c r="C32" s="231">
        <v>0</v>
      </c>
      <c r="D32" s="231">
        <v>0</v>
      </c>
      <c r="E32" s="231">
        <v>0</v>
      </c>
      <c r="F32" s="231">
        <v>0</v>
      </c>
      <c r="G32" s="231">
        <v>0</v>
      </c>
      <c r="H32" s="231">
        <v>0</v>
      </c>
      <c r="I32" s="231">
        <v>0</v>
      </c>
    </row>
    <row r="33" spans="1:9" x14ac:dyDescent="0.2">
      <c r="A33" s="14"/>
      <c r="B33" s="15"/>
      <c r="C33" s="212"/>
      <c r="D33" s="212"/>
      <c r="E33" s="212"/>
      <c r="F33" s="212"/>
      <c r="G33" s="212"/>
      <c r="H33" s="212"/>
      <c r="I33" s="212"/>
    </row>
    <row r="34" spans="1:9" x14ac:dyDescent="0.2">
      <c r="A34" s="14" t="s">
        <v>7</v>
      </c>
      <c r="B34" s="15"/>
      <c r="C34" s="231">
        <v>0.37999999965541065</v>
      </c>
      <c r="D34" s="231">
        <v>0.37999999965541065</v>
      </c>
      <c r="E34" s="231">
        <v>0.37999999965541065</v>
      </c>
      <c r="F34" s="231">
        <v>0.37999999965541065</v>
      </c>
      <c r="G34" s="231">
        <v>0.37999999965541065</v>
      </c>
      <c r="H34" s="231">
        <v>0.37999999965541065</v>
      </c>
      <c r="I34" s="231">
        <v>0.37999999965541065</v>
      </c>
    </row>
    <row r="35" spans="1:9" x14ac:dyDescent="0.2">
      <c r="A35" s="23"/>
      <c r="B35" s="24"/>
      <c r="C35" s="212"/>
      <c r="D35" s="212"/>
      <c r="E35" s="212"/>
      <c r="F35" s="212"/>
      <c r="G35" s="212"/>
      <c r="H35" s="212"/>
      <c r="I35" s="212"/>
    </row>
    <row r="36" spans="1:9" x14ac:dyDescent="0.2">
      <c r="A36" s="14" t="s">
        <v>24</v>
      </c>
      <c r="B36" s="15"/>
      <c r="C36" s="212"/>
      <c r="D36" s="212"/>
      <c r="E36" s="212"/>
      <c r="F36" s="212"/>
      <c r="G36" s="212"/>
      <c r="H36" s="212"/>
      <c r="I36" s="212"/>
    </row>
    <row r="37" spans="1:9" x14ac:dyDescent="0.2">
      <c r="A37" s="23"/>
      <c r="B37" s="24"/>
      <c r="C37" s="212"/>
      <c r="D37" s="212"/>
      <c r="E37" s="212"/>
      <c r="F37" s="212"/>
      <c r="G37" s="212"/>
      <c r="H37" s="212"/>
      <c r="I37" s="212"/>
    </row>
    <row r="38" spans="1:9" x14ac:dyDescent="0.2">
      <c r="A38" s="14" t="s">
        <v>25</v>
      </c>
      <c r="B38" s="28"/>
      <c r="C38" s="85">
        <v>0.37999999965541065</v>
      </c>
      <c r="D38" s="85">
        <v>0.37999999965541065</v>
      </c>
      <c r="E38" s="85">
        <v>0.37999999965541065</v>
      </c>
      <c r="F38" s="85">
        <v>0.37999999965541065</v>
      </c>
      <c r="G38" s="85">
        <v>0.37999999965541065</v>
      </c>
      <c r="H38" s="85">
        <v>0.37999999965541065</v>
      </c>
      <c r="I38" s="85">
        <v>0.37999999965541065</v>
      </c>
    </row>
    <row r="39" spans="1:9" x14ac:dyDescent="0.2">
      <c r="A39" s="62"/>
      <c r="B39" s="62"/>
      <c r="C39" s="63"/>
      <c r="D39" s="63"/>
      <c r="E39" s="63"/>
      <c r="F39" s="63"/>
      <c r="G39" s="63"/>
      <c r="H39" s="63"/>
      <c r="I39" s="63"/>
    </row>
    <row r="40" spans="1:9" x14ac:dyDescent="0.2">
      <c r="A40" s="64" t="s">
        <v>26</v>
      </c>
      <c r="B40" s="42"/>
      <c r="C40" s="34"/>
      <c r="D40" s="34"/>
      <c r="E40" s="65"/>
      <c r="F40" s="65"/>
      <c r="G40" s="65"/>
      <c r="H40" s="65"/>
      <c r="I40" s="65"/>
    </row>
    <row r="41" spans="1:9" x14ac:dyDescent="0.2">
      <c r="A41" s="66" t="s">
        <v>28</v>
      </c>
      <c r="B41" s="58"/>
      <c r="C41" s="36"/>
      <c r="D41" s="36"/>
      <c r="E41" s="59"/>
      <c r="F41" s="59"/>
      <c r="G41" s="59"/>
      <c r="H41" s="59"/>
      <c r="I41" s="59"/>
    </row>
    <row r="42" spans="1:9" x14ac:dyDescent="0.2">
      <c r="A42" s="53"/>
      <c r="B42" s="54"/>
      <c r="C42" s="55"/>
      <c r="D42" s="55"/>
      <c r="E42" s="55"/>
      <c r="F42" s="55"/>
      <c r="G42" s="55"/>
      <c r="H42" s="55"/>
      <c r="I42" s="55"/>
    </row>
    <row r="43" spans="1:9" x14ac:dyDescent="0.2">
      <c r="A43" s="53" t="s">
        <v>6</v>
      </c>
      <c r="B43" s="54"/>
      <c r="C43" s="18"/>
      <c r="D43" s="18"/>
      <c r="E43" s="55"/>
      <c r="F43" s="55"/>
      <c r="G43" s="55"/>
      <c r="H43" s="55"/>
      <c r="I43" s="55"/>
    </row>
    <row r="44" spans="1:9" x14ac:dyDescent="0.2">
      <c r="A44" s="53"/>
      <c r="B44" s="54"/>
      <c r="C44" s="18"/>
      <c r="D44" s="18"/>
      <c r="E44" s="55"/>
      <c r="F44" s="55"/>
      <c r="G44" s="55"/>
      <c r="H44" s="55"/>
      <c r="I44" s="55"/>
    </row>
    <row r="45" spans="1:9" x14ac:dyDescent="0.2">
      <c r="A45" s="66" t="s">
        <v>8</v>
      </c>
      <c r="B45" s="60"/>
      <c r="C45" s="18"/>
      <c r="D45" s="18"/>
      <c r="E45" s="55"/>
      <c r="F45" s="55"/>
      <c r="G45" s="55"/>
      <c r="H45" s="55"/>
      <c r="I45" s="55"/>
    </row>
    <row r="46" spans="1:9" x14ac:dyDescent="0.2">
      <c r="A46" s="67" t="s">
        <v>9</v>
      </c>
      <c r="B46" s="68"/>
      <c r="C46" s="18"/>
      <c r="D46" s="18"/>
      <c r="E46" s="55"/>
      <c r="F46" s="55"/>
      <c r="G46" s="55"/>
      <c r="H46" s="55"/>
      <c r="I46" s="55"/>
    </row>
  </sheetData>
  <mergeCells count="3">
    <mergeCell ref="A7:I8"/>
    <mergeCell ref="A12:I13"/>
    <mergeCell ref="A19:I19"/>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4625F3-86A3-410C-8C82-6F6E08214A65}">
  <sheetPr>
    <tabColor rgb="FF00B0F0"/>
    <pageSetUpPr fitToPage="1"/>
  </sheetPr>
  <dimension ref="A1:I46"/>
  <sheetViews>
    <sheetView zoomScaleNormal="100" zoomScaleSheetLayoutView="70" workbookViewId="0">
      <selection activeCell="J1" sqref="J1"/>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169" customFormat="1" ht="12.75" x14ac:dyDescent="0.2">
      <c r="A2" s="183" t="s">
        <v>13</v>
      </c>
      <c r="B2" s="170" t="s">
        <v>44</v>
      </c>
      <c r="C2" s="184"/>
      <c r="D2" s="184"/>
      <c r="E2" s="183"/>
      <c r="F2" s="183"/>
      <c r="G2" s="185" t="s">
        <v>14</v>
      </c>
      <c r="H2" s="224" t="s">
        <v>34</v>
      </c>
      <c r="I2" s="184"/>
    </row>
    <row r="3" spans="1:9" s="169" customFormat="1" ht="12.75" x14ac:dyDescent="0.2">
      <c r="A3" s="183" t="s">
        <v>22</v>
      </c>
      <c r="B3" s="170" t="s">
        <v>35</v>
      </c>
      <c r="C3" s="184"/>
      <c r="D3" s="184"/>
      <c r="E3" s="183"/>
      <c r="F3" s="183"/>
      <c r="G3" s="185" t="s">
        <v>15</v>
      </c>
      <c r="H3" s="241" t="s">
        <v>36</v>
      </c>
      <c r="I3" s="186"/>
    </row>
    <row r="4" spans="1:9" s="169" customFormat="1" ht="12.75" x14ac:dyDescent="0.2">
      <c r="A4" s="183" t="s">
        <v>16</v>
      </c>
      <c r="B4" s="171" t="s">
        <v>449</v>
      </c>
      <c r="C4" s="184"/>
      <c r="D4" s="184"/>
      <c r="E4" s="183"/>
      <c r="F4" s="183"/>
      <c r="G4" s="185" t="s">
        <v>18</v>
      </c>
      <c r="H4" s="171" t="s">
        <v>38</v>
      </c>
      <c r="I4" s="184"/>
    </row>
    <row r="5" spans="1:9" s="169" customFormat="1" ht="12.75" x14ac:dyDescent="0.2">
      <c r="A5" s="183" t="s">
        <v>17</v>
      </c>
      <c r="B5" s="171" t="s">
        <v>450</v>
      </c>
      <c r="C5" s="186"/>
      <c r="D5" s="186"/>
      <c r="E5" s="183"/>
      <c r="F5" s="183"/>
      <c r="G5" s="185" t="s">
        <v>19</v>
      </c>
      <c r="H5" s="237" t="s">
        <v>298</v>
      </c>
      <c r="I5" s="186"/>
    </row>
    <row r="6" spans="1:9" s="169" customFormat="1" ht="12.75" x14ac:dyDescent="0.2">
      <c r="A6" s="183"/>
      <c r="B6" s="183"/>
      <c r="C6" s="183"/>
      <c r="D6" s="183"/>
      <c r="E6" s="183"/>
      <c r="F6" s="183"/>
      <c r="G6" s="183"/>
      <c r="H6" s="183"/>
      <c r="I6" s="183"/>
    </row>
    <row r="7" spans="1:9" s="169" customFormat="1" ht="12.75" x14ac:dyDescent="0.2">
      <c r="A7" s="183"/>
      <c r="B7" s="183"/>
      <c r="C7" s="183"/>
      <c r="D7" s="183"/>
      <c r="E7" s="183"/>
      <c r="F7" s="183"/>
      <c r="G7" s="183"/>
      <c r="H7" s="183"/>
      <c r="I7" s="183"/>
    </row>
    <row r="8" spans="1:9" s="169" customFormat="1" ht="12.75" customHeight="1" x14ac:dyDescent="0.2">
      <c r="A8" s="385" t="s">
        <v>451</v>
      </c>
      <c r="B8" s="385"/>
      <c r="C8" s="385"/>
      <c r="D8" s="385"/>
      <c r="E8" s="385"/>
      <c r="F8" s="385"/>
      <c r="G8" s="385"/>
      <c r="H8" s="385"/>
      <c r="I8" s="385"/>
    </row>
    <row r="9" spans="1:9" s="169" customFormat="1" ht="12.75" x14ac:dyDescent="0.2">
      <c r="A9" s="385"/>
      <c r="B9" s="385"/>
      <c r="C9" s="385"/>
      <c r="D9" s="385"/>
      <c r="E9" s="385"/>
      <c r="F9" s="385"/>
      <c r="G9" s="385"/>
      <c r="H9" s="385"/>
      <c r="I9" s="385"/>
    </row>
    <row r="10" spans="1:9" s="169" customFormat="1" ht="12.75" x14ac:dyDescent="0.2">
      <c r="A10" s="187"/>
      <c r="B10" s="187"/>
      <c r="C10" s="187"/>
      <c r="D10" s="187"/>
      <c r="E10" s="187"/>
      <c r="F10" s="187"/>
      <c r="G10" s="187"/>
      <c r="H10" s="187"/>
      <c r="I10" s="187"/>
    </row>
    <row r="11" spans="1:9" s="210" customFormat="1" ht="12.75" x14ac:dyDescent="0.2">
      <c r="A11" s="385" t="s">
        <v>41</v>
      </c>
      <c r="B11" s="385"/>
      <c r="C11" s="385"/>
      <c r="D11" s="385"/>
      <c r="E11" s="385"/>
      <c r="F11" s="385"/>
      <c r="G11" s="385"/>
      <c r="H11" s="385"/>
      <c r="I11" s="385"/>
    </row>
    <row r="12" spans="1:9" s="169" customFormat="1" ht="12.75" x14ac:dyDescent="0.2">
      <c r="B12" s="183"/>
      <c r="C12" s="183"/>
      <c r="D12" s="183"/>
      <c r="E12" s="183"/>
      <c r="F12" s="183"/>
      <c r="G12" s="183"/>
      <c r="H12" s="183"/>
      <c r="I12" s="183"/>
    </row>
    <row r="13" spans="1:9" s="169" customFormat="1" ht="12.75" customHeight="1" x14ac:dyDescent="0.2">
      <c r="A13" s="385" t="s">
        <v>452</v>
      </c>
      <c r="B13" s="385"/>
      <c r="C13" s="385"/>
      <c r="D13" s="385"/>
      <c r="E13" s="385"/>
      <c r="F13" s="385"/>
      <c r="G13" s="385"/>
      <c r="H13" s="385"/>
      <c r="I13" s="385"/>
    </row>
    <row r="14" spans="1:9" s="169" customFormat="1" ht="12.75" x14ac:dyDescent="0.2">
      <c r="A14" s="385"/>
      <c r="B14" s="385"/>
      <c r="C14" s="385"/>
      <c r="D14" s="385"/>
      <c r="E14" s="385"/>
      <c r="F14" s="385"/>
      <c r="G14" s="385"/>
      <c r="H14" s="385"/>
      <c r="I14" s="385"/>
    </row>
    <row r="15" spans="1:9" s="169" customFormat="1" ht="12.75" x14ac:dyDescent="0.2">
      <c r="A15" s="385"/>
      <c r="B15" s="385"/>
      <c r="C15" s="385"/>
      <c r="D15" s="385"/>
      <c r="E15" s="385"/>
      <c r="F15" s="385"/>
      <c r="G15" s="385"/>
      <c r="H15" s="385"/>
      <c r="I15" s="385"/>
    </row>
    <row r="16" spans="1:9" s="169" customFormat="1" ht="12.75" x14ac:dyDescent="0.2">
      <c r="A16" s="187"/>
      <c r="B16" s="187"/>
      <c r="C16" s="187"/>
      <c r="D16" s="187"/>
      <c r="E16" s="187"/>
      <c r="F16" s="187"/>
      <c r="G16" s="187"/>
      <c r="H16" s="187"/>
      <c r="I16" s="187"/>
    </row>
    <row r="17" spans="1:9" s="169" customFormat="1" ht="12.75" x14ac:dyDescent="0.2">
      <c r="A17" s="385" t="s">
        <v>453</v>
      </c>
      <c r="B17" s="385"/>
      <c r="C17" s="385"/>
      <c r="D17" s="385"/>
      <c r="E17" s="385"/>
      <c r="F17" s="385"/>
      <c r="G17" s="385"/>
      <c r="H17" s="385"/>
      <c r="I17" s="385"/>
    </row>
    <row r="18" spans="1:9" s="169" customFormat="1" ht="15" customHeight="1" x14ac:dyDescent="0.2">
      <c r="A18" s="189"/>
      <c r="B18" s="189"/>
      <c r="C18" s="189"/>
      <c r="D18" s="189"/>
      <c r="E18" s="189"/>
      <c r="F18" s="189"/>
      <c r="G18" s="189"/>
      <c r="H18" s="189"/>
      <c r="I18" s="189"/>
    </row>
    <row r="19" spans="1:9" s="169" customFormat="1" ht="12.75" x14ac:dyDescent="0.2">
      <c r="A19" s="386" t="s">
        <v>12</v>
      </c>
      <c r="B19" s="387"/>
      <c r="C19" s="387"/>
      <c r="D19" s="387"/>
      <c r="E19" s="387"/>
      <c r="F19" s="387"/>
      <c r="G19" s="387"/>
      <c r="H19" s="387"/>
      <c r="I19" s="388"/>
    </row>
    <row r="20" spans="1:9" x14ac:dyDescent="0.25">
      <c r="A20" s="48"/>
      <c r="B20" s="49"/>
      <c r="C20" s="50" t="s">
        <v>30</v>
      </c>
      <c r="D20" s="51" t="s">
        <v>31</v>
      </c>
      <c r="E20" s="51" t="s">
        <v>32</v>
      </c>
      <c r="F20" s="51" t="s">
        <v>33</v>
      </c>
      <c r="G20" s="239" t="s">
        <v>322</v>
      </c>
      <c r="H20" s="239" t="s">
        <v>323</v>
      </c>
      <c r="I20" s="239" t="s">
        <v>324</v>
      </c>
    </row>
    <row r="21" spans="1:9" x14ac:dyDescent="0.25">
      <c r="A21" s="48"/>
      <c r="B21" s="49"/>
      <c r="C21" s="52" t="s">
        <v>10</v>
      </c>
      <c r="D21" s="238" t="s">
        <v>10</v>
      </c>
      <c r="E21" s="238" t="s">
        <v>10</v>
      </c>
      <c r="F21" s="238" t="s">
        <v>10</v>
      </c>
      <c r="G21" s="238" t="s">
        <v>11</v>
      </c>
      <c r="H21" s="238" t="s">
        <v>11</v>
      </c>
      <c r="I21" s="238" t="s">
        <v>11</v>
      </c>
    </row>
    <row r="22" spans="1:9" s="169" customFormat="1" ht="12.75" x14ac:dyDescent="0.2">
      <c r="A22" s="195" t="s">
        <v>0</v>
      </c>
      <c r="B22" s="196"/>
      <c r="C22" s="211">
        <v>0</v>
      </c>
      <c r="D22" s="211">
        <v>0</v>
      </c>
      <c r="E22" s="211">
        <v>0</v>
      </c>
      <c r="F22" s="211">
        <v>0</v>
      </c>
      <c r="G22" s="211">
        <v>0</v>
      </c>
      <c r="H22" s="211">
        <v>0</v>
      </c>
      <c r="I22" s="211">
        <v>0</v>
      </c>
    </row>
    <row r="23" spans="1:9" s="169" customFormat="1" ht="12.75" x14ac:dyDescent="0.2">
      <c r="A23" s="195" t="s">
        <v>1</v>
      </c>
      <c r="B23" s="196"/>
      <c r="C23" s="211">
        <f t="shared" ref="C23" si="0">B34</f>
        <v>0</v>
      </c>
      <c r="D23" s="211">
        <f t="shared" ref="D23" si="1">C34</f>
        <v>0</v>
      </c>
      <c r="E23" s="211">
        <f t="shared" ref="E23" si="2">D34</f>
        <v>0</v>
      </c>
      <c r="F23" s="211">
        <f t="shared" ref="F23" si="3">E34</f>
        <v>0</v>
      </c>
      <c r="G23" s="211">
        <f t="shared" ref="G23" si="4">F34</f>
        <v>0</v>
      </c>
      <c r="H23" s="211">
        <f t="shared" ref="H23" si="5">G34</f>
        <v>0</v>
      </c>
      <c r="I23" s="211">
        <f t="shared" ref="I23" si="6">H34</f>
        <v>0</v>
      </c>
    </row>
    <row r="24" spans="1:9" s="169" customFormat="1" ht="12.75" x14ac:dyDescent="0.2">
      <c r="A24" s="195" t="s">
        <v>2</v>
      </c>
      <c r="B24" s="196"/>
      <c r="C24" s="211">
        <v>0</v>
      </c>
      <c r="D24" s="211">
        <v>0</v>
      </c>
      <c r="E24" s="211">
        <v>167871.22</v>
      </c>
      <c r="F24" s="211">
        <v>207859.84</v>
      </c>
      <c r="G24" s="211">
        <v>239000</v>
      </c>
      <c r="H24" s="211">
        <v>239000</v>
      </c>
      <c r="I24" s="211">
        <v>239000</v>
      </c>
    </row>
    <row r="25" spans="1:9" s="169" customFormat="1" ht="12.75" x14ac:dyDescent="0.2">
      <c r="A25" s="195" t="s">
        <v>3</v>
      </c>
      <c r="B25" s="196"/>
      <c r="C25" s="211">
        <v>0</v>
      </c>
      <c r="D25" s="211">
        <v>0</v>
      </c>
      <c r="E25" s="211">
        <v>167871.22</v>
      </c>
      <c r="F25" s="211">
        <v>207859.84</v>
      </c>
      <c r="G25" s="211">
        <v>239000</v>
      </c>
      <c r="H25" s="211">
        <v>239000</v>
      </c>
      <c r="I25" s="211">
        <v>239000</v>
      </c>
    </row>
    <row r="26" spans="1:9" s="169" customFormat="1" ht="12.75" x14ac:dyDescent="0.2">
      <c r="A26" s="195"/>
      <c r="B26" s="196"/>
      <c r="C26" s="211"/>
      <c r="D26" s="211"/>
      <c r="E26" s="211"/>
      <c r="F26" s="211"/>
      <c r="G26" s="211"/>
      <c r="H26" s="211"/>
      <c r="I26" s="211"/>
    </row>
    <row r="27" spans="1:9" s="169" customFormat="1" ht="12.75" x14ac:dyDescent="0.2">
      <c r="A27" s="173" t="s">
        <v>4</v>
      </c>
      <c r="B27" s="172"/>
      <c r="C27" s="236"/>
      <c r="D27" s="236"/>
      <c r="E27" s="236"/>
      <c r="F27" s="231"/>
      <c r="G27" s="231"/>
      <c r="H27" s="231"/>
      <c r="I27" s="231"/>
    </row>
    <row r="28" spans="1:9" s="169" customFormat="1" ht="12.75" x14ac:dyDescent="0.2">
      <c r="A28" s="173" t="s">
        <v>29</v>
      </c>
      <c r="B28" s="174"/>
      <c r="C28" s="236"/>
      <c r="D28" s="236"/>
      <c r="E28" s="236"/>
      <c r="F28" s="231"/>
      <c r="G28" s="231"/>
      <c r="H28" s="231"/>
      <c r="I28" s="231"/>
    </row>
    <row r="29" spans="1:9" s="169" customFormat="1" ht="12.75" x14ac:dyDescent="0.2">
      <c r="A29" s="178"/>
      <c r="B29" s="179"/>
      <c r="C29" s="212"/>
      <c r="D29" s="212"/>
      <c r="E29" s="212"/>
      <c r="F29" s="212"/>
      <c r="G29" s="212"/>
      <c r="H29" s="212"/>
      <c r="I29" s="212"/>
    </row>
    <row r="30" spans="1:9" s="169" customFormat="1" ht="12.75" x14ac:dyDescent="0.2">
      <c r="A30" s="178"/>
      <c r="B30" s="179"/>
      <c r="C30" s="212"/>
      <c r="D30" s="212"/>
      <c r="E30" s="212"/>
      <c r="F30" s="212"/>
      <c r="G30" s="212"/>
      <c r="H30" s="212"/>
      <c r="I30" s="212"/>
    </row>
    <row r="31" spans="1:9" s="169" customFormat="1" ht="12.75" x14ac:dyDescent="0.2">
      <c r="A31" s="178"/>
      <c r="B31" s="179"/>
      <c r="C31" s="212"/>
      <c r="D31" s="212"/>
      <c r="E31" s="212"/>
      <c r="F31" s="212"/>
      <c r="G31" s="212"/>
      <c r="H31" s="212"/>
      <c r="I31" s="212"/>
    </row>
    <row r="32" spans="1:9" s="169" customFormat="1" ht="12.75" x14ac:dyDescent="0.2">
      <c r="A32" s="173" t="s">
        <v>5</v>
      </c>
      <c r="B32" s="174"/>
      <c r="C32" s="231">
        <f t="shared" ref="C32:F32" si="7">SUM(C29:C31)</f>
        <v>0</v>
      </c>
      <c r="D32" s="231">
        <f t="shared" si="7"/>
        <v>0</v>
      </c>
      <c r="E32" s="231">
        <f t="shared" si="7"/>
        <v>0</v>
      </c>
      <c r="F32" s="231">
        <f t="shared" si="7"/>
        <v>0</v>
      </c>
      <c r="G32" s="231">
        <f t="shared" ref="G32:I32" si="8">SUM(G29:G31)</f>
        <v>0</v>
      </c>
      <c r="H32" s="231">
        <f t="shared" si="8"/>
        <v>0</v>
      </c>
      <c r="I32" s="231">
        <f t="shared" si="8"/>
        <v>0</v>
      </c>
    </row>
    <row r="33" spans="1:9" s="169" customFormat="1" ht="12.75" x14ac:dyDescent="0.2">
      <c r="A33" s="195"/>
      <c r="B33" s="196"/>
      <c r="C33" s="211"/>
      <c r="D33" s="211"/>
      <c r="E33" s="211"/>
      <c r="F33" s="211"/>
      <c r="G33" s="211"/>
      <c r="H33" s="211"/>
      <c r="I33" s="211"/>
    </row>
    <row r="34" spans="1:9" s="169" customFormat="1" ht="12.75" x14ac:dyDescent="0.2">
      <c r="A34" s="195" t="s">
        <v>7</v>
      </c>
      <c r="B34" s="196"/>
      <c r="C34" s="230">
        <f t="shared" ref="C34:F34" si="9">+C23+C24-C25+C32</f>
        <v>0</v>
      </c>
      <c r="D34" s="230">
        <f t="shared" si="9"/>
        <v>0</v>
      </c>
      <c r="E34" s="230">
        <f t="shared" si="9"/>
        <v>0</v>
      </c>
      <c r="F34" s="230">
        <f t="shared" si="9"/>
        <v>0</v>
      </c>
      <c r="G34" s="230">
        <f t="shared" ref="G34:I34" si="10">+G23+G24-G25+G32</f>
        <v>0</v>
      </c>
      <c r="H34" s="230">
        <f t="shared" si="10"/>
        <v>0</v>
      </c>
      <c r="I34" s="230">
        <f t="shared" si="10"/>
        <v>0</v>
      </c>
    </row>
    <row r="35" spans="1:9" s="169" customFormat="1" ht="12.75" x14ac:dyDescent="0.2">
      <c r="A35" s="198"/>
      <c r="B35" s="199"/>
      <c r="C35" s="211"/>
      <c r="D35" s="211"/>
      <c r="E35" s="211"/>
      <c r="F35" s="211"/>
      <c r="G35" s="211"/>
      <c r="H35" s="211"/>
      <c r="I35" s="211"/>
    </row>
    <row r="36" spans="1:9" s="169" customFormat="1" ht="12.75" x14ac:dyDescent="0.2">
      <c r="A36" s="195" t="s">
        <v>24</v>
      </c>
      <c r="B36" s="196"/>
      <c r="C36" s="211">
        <v>0</v>
      </c>
      <c r="D36" s="211">
        <v>0</v>
      </c>
      <c r="E36" s="211">
        <v>83416</v>
      </c>
      <c r="F36" s="211">
        <v>0</v>
      </c>
      <c r="G36" s="211">
        <v>0</v>
      </c>
      <c r="H36" s="211">
        <v>0</v>
      </c>
      <c r="I36" s="211">
        <v>0</v>
      </c>
    </row>
    <row r="37" spans="1:9" s="169" customFormat="1" ht="12.75" x14ac:dyDescent="0.2">
      <c r="A37" s="198"/>
      <c r="B37" s="199"/>
      <c r="C37" s="211"/>
      <c r="D37" s="211"/>
      <c r="E37" s="211"/>
      <c r="F37" s="211"/>
      <c r="G37" s="211"/>
      <c r="H37" s="211"/>
      <c r="I37" s="211"/>
    </row>
    <row r="38" spans="1:9" s="169" customFormat="1" ht="12.75" x14ac:dyDescent="0.2">
      <c r="A38" s="195" t="s">
        <v>25</v>
      </c>
      <c r="B38" s="201"/>
      <c r="C38" s="228">
        <f t="shared" ref="C38:D38" si="11">C34-C36</f>
        <v>0</v>
      </c>
      <c r="D38" s="228">
        <f t="shared" si="11"/>
        <v>0</v>
      </c>
      <c r="E38" s="228" t="s">
        <v>75</v>
      </c>
      <c r="F38" s="228">
        <f t="shared" ref="F38:I38" si="12">F34-F36</f>
        <v>0</v>
      </c>
      <c r="G38" s="228">
        <f t="shared" si="12"/>
        <v>0</v>
      </c>
      <c r="H38" s="228">
        <f t="shared" si="12"/>
        <v>0</v>
      </c>
      <c r="I38" s="228">
        <f t="shared" si="12"/>
        <v>0</v>
      </c>
    </row>
    <row r="39" spans="1:9" s="169" customFormat="1" ht="12.75" x14ac:dyDescent="0.2">
      <c r="A39" s="202"/>
      <c r="B39" s="202"/>
      <c r="C39" s="203"/>
      <c r="D39" s="203"/>
      <c r="E39" s="203"/>
      <c r="F39" s="203"/>
      <c r="G39" s="203"/>
      <c r="H39" s="203"/>
      <c r="I39" s="203"/>
    </row>
    <row r="40" spans="1:9" s="169" customFormat="1" ht="12.75" x14ac:dyDescent="0.2">
      <c r="A40" s="204" t="s">
        <v>26</v>
      </c>
      <c r="B40" s="184"/>
      <c r="C40" s="180"/>
      <c r="D40" s="180"/>
      <c r="E40" s="205"/>
      <c r="F40" s="205"/>
      <c r="G40" s="205"/>
      <c r="H40" s="205"/>
      <c r="I40" s="205"/>
    </row>
    <row r="41" spans="1:9" s="169" customFormat="1" ht="12.75" x14ac:dyDescent="0.2">
      <c r="A41" s="206" t="s">
        <v>28</v>
      </c>
      <c r="B41" s="199"/>
      <c r="C41" s="181"/>
      <c r="D41" s="181"/>
      <c r="E41" s="200"/>
      <c r="F41" s="200"/>
      <c r="G41" s="200"/>
      <c r="H41" s="200"/>
      <c r="I41" s="200"/>
    </row>
    <row r="42" spans="1:9" s="169" customFormat="1" ht="12.75" x14ac:dyDescent="0.2">
      <c r="A42" s="195"/>
      <c r="B42" s="196"/>
      <c r="C42" s="197"/>
      <c r="D42" s="197"/>
      <c r="E42" s="197"/>
      <c r="F42" s="197"/>
      <c r="G42" s="197"/>
      <c r="H42" s="197"/>
      <c r="I42" s="197"/>
    </row>
    <row r="43" spans="1:9" s="169" customFormat="1" ht="12.75" x14ac:dyDescent="0.2">
      <c r="A43" s="195" t="s">
        <v>6</v>
      </c>
      <c r="B43" s="196"/>
      <c r="C43" s="177"/>
      <c r="D43" s="177"/>
      <c r="E43" s="197"/>
      <c r="F43" s="197"/>
      <c r="G43" s="197"/>
      <c r="H43" s="197"/>
      <c r="I43" s="197"/>
    </row>
    <row r="44" spans="1:9" s="169" customFormat="1" ht="12.75" x14ac:dyDescent="0.2">
      <c r="A44" s="195"/>
      <c r="B44" s="196"/>
      <c r="C44" s="177"/>
      <c r="D44" s="177"/>
      <c r="E44" s="197"/>
      <c r="F44" s="197"/>
      <c r="G44" s="197"/>
      <c r="H44" s="197"/>
      <c r="I44" s="197"/>
    </row>
    <row r="45" spans="1:9" s="169" customFormat="1" ht="12.75" x14ac:dyDescent="0.2">
      <c r="A45" s="206" t="s">
        <v>8</v>
      </c>
      <c r="B45" s="201"/>
      <c r="C45" s="177"/>
      <c r="D45" s="177"/>
      <c r="E45" s="197"/>
      <c r="F45" s="197"/>
      <c r="G45" s="197"/>
      <c r="H45" s="197"/>
      <c r="I45" s="197"/>
    </row>
    <row r="46" spans="1:9" s="169" customFormat="1" ht="12.75" x14ac:dyDescent="0.2">
      <c r="A46" s="207" t="s">
        <v>9</v>
      </c>
      <c r="B46" s="208"/>
      <c r="C46" s="177"/>
      <c r="D46" s="177"/>
      <c r="E46" s="197"/>
      <c r="F46" s="197"/>
      <c r="G46" s="197"/>
      <c r="H46" s="197"/>
      <c r="I46" s="197"/>
    </row>
  </sheetData>
  <mergeCells count="5">
    <mergeCell ref="A8:I9"/>
    <mergeCell ref="A13:I15"/>
    <mergeCell ref="A17:I17"/>
    <mergeCell ref="A19:I19"/>
    <mergeCell ref="A11:I11"/>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5910B-27D3-47F6-8702-886C1147C132}">
  <sheetPr>
    <pageSetUpPr fitToPage="1"/>
  </sheetPr>
  <dimension ref="A1:I60"/>
  <sheetViews>
    <sheetView topLeftCell="A13" zoomScaleNormal="100" zoomScaleSheetLayoutView="70" workbookViewId="0">
      <selection activeCell="M25" sqref="M25"/>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3.5" customHeight="1" x14ac:dyDescent="0.2">
      <c r="A2" s="240" t="s">
        <v>13</v>
      </c>
      <c r="B2" s="171" t="s">
        <v>44</v>
      </c>
      <c r="C2" s="224"/>
      <c r="D2" s="224"/>
      <c r="E2" s="240"/>
      <c r="F2" s="240"/>
      <c r="G2" s="242" t="s">
        <v>14</v>
      </c>
      <c r="H2" s="170" t="s">
        <v>338</v>
      </c>
      <c r="I2" s="224"/>
    </row>
    <row r="3" spans="1:9" s="210" customFormat="1" ht="12.75" x14ac:dyDescent="0.2">
      <c r="A3" s="240" t="s">
        <v>22</v>
      </c>
      <c r="B3" s="171" t="s">
        <v>46</v>
      </c>
      <c r="C3" s="224"/>
      <c r="D3" s="224"/>
      <c r="E3" s="240"/>
      <c r="F3" s="240"/>
      <c r="G3" s="242" t="s">
        <v>15</v>
      </c>
      <c r="H3" s="9" t="s">
        <v>339</v>
      </c>
      <c r="I3" s="241"/>
    </row>
    <row r="4" spans="1:9" s="210" customFormat="1" ht="12.75" x14ac:dyDescent="0.2">
      <c r="A4" s="240" t="s">
        <v>16</v>
      </c>
      <c r="B4" s="171" t="s">
        <v>345</v>
      </c>
      <c r="C4" s="224"/>
      <c r="D4" s="224"/>
      <c r="E4" s="240"/>
      <c r="F4" s="240"/>
      <c r="G4" s="242" t="s">
        <v>18</v>
      </c>
      <c r="H4" s="171" t="s">
        <v>69</v>
      </c>
      <c r="I4" s="224"/>
    </row>
    <row r="5" spans="1:9" s="210" customFormat="1" ht="12.75" x14ac:dyDescent="0.2">
      <c r="A5" s="240" t="s">
        <v>17</v>
      </c>
      <c r="B5" s="171" t="s">
        <v>70</v>
      </c>
      <c r="C5" s="241"/>
      <c r="D5" s="241"/>
      <c r="E5" s="240"/>
      <c r="F5" s="240"/>
      <c r="G5" s="242" t="s">
        <v>19</v>
      </c>
      <c r="H5" s="237" t="s">
        <v>71</v>
      </c>
      <c r="I5" s="241"/>
    </row>
    <row r="6" spans="1:9" s="210" customFormat="1" ht="12.75" x14ac:dyDescent="0.2">
      <c r="A6" s="240"/>
      <c r="B6" s="210" t="s">
        <v>342</v>
      </c>
      <c r="C6" s="240"/>
      <c r="D6" s="240"/>
      <c r="E6" s="240"/>
      <c r="F6" s="240"/>
      <c r="G6" s="240"/>
      <c r="H6" s="240"/>
      <c r="I6" s="240"/>
    </row>
    <row r="7" spans="1:9" s="210" customFormat="1" ht="12.75" x14ac:dyDescent="0.2">
      <c r="A7" s="240"/>
      <c r="B7" s="210" t="s">
        <v>72</v>
      </c>
      <c r="C7" s="240"/>
      <c r="D7" s="240"/>
      <c r="E7" s="240"/>
      <c r="F7" s="240"/>
      <c r="G7" s="240"/>
      <c r="H7" s="240"/>
      <c r="I7" s="240"/>
    </row>
    <row r="8" spans="1:9" s="210" customFormat="1" ht="19.7" customHeight="1" x14ac:dyDescent="0.2">
      <c r="A8" s="390" t="s">
        <v>73</v>
      </c>
      <c r="B8" s="390"/>
      <c r="C8" s="390"/>
      <c r="D8" s="390"/>
      <c r="E8" s="390"/>
      <c r="F8" s="390"/>
      <c r="G8" s="390"/>
      <c r="H8" s="390"/>
      <c r="I8" s="390"/>
    </row>
    <row r="9" spans="1:9" s="210" customFormat="1" ht="12.75" x14ac:dyDescent="0.2">
      <c r="A9" s="390"/>
      <c r="B9" s="390"/>
      <c r="C9" s="390"/>
      <c r="D9" s="390"/>
      <c r="E9" s="390"/>
      <c r="F9" s="390"/>
      <c r="G9" s="390"/>
      <c r="H9" s="390"/>
      <c r="I9" s="390"/>
    </row>
    <row r="10" spans="1:9" s="210" customFormat="1" ht="12.75" x14ac:dyDescent="0.2">
      <c r="A10" s="390"/>
      <c r="B10" s="390"/>
      <c r="C10" s="390"/>
      <c r="D10" s="390"/>
      <c r="E10" s="390"/>
      <c r="F10" s="390"/>
      <c r="G10" s="390"/>
      <c r="H10" s="390"/>
      <c r="I10" s="390"/>
    </row>
    <row r="11" spans="1:9" s="210" customFormat="1" ht="12.75" x14ac:dyDescent="0.2">
      <c r="A11" s="390"/>
      <c r="B11" s="390"/>
      <c r="C11" s="390"/>
      <c r="D11" s="390"/>
      <c r="E11" s="390"/>
      <c r="F11" s="390"/>
      <c r="G11" s="390"/>
      <c r="H11" s="390"/>
      <c r="I11" s="390"/>
    </row>
    <row r="12" spans="1:9" s="210" customFormat="1" ht="12.75" x14ac:dyDescent="0.2">
      <c r="A12" s="390"/>
      <c r="B12" s="390"/>
      <c r="C12" s="390"/>
      <c r="D12" s="390"/>
      <c r="E12" s="390"/>
      <c r="F12" s="390"/>
      <c r="G12" s="390"/>
      <c r="H12" s="390"/>
      <c r="I12" s="390"/>
    </row>
    <row r="13" spans="1:9" s="210" customFormat="1" ht="12.75" x14ac:dyDescent="0.2">
      <c r="A13" s="390"/>
      <c r="B13" s="390"/>
      <c r="C13" s="390"/>
      <c r="D13" s="390"/>
      <c r="E13" s="390"/>
      <c r="F13" s="390"/>
      <c r="G13" s="390"/>
      <c r="H13" s="390"/>
      <c r="I13" s="390"/>
    </row>
    <row r="14" spans="1:9" s="210" customFormat="1" ht="12.75" x14ac:dyDescent="0.2">
      <c r="A14" s="390"/>
      <c r="B14" s="390"/>
      <c r="C14" s="390"/>
      <c r="D14" s="390"/>
      <c r="E14" s="390"/>
      <c r="F14" s="390"/>
      <c r="G14" s="390"/>
      <c r="H14" s="390"/>
      <c r="I14" s="390"/>
    </row>
    <row r="15" spans="1:9" s="210" customFormat="1" ht="12.75" x14ac:dyDescent="0.2">
      <c r="A15" s="390"/>
      <c r="B15" s="390"/>
      <c r="C15" s="390"/>
      <c r="D15" s="390"/>
      <c r="E15" s="390"/>
      <c r="F15" s="390"/>
      <c r="G15" s="390"/>
      <c r="H15" s="390"/>
      <c r="I15" s="390"/>
    </row>
    <row r="16" spans="1:9" s="210" customFormat="1" ht="12.75" x14ac:dyDescent="0.2">
      <c r="A16" s="390"/>
      <c r="B16" s="390"/>
      <c r="C16" s="390"/>
      <c r="D16" s="390"/>
      <c r="E16" s="390"/>
      <c r="F16" s="390"/>
      <c r="G16" s="390"/>
      <c r="H16" s="390"/>
      <c r="I16" s="390"/>
    </row>
    <row r="17" spans="1:9" s="210" customFormat="1" ht="12.75" customHeight="1" x14ac:dyDescent="0.2">
      <c r="A17" s="390"/>
      <c r="B17" s="390"/>
      <c r="C17" s="390"/>
      <c r="D17" s="390"/>
      <c r="E17" s="390"/>
      <c r="F17" s="390"/>
      <c r="G17" s="390"/>
      <c r="H17" s="390"/>
      <c r="I17" s="390"/>
    </row>
    <row r="18" spans="1:9" s="210" customFormat="1" ht="12.75" x14ac:dyDescent="0.2">
      <c r="A18" s="251"/>
      <c r="B18" s="251"/>
      <c r="C18" s="251"/>
      <c r="D18" s="251"/>
      <c r="E18" s="251"/>
      <c r="F18" s="251"/>
      <c r="G18" s="251"/>
      <c r="H18" s="251"/>
      <c r="I18" s="251"/>
    </row>
    <row r="19" spans="1:9" s="210" customFormat="1" ht="12.75" x14ac:dyDescent="0.2">
      <c r="A19" s="188" t="s">
        <v>52</v>
      </c>
    </row>
    <row r="20" spans="1:9" s="210" customFormat="1" ht="12.75" x14ac:dyDescent="0.2">
      <c r="A20" s="188"/>
    </row>
    <row r="21" spans="1:9" s="210" customFormat="1" ht="12.75" x14ac:dyDescent="0.2">
      <c r="A21" s="385" t="s">
        <v>74</v>
      </c>
      <c r="B21" s="385"/>
      <c r="C21" s="385"/>
      <c r="D21" s="385"/>
      <c r="E21" s="385"/>
      <c r="F21" s="385"/>
      <c r="G21" s="385"/>
      <c r="H21" s="385"/>
      <c r="I21" s="385"/>
    </row>
    <row r="22" spans="1:9" s="210" customFormat="1" ht="12.75" x14ac:dyDescent="0.2">
      <c r="A22" s="385"/>
      <c r="B22" s="385"/>
      <c r="C22" s="385"/>
      <c r="D22" s="385"/>
      <c r="E22" s="385"/>
      <c r="F22" s="385"/>
      <c r="G22" s="385"/>
      <c r="H22" s="385"/>
      <c r="I22" s="385"/>
    </row>
    <row r="23" spans="1:9" s="210" customFormat="1" ht="12.75" x14ac:dyDescent="0.2">
      <c r="A23" s="385"/>
      <c r="B23" s="385"/>
      <c r="C23" s="385"/>
      <c r="D23" s="385"/>
      <c r="E23" s="385"/>
      <c r="F23" s="385"/>
      <c r="G23" s="385"/>
      <c r="H23" s="385"/>
      <c r="I23" s="385"/>
    </row>
    <row r="24" spans="1:9" s="210" customFormat="1" ht="12.75" x14ac:dyDescent="0.2">
      <c r="A24" s="385"/>
      <c r="B24" s="385"/>
      <c r="C24" s="385"/>
      <c r="D24" s="385"/>
      <c r="E24" s="385"/>
      <c r="F24" s="385"/>
      <c r="G24" s="385"/>
      <c r="H24" s="385"/>
      <c r="I24" s="385"/>
    </row>
    <row r="25" spans="1:9" s="210" customFormat="1" ht="12.75" x14ac:dyDescent="0.2">
      <c r="A25" s="188" t="s">
        <v>61</v>
      </c>
    </row>
    <row r="26" spans="1:9" s="210" customFormat="1" ht="13.15" customHeight="1" x14ac:dyDescent="0.2">
      <c r="A26" s="188"/>
    </row>
    <row r="27" spans="1:9" s="210" customFormat="1" ht="18.75" customHeight="1" x14ac:dyDescent="0.2">
      <c r="A27" s="401" t="s">
        <v>347</v>
      </c>
      <c r="B27" s="401"/>
      <c r="C27" s="401"/>
      <c r="D27" s="401"/>
      <c r="E27" s="401"/>
      <c r="F27" s="401"/>
      <c r="G27" s="401"/>
      <c r="H27" s="401"/>
      <c r="I27" s="401"/>
    </row>
    <row r="28" spans="1:9" s="210" customFormat="1" ht="12.75" x14ac:dyDescent="0.2">
      <c r="A28" s="401"/>
      <c r="B28" s="401"/>
      <c r="C28" s="401"/>
      <c r="D28" s="401"/>
      <c r="E28" s="401"/>
      <c r="F28" s="401"/>
      <c r="G28" s="401"/>
      <c r="H28" s="401"/>
      <c r="I28" s="401"/>
    </row>
    <row r="29" spans="1:9" s="210" customFormat="1" ht="12.75" x14ac:dyDescent="0.2">
      <c r="A29" s="401"/>
      <c r="B29" s="401"/>
      <c r="C29" s="401"/>
      <c r="D29" s="401"/>
      <c r="E29" s="401"/>
      <c r="F29" s="401"/>
      <c r="G29" s="401"/>
      <c r="H29" s="401"/>
      <c r="I29" s="401"/>
    </row>
    <row r="30" spans="1:9" s="210" customFormat="1" ht="12.75" x14ac:dyDescent="0.2">
      <c r="A30" s="401"/>
      <c r="B30" s="401"/>
      <c r="C30" s="401"/>
      <c r="D30" s="401"/>
      <c r="E30" s="401"/>
      <c r="F30" s="401"/>
      <c r="G30" s="401"/>
      <c r="H30" s="401"/>
      <c r="I30" s="401"/>
    </row>
    <row r="31" spans="1:9" s="210" customFormat="1" ht="45.75" customHeight="1" x14ac:dyDescent="0.2">
      <c r="A31" s="401"/>
      <c r="B31" s="401"/>
      <c r="C31" s="401"/>
      <c r="D31" s="401"/>
      <c r="E31" s="401"/>
      <c r="F31" s="401"/>
      <c r="G31" s="401"/>
      <c r="H31" s="401"/>
      <c r="I31" s="401"/>
    </row>
    <row r="32" spans="1:9" s="210" customFormat="1" ht="13.5" customHeight="1" x14ac:dyDescent="0.2">
      <c r="A32" s="71"/>
      <c r="B32" s="71"/>
      <c r="C32" s="71"/>
      <c r="D32" s="71"/>
      <c r="E32" s="71"/>
      <c r="F32" s="71"/>
      <c r="G32" s="71"/>
      <c r="H32" s="71"/>
      <c r="I32" s="71"/>
    </row>
    <row r="33" spans="1:9" s="210" customFormat="1" ht="12.75" x14ac:dyDescent="0.2">
      <c r="A33" s="386" t="s">
        <v>12</v>
      </c>
      <c r="B33" s="387"/>
      <c r="C33" s="387"/>
      <c r="D33" s="387"/>
      <c r="E33" s="387"/>
      <c r="F33" s="387"/>
      <c r="G33" s="387"/>
      <c r="H33" s="387"/>
      <c r="I33" s="388"/>
    </row>
    <row r="34" spans="1:9" x14ac:dyDescent="0.25">
      <c r="A34" s="48"/>
      <c r="B34" s="49"/>
      <c r="C34" s="50" t="s">
        <v>30</v>
      </c>
      <c r="D34" s="51" t="s">
        <v>31</v>
      </c>
      <c r="E34" s="51" t="s">
        <v>32</v>
      </c>
      <c r="F34" s="51" t="s">
        <v>33</v>
      </c>
      <c r="G34" s="239" t="s">
        <v>322</v>
      </c>
      <c r="H34" s="239" t="s">
        <v>323</v>
      </c>
      <c r="I34" s="239" t="s">
        <v>324</v>
      </c>
    </row>
    <row r="35" spans="1:9" x14ac:dyDescent="0.25">
      <c r="A35" s="48"/>
      <c r="B35" s="49"/>
      <c r="C35" s="52" t="s">
        <v>10</v>
      </c>
      <c r="D35" s="238" t="s">
        <v>10</v>
      </c>
      <c r="E35" s="238" t="s">
        <v>10</v>
      </c>
      <c r="F35" s="238" t="s">
        <v>10</v>
      </c>
      <c r="G35" s="238" t="s">
        <v>11</v>
      </c>
      <c r="H35" s="238" t="s">
        <v>11</v>
      </c>
      <c r="I35" s="238" t="s">
        <v>11</v>
      </c>
    </row>
    <row r="36" spans="1:9" s="210" customFormat="1" ht="12.75" x14ac:dyDescent="0.2">
      <c r="A36" s="218" t="s">
        <v>0</v>
      </c>
      <c r="B36" s="217"/>
      <c r="C36" s="212">
        <v>8583536</v>
      </c>
      <c r="D36" s="212">
        <v>8979047</v>
      </c>
      <c r="E36" s="212">
        <v>8848122</v>
      </c>
      <c r="F36" s="212">
        <v>8848122</v>
      </c>
      <c r="G36" s="212">
        <v>8848122</v>
      </c>
      <c r="H36" s="212">
        <v>8848122</v>
      </c>
      <c r="I36" s="212">
        <v>8848122</v>
      </c>
    </row>
    <row r="37" spans="1:9" s="210" customFormat="1" ht="12.75" x14ac:dyDescent="0.2">
      <c r="A37" s="218" t="s">
        <v>1</v>
      </c>
      <c r="B37" s="217"/>
      <c r="C37" s="211">
        <f t="shared" ref="C37:I37" si="0">B48</f>
        <v>0</v>
      </c>
      <c r="D37" s="211">
        <f t="shared" si="0"/>
        <v>6.5200000004842877</v>
      </c>
      <c r="E37" s="211">
        <f t="shared" si="0"/>
        <v>0.19000000040978193</v>
      </c>
      <c r="F37" s="211">
        <f t="shared" si="0"/>
        <v>49.650000000372529</v>
      </c>
      <c r="G37" s="211">
        <f t="shared" si="0"/>
        <v>192.68999999947846</v>
      </c>
      <c r="H37" s="211">
        <f t="shared" si="0"/>
        <v>192.68999999947846</v>
      </c>
      <c r="I37" s="211">
        <f t="shared" si="0"/>
        <v>192.68999999947846</v>
      </c>
    </row>
    <row r="38" spans="1:9" s="210" customFormat="1" ht="12.75" x14ac:dyDescent="0.2">
      <c r="A38" s="218" t="s">
        <v>2</v>
      </c>
      <c r="B38" s="217"/>
      <c r="C38" s="211">
        <v>5382401.7800000003</v>
      </c>
      <c r="D38" s="211">
        <v>7091850.7599999998</v>
      </c>
      <c r="E38" s="211">
        <v>9202785.5199999996</v>
      </c>
      <c r="F38" s="211">
        <v>10301154.27</v>
      </c>
      <c r="G38" s="258">
        <v>8868066</v>
      </c>
      <c r="H38" s="258">
        <v>8868066</v>
      </c>
      <c r="I38" s="258">
        <v>8868066</v>
      </c>
    </row>
    <row r="39" spans="1:9" s="210" customFormat="1" ht="12.75" x14ac:dyDescent="0.2">
      <c r="A39" s="218" t="s">
        <v>3</v>
      </c>
      <c r="B39" s="217"/>
      <c r="C39" s="211">
        <v>5382395.2599999998</v>
      </c>
      <c r="D39" s="211">
        <v>7091857.0899999999</v>
      </c>
      <c r="E39" s="211">
        <v>9202736.0600000005</v>
      </c>
      <c r="F39" s="211">
        <v>10301011.23</v>
      </c>
      <c r="G39" s="258">
        <v>8868066</v>
      </c>
      <c r="H39" s="258">
        <v>8868066</v>
      </c>
      <c r="I39" s="258">
        <v>8868066</v>
      </c>
    </row>
    <row r="40" spans="1:9" s="210" customFormat="1" ht="12.75" x14ac:dyDescent="0.2">
      <c r="A40" s="218"/>
      <c r="B40" s="217"/>
      <c r="C40" s="211"/>
      <c r="D40" s="211"/>
      <c r="E40" s="211"/>
      <c r="F40" s="211"/>
      <c r="G40" s="211"/>
      <c r="H40" s="211"/>
      <c r="I40" s="211"/>
    </row>
    <row r="41" spans="1:9" s="210" customFormat="1" ht="12.75" x14ac:dyDescent="0.2">
      <c r="A41" s="233" t="s">
        <v>4</v>
      </c>
      <c r="B41" s="237"/>
      <c r="C41" s="236"/>
      <c r="D41" s="236"/>
      <c r="E41" s="236"/>
      <c r="F41" s="231"/>
      <c r="G41" s="231"/>
      <c r="H41" s="231"/>
      <c r="I41" s="231"/>
    </row>
    <row r="42" spans="1:9" s="210" customFormat="1" ht="12.75" x14ac:dyDescent="0.2">
      <c r="A42" s="233" t="s">
        <v>29</v>
      </c>
      <c r="B42" s="232"/>
      <c r="C42" s="236"/>
      <c r="D42" s="236"/>
      <c r="E42" s="236"/>
      <c r="F42" s="231"/>
      <c r="G42" s="231"/>
      <c r="H42" s="231"/>
      <c r="I42" s="231"/>
    </row>
    <row r="43" spans="1:9" s="210" customFormat="1" ht="12.75" x14ac:dyDescent="0.2">
      <c r="A43" s="235"/>
      <c r="B43" s="234"/>
      <c r="C43" s="212"/>
      <c r="D43" s="212"/>
      <c r="E43" s="212"/>
      <c r="F43" s="212"/>
      <c r="G43" s="212"/>
      <c r="H43" s="212"/>
      <c r="I43" s="212"/>
    </row>
    <row r="44" spans="1:9" s="210" customFormat="1" ht="12.75" x14ac:dyDescent="0.2">
      <c r="A44" s="235"/>
      <c r="B44" s="234"/>
      <c r="C44" s="212"/>
      <c r="D44" s="212"/>
      <c r="E44" s="212"/>
      <c r="F44" s="212"/>
      <c r="G44" s="212"/>
      <c r="H44" s="212"/>
      <c r="I44" s="212"/>
    </row>
    <row r="45" spans="1:9" s="210" customFormat="1" ht="12.75" x14ac:dyDescent="0.2">
      <c r="A45" s="235"/>
      <c r="B45" s="234"/>
      <c r="C45" s="212"/>
      <c r="D45" s="212"/>
      <c r="E45" s="212"/>
      <c r="F45" s="212"/>
      <c r="G45" s="212"/>
      <c r="H45" s="212"/>
      <c r="I45" s="212"/>
    </row>
    <row r="46" spans="1:9" s="210" customFormat="1" ht="12.75" x14ac:dyDescent="0.2">
      <c r="A46" s="233" t="s">
        <v>5</v>
      </c>
      <c r="B46" s="232"/>
      <c r="C46" s="231">
        <f t="shared" ref="C46:F46" si="1">SUM(C43:C45)</f>
        <v>0</v>
      </c>
      <c r="D46" s="231">
        <f t="shared" si="1"/>
        <v>0</v>
      </c>
      <c r="E46" s="231">
        <f t="shared" si="1"/>
        <v>0</v>
      </c>
      <c r="F46" s="231">
        <f t="shared" si="1"/>
        <v>0</v>
      </c>
      <c r="G46" s="231">
        <f t="shared" ref="G46:I46" si="2">SUM(G43:G45)</f>
        <v>0</v>
      </c>
      <c r="H46" s="231">
        <f t="shared" si="2"/>
        <v>0</v>
      </c>
      <c r="I46" s="231">
        <f t="shared" si="2"/>
        <v>0</v>
      </c>
    </row>
    <row r="47" spans="1:9" s="210" customFormat="1" ht="12.75" x14ac:dyDescent="0.2">
      <c r="A47" s="218"/>
      <c r="B47" s="217"/>
      <c r="C47" s="211"/>
      <c r="D47" s="211"/>
      <c r="E47" s="211"/>
      <c r="F47" s="211"/>
      <c r="G47" s="211"/>
      <c r="H47" s="211"/>
      <c r="I47" s="211"/>
    </row>
    <row r="48" spans="1:9" s="210" customFormat="1" ht="12.75" x14ac:dyDescent="0.2">
      <c r="A48" s="218" t="s">
        <v>7</v>
      </c>
      <c r="B48" s="217"/>
      <c r="C48" s="230">
        <f t="shared" ref="C48:I48" si="3">+C37+C38-C39+C46</f>
        <v>6.5200000004842877</v>
      </c>
      <c r="D48" s="230">
        <f t="shared" si="3"/>
        <v>0.19000000040978193</v>
      </c>
      <c r="E48" s="230">
        <f t="shared" si="3"/>
        <v>49.650000000372529</v>
      </c>
      <c r="F48" s="230">
        <f t="shared" si="3"/>
        <v>192.68999999947846</v>
      </c>
      <c r="G48" s="230">
        <f t="shared" si="3"/>
        <v>192.68999999947846</v>
      </c>
      <c r="H48" s="230">
        <f t="shared" si="3"/>
        <v>192.68999999947846</v>
      </c>
      <c r="I48" s="230">
        <f t="shared" si="3"/>
        <v>192.68999999947846</v>
      </c>
    </row>
    <row r="49" spans="1:9" s="210" customFormat="1" ht="12.75" x14ac:dyDescent="0.2">
      <c r="A49" s="229"/>
      <c r="B49" s="221"/>
      <c r="C49" s="211"/>
      <c r="D49" s="211"/>
      <c r="E49" s="211"/>
      <c r="F49" s="211"/>
      <c r="G49" s="211"/>
      <c r="H49" s="211"/>
      <c r="I49" s="211"/>
    </row>
    <row r="50" spans="1:9" s="210" customFormat="1" ht="12.75" x14ac:dyDescent="0.2">
      <c r="A50" s="218" t="s">
        <v>24</v>
      </c>
      <c r="B50" s="217"/>
      <c r="C50" s="211">
        <v>2264031.63</v>
      </c>
      <c r="D50" s="211">
        <v>4246859.26</v>
      </c>
      <c r="E50" s="211">
        <v>4002615.49</v>
      </c>
      <c r="F50" s="211">
        <v>2011907.5</v>
      </c>
      <c r="G50" s="211">
        <v>2011907.5</v>
      </c>
      <c r="H50" s="211">
        <v>2011907.5</v>
      </c>
      <c r="I50" s="211">
        <v>2011907.5</v>
      </c>
    </row>
    <row r="51" spans="1:9" s="210" customFormat="1" ht="12.75" x14ac:dyDescent="0.2">
      <c r="A51" s="229"/>
      <c r="B51" s="221"/>
      <c r="C51" s="211"/>
      <c r="D51" s="211"/>
      <c r="E51" s="211"/>
      <c r="F51" s="211"/>
      <c r="G51" s="211"/>
      <c r="H51" s="211"/>
      <c r="I51" s="211"/>
    </row>
    <row r="52" spans="1:9" s="210" customFormat="1" ht="12.75" x14ac:dyDescent="0.2">
      <c r="A52" s="218" t="s">
        <v>25</v>
      </c>
      <c r="B52" s="215"/>
      <c r="C52" s="243" t="s">
        <v>75</v>
      </c>
      <c r="D52" s="243" t="s">
        <v>75</v>
      </c>
      <c r="E52" s="243" t="s">
        <v>75</v>
      </c>
      <c r="F52" s="243" t="s">
        <v>75</v>
      </c>
      <c r="G52" s="243" t="s">
        <v>75</v>
      </c>
      <c r="H52" s="243" t="s">
        <v>75</v>
      </c>
      <c r="I52" s="243" t="s">
        <v>75</v>
      </c>
    </row>
    <row r="53" spans="1:9" s="210" customFormat="1" ht="12.75" x14ac:dyDescent="0.2">
      <c r="A53" s="227"/>
      <c r="B53" s="227"/>
      <c r="C53" s="226"/>
      <c r="D53" s="226"/>
      <c r="E53" s="226"/>
      <c r="F53" s="226"/>
      <c r="G53" s="226"/>
      <c r="H53" s="226"/>
      <c r="I53" s="226"/>
    </row>
    <row r="54" spans="1:9" s="210" customFormat="1" ht="12.75" x14ac:dyDescent="0.2">
      <c r="A54" s="225" t="s">
        <v>26</v>
      </c>
      <c r="B54" s="224"/>
      <c r="C54" s="223"/>
      <c r="D54" s="223"/>
      <c r="E54" s="222"/>
      <c r="F54" s="222"/>
      <c r="G54" s="222"/>
      <c r="H54" s="222"/>
      <c r="I54" s="222"/>
    </row>
    <row r="55" spans="1:9" s="210" customFormat="1" ht="12.75" x14ac:dyDescent="0.2">
      <c r="A55" s="216" t="s">
        <v>28</v>
      </c>
      <c r="B55" s="221"/>
      <c r="C55" s="220"/>
      <c r="D55" s="220"/>
      <c r="E55" s="219"/>
      <c r="F55" s="219"/>
      <c r="G55" s="219"/>
      <c r="H55" s="219"/>
      <c r="I55" s="219"/>
    </row>
    <row r="56" spans="1:9" s="210" customFormat="1" ht="12.75" x14ac:dyDescent="0.2">
      <c r="A56" s="218"/>
      <c r="B56" s="217"/>
      <c r="C56" s="211"/>
      <c r="D56" s="211"/>
      <c r="E56" s="211"/>
      <c r="F56" s="211"/>
      <c r="G56" s="211"/>
      <c r="H56" s="211"/>
      <c r="I56" s="211"/>
    </row>
    <row r="57" spans="1:9" s="210" customFormat="1" ht="12.75" x14ac:dyDescent="0.2">
      <c r="A57" s="218" t="s">
        <v>6</v>
      </c>
      <c r="B57" s="217"/>
      <c r="C57" s="212"/>
      <c r="D57" s="212"/>
      <c r="E57" s="211"/>
      <c r="F57" s="211"/>
      <c r="G57" s="211"/>
      <c r="H57" s="211"/>
      <c r="I57" s="211"/>
    </row>
    <row r="58" spans="1:9" s="210" customFormat="1" ht="12.75" x14ac:dyDescent="0.2">
      <c r="A58" s="218"/>
      <c r="B58" s="217"/>
      <c r="C58" s="212"/>
      <c r="D58" s="212"/>
      <c r="E58" s="211"/>
      <c r="F58" s="211"/>
      <c r="G58" s="211"/>
      <c r="H58" s="211"/>
      <c r="I58" s="211"/>
    </row>
    <row r="59" spans="1:9" s="210" customFormat="1" ht="12.75" x14ac:dyDescent="0.2">
      <c r="A59" s="216" t="s">
        <v>8</v>
      </c>
      <c r="B59" s="215"/>
      <c r="C59" s="212"/>
      <c r="D59" s="212"/>
      <c r="E59" s="211"/>
      <c r="F59" s="211"/>
      <c r="G59" s="211"/>
      <c r="H59" s="211"/>
      <c r="I59" s="211"/>
    </row>
    <row r="60" spans="1:9" s="210" customFormat="1" ht="12.75" x14ac:dyDescent="0.2">
      <c r="A60" s="214" t="s">
        <v>9</v>
      </c>
      <c r="B60" s="213"/>
      <c r="C60" s="212"/>
      <c r="D60" s="212"/>
      <c r="E60" s="211"/>
      <c r="F60" s="211"/>
      <c r="G60" s="211"/>
      <c r="H60" s="211"/>
      <c r="I60" s="211"/>
    </row>
  </sheetData>
  <mergeCells count="5">
    <mergeCell ref="A8:I17"/>
    <mergeCell ref="A21:I23"/>
    <mergeCell ref="A24:I24"/>
    <mergeCell ref="A27:I31"/>
    <mergeCell ref="A33:I33"/>
  </mergeCells>
  <printOptions horizontalCentered="1"/>
  <pageMargins left="0.7" right="0.7" top="0.75" bottom="0.75" header="0.3" footer="0.3"/>
  <pageSetup scale="98" fitToHeight="0" orientation="landscape" r:id="rId1"/>
  <headerFooter alignWithMargins="0">
    <oddHeader>&amp;C&amp;"Arial,Bold"Report on Non-General Fund Information
&amp;"Arial,Regular"for Submittal to the 2022 Legislature</oddHeader>
    <oddFooter>&amp;LForm 37-47 (rev. 9/7/21)</oddFooter>
  </headerFooter>
  <rowBreaks count="1" manualBreakCount="1">
    <brk id="31" max="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CE626-33ED-46B3-8756-927A871AE749}">
  <sheetPr>
    <pageSetUpPr fitToPage="1"/>
  </sheetPr>
  <dimension ref="A1:N49"/>
  <sheetViews>
    <sheetView topLeftCell="A4" zoomScaleNormal="100" zoomScaleSheetLayoutView="70" workbookViewId="0">
      <selection activeCell="F19" sqref="F19"/>
    </sheetView>
  </sheetViews>
  <sheetFormatPr defaultColWidth="8.140625" defaultRowHeight="12.75" x14ac:dyDescent="0.2"/>
  <cols>
    <col min="1" max="2" width="17" style="3" customWidth="1"/>
    <col min="3" max="8" width="12.42578125" style="3" customWidth="1"/>
    <col min="9" max="9" width="11.7109375" style="3" customWidth="1"/>
    <col min="10" max="10" width="8.140625" style="3"/>
    <col min="11" max="14" width="13.28515625" style="3" customWidth="1"/>
    <col min="15" max="16384" width="8.140625" style="3"/>
  </cols>
  <sheetData>
    <row r="1" spans="1:9" s="210" customFormat="1" x14ac:dyDescent="0.2"/>
    <row r="2" spans="1:9" x14ac:dyDescent="0.2">
      <c r="A2" s="159" t="s">
        <v>13</v>
      </c>
      <c r="B2" s="224" t="s">
        <v>360</v>
      </c>
      <c r="C2" s="224"/>
      <c r="D2" s="224"/>
      <c r="E2" s="240"/>
      <c r="F2" s="240"/>
      <c r="G2" s="160" t="s">
        <v>14</v>
      </c>
      <c r="H2" s="224" t="s">
        <v>361</v>
      </c>
      <c r="I2" s="224"/>
    </row>
    <row r="3" spans="1:9" x14ac:dyDescent="0.2">
      <c r="A3" s="159" t="s">
        <v>22</v>
      </c>
      <c r="B3" s="224" t="s">
        <v>244</v>
      </c>
      <c r="C3" s="224"/>
      <c r="D3" s="224"/>
      <c r="E3" s="240"/>
      <c r="F3" s="240"/>
      <c r="G3" s="160" t="s">
        <v>15</v>
      </c>
      <c r="H3" s="241" t="s">
        <v>362</v>
      </c>
      <c r="I3" s="241"/>
    </row>
    <row r="4" spans="1:9" x14ac:dyDescent="0.2">
      <c r="A4" s="159" t="s">
        <v>16</v>
      </c>
      <c r="B4" s="224" t="s">
        <v>245</v>
      </c>
      <c r="C4" s="224"/>
      <c r="D4" s="224"/>
      <c r="E4" s="240"/>
      <c r="F4" s="240"/>
      <c r="G4" s="160" t="s">
        <v>18</v>
      </c>
      <c r="H4" s="224" t="s">
        <v>38</v>
      </c>
      <c r="I4" s="224"/>
    </row>
    <row r="5" spans="1:9" x14ac:dyDescent="0.2">
      <c r="A5" s="159" t="s">
        <v>17</v>
      </c>
      <c r="B5" s="224" t="s">
        <v>246</v>
      </c>
      <c r="C5" s="241"/>
      <c r="D5" s="241"/>
      <c r="E5" s="240"/>
      <c r="F5" s="240"/>
      <c r="G5" s="160" t="s">
        <v>19</v>
      </c>
      <c r="H5" s="241" t="s">
        <v>247</v>
      </c>
      <c r="I5" s="241"/>
    </row>
    <row r="6" spans="1:9" x14ac:dyDescent="0.2">
      <c r="A6" s="240"/>
      <c r="B6" s="240"/>
      <c r="C6" s="240"/>
      <c r="D6" s="240"/>
      <c r="E6" s="240"/>
      <c r="F6" s="240"/>
      <c r="G6" s="240"/>
      <c r="H6" s="240"/>
      <c r="I6" s="240"/>
    </row>
    <row r="7" spans="1:9" ht="12.75" customHeight="1" x14ac:dyDescent="0.2">
      <c r="A7" s="159" t="s">
        <v>248</v>
      </c>
      <c r="B7" s="88"/>
      <c r="C7" s="88"/>
      <c r="D7" s="88"/>
      <c r="E7" s="88"/>
      <c r="F7" s="88"/>
      <c r="G7" s="88"/>
      <c r="H7" s="88"/>
      <c r="I7" s="88"/>
    </row>
    <row r="8" spans="1:9" ht="51" customHeight="1" x14ac:dyDescent="0.2">
      <c r="A8" s="403" t="s">
        <v>363</v>
      </c>
      <c r="B8" s="403"/>
      <c r="C8" s="403"/>
      <c r="D8" s="403"/>
      <c r="E8" s="403"/>
      <c r="F8" s="403"/>
      <c r="G8" s="403"/>
      <c r="H8" s="403"/>
      <c r="I8" s="403"/>
    </row>
    <row r="9" spans="1:9" ht="12.75" hidden="1" customHeight="1" x14ac:dyDescent="0.2">
      <c r="A9" s="88"/>
      <c r="B9" s="88"/>
      <c r="C9" s="88"/>
      <c r="D9" s="88"/>
      <c r="E9" s="88"/>
      <c r="F9" s="88"/>
      <c r="G9" s="88"/>
      <c r="H9" s="88"/>
      <c r="I9" s="88"/>
    </row>
    <row r="10" spans="1:9" ht="12.75" customHeight="1" x14ac:dyDescent="0.2">
      <c r="A10" s="159" t="s">
        <v>249</v>
      </c>
      <c r="B10" s="88"/>
      <c r="C10" s="88"/>
      <c r="D10" s="88"/>
      <c r="E10" s="88"/>
      <c r="F10" s="88"/>
      <c r="G10" s="88"/>
      <c r="H10" s="88"/>
      <c r="I10" s="88"/>
    </row>
    <row r="11" spans="1:9" ht="47.25" customHeight="1" x14ac:dyDescent="0.2">
      <c r="A11" s="403" t="s">
        <v>364</v>
      </c>
      <c r="B11" s="403"/>
      <c r="C11" s="403"/>
      <c r="D11" s="403"/>
      <c r="E11" s="403"/>
      <c r="F11" s="403"/>
      <c r="G11" s="403"/>
      <c r="H11" s="403"/>
      <c r="I11" s="403"/>
    </row>
    <row r="12" spans="1:9" ht="12.75" hidden="1" customHeight="1" x14ac:dyDescent="0.2">
      <c r="A12" s="88"/>
      <c r="B12" s="88"/>
      <c r="C12" s="88"/>
      <c r="D12" s="88"/>
      <c r="E12" s="88"/>
      <c r="F12" s="88"/>
      <c r="G12" s="88"/>
      <c r="H12" s="88"/>
      <c r="I12" s="88"/>
    </row>
    <row r="13" spans="1:9" ht="12.75" customHeight="1" x14ac:dyDescent="0.2">
      <c r="A13" s="159" t="s">
        <v>23</v>
      </c>
      <c r="B13" s="88"/>
      <c r="C13" s="88"/>
      <c r="D13" s="88"/>
      <c r="E13" s="88"/>
      <c r="F13" s="88"/>
      <c r="G13" s="88"/>
      <c r="H13" s="88"/>
      <c r="I13" s="88"/>
    </row>
    <row r="14" spans="1:9" ht="12.75" customHeight="1" x14ac:dyDescent="0.2">
      <c r="A14" s="403" t="s">
        <v>250</v>
      </c>
      <c r="B14" s="403"/>
      <c r="C14" s="403"/>
      <c r="D14" s="403"/>
      <c r="E14" s="403"/>
      <c r="F14" s="403"/>
      <c r="G14" s="403"/>
      <c r="H14" s="403"/>
      <c r="I14" s="403"/>
    </row>
    <row r="15" spans="1:9" ht="12" customHeight="1" x14ac:dyDescent="0.2">
      <c r="A15" s="408"/>
      <c r="B15" s="408"/>
      <c r="C15" s="408"/>
      <c r="D15" s="408"/>
      <c r="E15" s="408"/>
      <c r="F15" s="408"/>
      <c r="G15" s="408"/>
      <c r="H15" s="408"/>
      <c r="I15" s="408"/>
    </row>
    <row r="16" spans="1:9" x14ac:dyDescent="0.2">
      <c r="A16" s="159" t="s">
        <v>251</v>
      </c>
      <c r="B16" s="240"/>
      <c r="C16" s="240"/>
      <c r="D16" s="240"/>
      <c r="E16" s="240"/>
      <c r="F16" s="240"/>
      <c r="G16" s="240"/>
      <c r="H16" s="240"/>
      <c r="I16" s="240"/>
    </row>
    <row r="17" spans="1:14" x14ac:dyDescent="0.2">
      <c r="A17" s="409"/>
      <c r="B17" s="409"/>
      <c r="C17" s="409"/>
      <c r="D17" s="409"/>
      <c r="E17" s="409"/>
      <c r="F17" s="409"/>
      <c r="G17" s="409"/>
      <c r="H17" s="409"/>
      <c r="I17" s="409"/>
    </row>
    <row r="18" spans="1:14" ht="12" hidden="1" customHeight="1" x14ac:dyDescent="0.2">
      <c r="A18" s="86"/>
      <c r="B18" s="240"/>
      <c r="C18" s="240"/>
      <c r="D18" s="240"/>
      <c r="E18" s="240"/>
      <c r="F18" s="240"/>
      <c r="G18" s="240"/>
      <c r="H18" s="240"/>
      <c r="I18" s="240"/>
    </row>
    <row r="19" spans="1:14" x14ac:dyDescent="0.2">
      <c r="A19" s="161" t="s">
        <v>252</v>
      </c>
      <c r="B19" s="240"/>
      <c r="C19" s="240"/>
      <c r="D19" s="240"/>
      <c r="E19" s="240"/>
      <c r="F19" s="240"/>
      <c r="G19" s="240"/>
      <c r="H19" s="240"/>
      <c r="I19" s="240"/>
    </row>
    <row r="20" spans="1:14" x14ac:dyDescent="0.2">
      <c r="A20" s="210" t="s">
        <v>253</v>
      </c>
      <c r="B20" s="240"/>
      <c r="C20" s="240"/>
      <c r="D20" s="240"/>
      <c r="E20" s="240"/>
      <c r="F20" s="240"/>
      <c r="G20" s="240"/>
      <c r="H20" s="240"/>
      <c r="I20" s="240"/>
    </row>
    <row r="21" spans="1:14" ht="15" customHeight="1" x14ac:dyDescent="0.2">
      <c r="A21" s="403"/>
      <c r="B21" s="403"/>
      <c r="C21" s="403"/>
      <c r="D21" s="403"/>
      <c r="E21" s="403"/>
      <c r="F21" s="403"/>
      <c r="G21" s="403"/>
      <c r="H21" s="403"/>
      <c r="I21" s="403"/>
    </row>
    <row r="22" spans="1:14" x14ac:dyDescent="0.2">
      <c r="A22" s="386" t="s">
        <v>12</v>
      </c>
      <c r="B22" s="387"/>
      <c r="C22" s="387"/>
      <c r="D22" s="387"/>
      <c r="E22" s="387"/>
      <c r="F22" s="387"/>
      <c r="G22" s="387"/>
      <c r="H22" s="387"/>
      <c r="I22" s="388"/>
    </row>
    <row r="23" spans="1:14" x14ac:dyDescent="0.2">
      <c r="A23" s="53"/>
      <c r="B23" s="54"/>
      <c r="C23" s="239" t="s">
        <v>30</v>
      </c>
      <c r="D23" s="239" t="s">
        <v>31</v>
      </c>
      <c r="E23" s="239" t="s">
        <v>32</v>
      </c>
      <c r="F23" s="239" t="s">
        <v>33</v>
      </c>
      <c r="G23" s="239" t="s">
        <v>322</v>
      </c>
      <c r="H23" s="239" t="s">
        <v>323</v>
      </c>
      <c r="I23" s="239" t="s">
        <v>324</v>
      </c>
    </row>
    <row r="24" spans="1:14" x14ac:dyDescent="0.2">
      <c r="A24" s="53"/>
      <c r="B24" s="54"/>
      <c r="C24" s="176" t="s">
        <v>10</v>
      </c>
      <c r="D24" s="176" t="s">
        <v>10</v>
      </c>
      <c r="E24" s="176" t="s">
        <v>10</v>
      </c>
      <c r="F24" s="176" t="s">
        <v>10</v>
      </c>
      <c r="G24" s="238" t="s">
        <v>11</v>
      </c>
      <c r="H24" s="238" t="s">
        <v>11</v>
      </c>
      <c r="I24" s="238" t="s">
        <v>11</v>
      </c>
    </row>
    <row r="25" spans="1:14" x14ac:dyDescent="0.2">
      <c r="A25" s="53" t="s">
        <v>0</v>
      </c>
      <c r="B25" s="54"/>
      <c r="C25" s="212">
        <v>569293</v>
      </c>
      <c r="D25" s="211">
        <v>569293</v>
      </c>
      <c r="E25" s="211">
        <f>D25</f>
        <v>569293</v>
      </c>
      <c r="F25" s="211">
        <f>E25</f>
        <v>569293</v>
      </c>
      <c r="G25" s="212">
        <v>569293</v>
      </c>
      <c r="H25" s="212">
        <v>569293</v>
      </c>
      <c r="I25" s="212">
        <v>600000</v>
      </c>
    </row>
    <row r="26" spans="1:14" x14ac:dyDescent="0.2">
      <c r="A26" s="53" t="s">
        <v>1</v>
      </c>
      <c r="B26" s="54"/>
      <c r="C26" s="212">
        <v>41253</v>
      </c>
      <c r="D26" s="212">
        <f t="shared" ref="D26" si="0">C37</f>
        <v>0.46000000002095476</v>
      </c>
      <c r="E26" s="212">
        <f t="shared" ref="E26" si="1">D37</f>
        <v>0.5400000000372529</v>
      </c>
      <c r="F26" s="212">
        <f t="shared" ref="F26" si="2">E37</f>
        <v>0.46000000007916242</v>
      </c>
      <c r="G26" s="212">
        <f>F37</f>
        <v>477781.66000000009</v>
      </c>
      <c r="H26" s="212">
        <f t="shared" ref="H26:I26" si="3">G37</f>
        <v>1089133.6600000001</v>
      </c>
      <c r="I26" s="212">
        <f t="shared" si="3"/>
        <v>1700485.6600000001</v>
      </c>
    </row>
    <row r="27" spans="1:14" x14ac:dyDescent="0.2">
      <c r="A27" s="53" t="s">
        <v>2</v>
      </c>
      <c r="B27" s="54"/>
      <c r="C27" s="231">
        <v>417712.95</v>
      </c>
      <c r="D27" s="211">
        <v>0</v>
      </c>
      <c r="E27" s="211">
        <v>0</v>
      </c>
      <c r="F27" s="211">
        <v>0</v>
      </c>
      <c r="G27" s="212">
        <v>569293</v>
      </c>
      <c r="H27" s="212">
        <v>569293</v>
      </c>
      <c r="I27" s="212">
        <v>600000</v>
      </c>
      <c r="K27" s="162"/>
      <c r="L27" s="162"/>
      <c r="M27" s="162"/>
      <c r="N27" s="162"/>
    </row>
    <row r="28" spans="1:14" x14ac:dyDescent="0.2">
      <c r="A28" s="53" t="s">
        <v>3</v>
      </c>
      <c r="B28" s="54"/>
      <c r="C28" s="231">
        <v>458965.49</v>
      </c>
      <c r="D28" s="211">
        <v>642607.92000000004</v>
      </c>
      <c r="E28" s="211">
        <v>552599.07999999996</v>
      </c>
      <c r="F28" s="211">
        <v>133570.79999999999</v>
      </c>
      <c r="G28" s="231">
        <v>569293</v>
      </c>
      <c r="H28" s="231">
        <v>569293</v>
      </c>
      <c r="I28" s="231">
        <v>600000</v>
      </c>
      <c r="K28" s="162"/>
      <c r="L28" s="162"/>
      <c r="M28" s="162"/>
      <c r="N28" s="162"/>
    </row>
    <row r="29" spans="1:14" x14ac:dyDescent="0.2">
      <c r="A29" s="53"/>
      <c r="B29" s="54"/>
      <c r="C29" s="212"/>
      <c r="D29" s="211"/>
      <c r="E29" s="211"/>
      <c r="F29" s="211"/>
      <c r="G29" s="211"/>
      <c r="H29" s="211"/>
      <c r="I29" s="211"/>
      <c r="K29" s="162"/>
      <c r="L29" s="162"/>
      <c r="M29" s="162"/>
      <c r="N29" s="162"/>
    </row>
    <row r="30" spans="1:14" x14ac:dyDescent="0.2">
      <c r="A30" s="14" t="s">
        <v>29</v>
      </c>
      <c r="B30" s="11"/>
      <c r="C30" s="236"/>
      <c r="D30" s="236"/>
      <c r="E30" s="236"/>
      <c r="F30" s="231"/>
      <c r="G30" s="231"/>
      <c r="H30" s="231"/>
      <c r="I30" s="231"/>
      <c r="K30" s="162"/>
      <c r="L30" s="162"/>
      <c r="M30" s="162"/>
      <c r="N30" s="162"/>
    </row>
    <row r="31" spans="1:14" x14ac:dyDescent="0.2">
      <c r="A31" s="35" t="s">
        <v>316</v>
      </c>
      <c r="B31" s="24"/>
      <c r="C31" s="231"/>
      <c r="D31" s="231">
        <v>642608</v>
      </c>
      <c r="E31" s="231">
        <v>552599</v>
      </c>
      <c r="F31" s="231">
        <v>611352</v>
      </c>
      <c r="G31" s="231">
        <v>611352</v>
      </c>
      <c r="H31" s="231">
        <v>611352</v>
      </c>
      <c r="I31" s="231">
        <v>611352</v>
      </c>
      <c r="K31" s="162"/>
      <c r="L31" s="162"/>
      <c r="M31" s="162"/>
      <c r="N31" s="162"/>
    </row>
    <row r="32" spans="1:14" x14ac:dyDescent="0.2">
      <c r="A32" s="23" t="s">
        <v>254</v>
      </c>
      <c r="B32" s="24"/>
      <c r="C32" s="231"/>
      <c r="D32" s="231"/>
      <c r="E32" s="231"/>
      <c r="F32" s="231"/>
      <c r="G32" s="231"/>
      <c r="H32" s="231"/>
      <c r="I32" s="231"/>
      <c r="K32" s="162"/>
      <c r="L32" s="162"/>
      <c r="M32" s="162"/>
      <c r="N32" s="162"/>
    </row>
    <row r="33" spans="1:14" x14ac:dyDescent="0.2">
      <c r="A33" s="35" t="s">
        <v>255</v>
      </c>
      <c r="B33" s="28"/>
      <c r="C33" s="231"/>
      <c r="D33" s="231"/>
      <c r="E33" s="231"/>
      <c r="F33" s="231"/>
      <c r="G33" s="231"/>
      <c r="H33" s="231"/>
      <c r="I33" s="231"/>
      <c r="K33" s="162"/>
      <c r="L33" s="162"/>
      <c r="M33" s="162"/>
      <c r="N33" s="162"/>
    </row>
    <row r="34" spans="1:14" x14ac:dyDescent="0.2">
      <c r="A34" s="23"/>
      <c r="B34" s="24"/>
      <c r="C34" s="212"/>
      <c r="D34" s="212"/>
      <c r="E34" s="212"/>
      <c r="F34" s="212"/>
      <c r="G34" s="212"/>
      <c r="H34" s="212"/>
      <c r="I34" s="212"/>
      <c r="K34" s="163"/>
      <c r="L34" s="163"/>
      <c r="M34" s="162"/>
      <c r="N34" s="162"/>
    </row>
    <row r="35" spans="1:14" x14ac:dyDescent="0.2">
      <c r="A35" s="14" t="s">
        <v>5</v>
      </c>
      <c r="B35" s="15"/>
      <c r="C35" s="231">
        <v>0</v>
      </c>
      <c r="D35" s="231">
        <f t="shared" ref="D35:F35" si="4">SUM(D31:D32)-SUM(D33:D34)</f>
        <v>642608</v>
      </c>
      <c r="E35" s="231">
        <f t="shared" si="4"/>
        <v>552599</v>
      </c>
      <c r="F35" s="231">
        <f t="shared" si="4"/>
        <v>611352</v>
      </c>
      <c r="G35" s="231">
        <f t="shared" ref="G35:I35" si="5">SUM(G31:G32)-SUM(G33:G34)</f>
        <v>611352</v>
      </c>
      <c r="H35" s="231">
        <f t="shared" si="5"/>
        <v>611352</v>
      </c>
      <c r="I35" s="231">
        <f t="shared" si="5"/>
        <v>611352</v>
      </c>
      <c r="K35" s="162"/>
      <c r="L35" s="162"/>
      <c r="M35" s="162"/>
      <c r="N35" s="162"/>
    </row>
    <row r="36" spans="1:14" x14ac:dyDescent="0.2">
      <c r="A36" s="53"/>
      <c r="B36" s="54"/>
      <c r="C36" s="212"/>
      <c r="D36" s="211"/>
      <c r="E36" s="211"/>
      <c r="F36" s="211"/>
      <c r="G36" s="211"/>
      <c r="H36" s="211"/>
      <c r="I36" s="211"/>
      <c r="K36" s="162"/>
      <c r="L36" s="162"/>
      <c r="M36" s="162"/>
      <c r="N36" s="162"/>
    </row>
    <row r="37" spans="1:14" x14ac:dyDescent="0.2">
      <c r="A37" s="53" t="s">
        <v>7</v>
      </c>
      <c r="B37" s="54"/>
      <c r="C37" s="231">
        <f t="shared" ref="C37" si="6">C26+C27-C28+C35</f>
        <v>0.46000000002095476</v>
      </c>
      <c r="D37" s="231">
        <f>D26+D27-D28+D35</f>
        <v>0.5400000000372529</v>
      </c>
      <c r="E37" s="231">
        <f t="shared" ref="E37:F37" si="7">E26+E27-E28+E35</f>
        <v>0.46000000007916242</v>
      </c>
      <c r="F37" s="231">
        <f t="shared" si="7"/>
        <v>477781.66000000009</v>
      </c>
      <c r="G37" s="231">
        <f t="shared" ref="G37:I37" si="8">G26+G27-G28+G35</f>
        <v>1089133.6600000001</v>
      </c>
      <c r="H37" s="231">
        <f t="shared" si="8"/>
        <v>1700485.6600000001</v>
      </c>
      <c r="I37" s="231">
        <f t="shared" si="8"/>
        <v>2311837.66</v>
      </c>
      <c r="M37" s="20"/>
    </row>
    <row r="38" spans="1:14" x14ac:dyDescent="0.2">
      <c r="A38" s="57"/>
      <c r="B38" s="58"/>
      <c r="C38" s="212"/>
      <c r="D38" s="211"/>
      <c r="E38" s="211"/>
      <c r="F38" s="211"/>
      <c r="G38" s="211"/>
      <c r="H38" s="211"/>
      <c r="I38" s="211"/>
    </row>
    <row r="39" spans="1:14" x14ac:dyDescent="0.2">
      <c r="A39" s="53" t="s">
        <v>24</v>
      </c>
      <c r="B39" s="54"/>
      <c r="C39" s="212">
        <v>230704.28</v>
      </c>
      <c r="D39" s="211"/>
      <c r="E39" s="211">
        <v>174082.64</v>
      </c>
      <c r="F39" s="211">
        <v>34169.56</v>
      </c>
      <c r="G39" s="211">
        <v>34169.56</v>
      </c>
      <c r="H39" s="211">
        <v>34169.56</v>
      </c>
      <c r="I39" s="211">
        <v>34169.56</v>
      </c>
    </row>
    <row r="40" spans="1:14" x14ac:dyDescent="0.2">
      <c r="A40" s="57"/>
      <c r="B40" s="58"/>
      <c r="C40" s="212"/>
      <c r="D40" s="211"/>
      <c r="E40" s="211"/>
      <c r="F40" s="211"/>
      <c r="G40" s="211"/>
      <c r="H40" s="211"/>
      <c r="I40" s="211"/>
    </row>
    <row r="41" spans="1:14" x14ac:dyDescent="0.2">
      <c r="A41" s="53" t="s">
        <v>25</v>
      </c>
      <c r="B41" s="60"/>
      <c r="C41" s="209">
        <f>C37-C39</f>
        <v>-230703.81999999998</v>
      </c>
      <c r="D41" s="209" t="s">
        <v>75</v>
      </c>
      <c r="E41" s="209" t="s">
        <v>75</v>
      </c>
      <c r="F41" s="209" t="s">
        <v>75</v>
      </c>
      <c r="G41" s="209" t="s">
        <v>75</v>
      </c>
      <c r="H41" s="209" t="s">
        <v>75</v>
      </c>
      <c r="I41" s="209" t="s">
        <v>75</v>
      </c>
    </row>
    <row r="42" spans="1:14" x14ac:dyDescent="0.2">
      <c r="A42" s="62"/>
      <c r="B42" s="62"/>
      <c r="C42" s="63"/>
      <c r="D42" s="63"/>
      <c r="E42" s="63"/>
      <c r="F42" s="63"/>
      <c r="G42" s="63"/>
      <c r="H42" s="63"/>
      <c r="I42" s="63"/>
    </row>
    <row r="43" spans="1:14" x14ac:dyDescent="0.2">
      <c r="A43" s="64" t="s">
        <v>26</v>
      </c>
      <c r="B43" s="42"/>
      <c r="C43" s="34"/>
      <c r="D43" s="34"/>
      <c r="E43" s="65"/>
      <c r="F43" s="65"/>
      <c r="G43" s="65"/>
      <c r="H43" s="65"/>
      <c r="I43" s="65"/>
    </row>
    <row r="44" spans="1:14" x14ac:dyDescent="0.2">
      <c r="A44" s="66" t="s">
        <v>28</v>
      </c>
      <c r="B44" s="58"/>
      <c r="C44" s="36"/>
      <c r="D44" s="36"/>
      <c r="E44" s="59"/>
      <c r="F44" s="59"/>
      <c r="G44" s="59"/>
      <c r="H44" s="59"/>
      <c r="I44" s="59"/>
    </row>
    <row r="45" spans="1:14" x14ac:dyDescent="0.2">
      <c r="A45" s="53"/>
      <c r="B45" s="54"/>
      <c r="C45" s="55"/>
      <c r="D45" s="55"/>
      <c r="E45" s="55"/>
      <c r="F45" s="55"/>
      <c r="G45" s="55"/>
      <c r="H45" s="55"/>
      <c r="I45" s="55"/>
    </row>
    <row r="46" spans="1:14" x14ac:dyDescent="0.2">
      <c r="A46" s="53" t="s">
        <v>6</v>
      </c>
      <c r="B46" s="54"/>
      <c r="C46" s="18"/>
      <c r="D46" s="18"/>
      <c r="E46" s="55"/>
      <c r="F46" s="55"/>
      <c r="G46" s="55"/>
      <c r="H46" s="55"/>
      <c r="I46" s="55"/>
    </row>
    <row r="47" spans="1:14" x14ac:dyDescent="0.2">
      <c r="A47" s="53"/>
      <c r="B47" s="54"/>
      <c r="C47" s="18"/>
      <c r="D47" s="18"/>
      <c r="E47" s="55"/>
      <c r="F47" s="55"/>
      <c r="G47" s="55"/>
      <c r="H47" s="55"/>
      <c r="I47" s="55"/>
    </row>
    <row r="48" spans="1:14" x14ac:dyDescent="0.2">
      <c r="A48" s="66" t="s">
        <v>8</v>
      </c>
      <c r="B48" s="60"/>
      <c r="C48" s="18"/>
      <c r="D48" s="18"/>
      <c r="E48" s="55"/>
      <c r="F48" s="55"/>
      <c r="G48" s="55"/>
      <c r="H48" s="55"/>
      <c r="I48" s="55"/>
    </row>
    <row r="49" spans="1:9" x14ac:dyDescent="0.2">
      <c r="A49" s="67" t="s">
        <v>9</v>
      </c>
      <c r="B49" s="68"/>
      <c r="C49" s="18"/>
      <c r="D49" s="18"/>
      <c r="E49" s="55"/>
      <c r="F49" s="55"/>
      <c r="G49" s="55"/>
      <c r="H49" s="55"/>
      <c r="I49" s="55"/>
    </row>
  </sheetData>
  <sheetProtection selectLockedCells="1"/>
  <mergeCells count="7">
    <mergeCell ref="A22:I22"/>
    <mergeCell ref="A8:I8"/>
    <mergeCell ref="A11:I11"/>
    <mergeCell ref="A14:I14"/>
    <mergeCell ref="A15:I15"/>
    <mergeCell ref="A17:I17"/>
    <mergeCell ref="A21:I21"/>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BF1F0-E430-401B-86C3-6248F8BB18B2}">
  <sheetPr>
    <tabColor rgb="FFFF0000"/>
    <pageSetUpPr fitToPage="1"/>
  </sheetPr>
  <dimension ref="A1:J45"/>
  <sheetViews>
    <sheetView topLeftCell="A7" zoomScaleNormal="100" zoomScaleSheetLayoutView="70" workbookViewId="0">
      <selection activeCell="C36" sqref="C36"/>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2"/>
      <c r="F1" s="1"/>
      <c r="G1" s="1"/>
      <c r="H1" s="1"/>
      <c r="I1" s="1"/>
    </row>
    <row r="2" spans="1:9" x14ac:dyDescent="0.2">
      <c r="A2" s="4" t="s">
        <v>13</v>
      </c>
      <c r="B2" s="6" t="s">
        <v>44</v>
      </c>
      <c r="C2" s="6"/>
      <c r="D2" s="6"/>
      <c r="E2" s="4"/>
      <c r="F2" s="4"/>
      <c r="G2" s="7" t="s">
        <v>14</v>
      </c>
      <c r="H2" s="6" t="s">
        <v>87</v>
      </c>
      <c r="I2" s="6"/>
    </row>
    <row r="3" spans="1:9" x14ac:dyDescent="0.2">
      <c r="A3" s="4" t="s">
        <v>22</v>
      </c>
      <c r="B3" s="6" t="s">
        <v>77</v>
      </c>
      <c r="C3" s="6"/>
      <c r="D3" s="6"/>
      <c r="E3" s="4"/>
      <c r="F3" s="4"/>
      <c r="G3" s="7" t="s">
        <v>15</v>
      </c>
      <c r="H3" s="9" t="s">
        <v>88</v>
      </c>
      <c r="I3" s="9"/>
    </row>
    <row r="4" spans="1:9" x14ac:dyDescent="0.2">
      <c r="A4" s="4" t="s">
        <v>16</v>
      </c>
      <c r="B4" s="10" t="s">
        <v>96</v>
      </c>
      <c r="C4" s="10"/>
      <c r="D4" s="10"/>
      <c r="E4" s="4"/>
      <c r="F4" s="4"/>
      <c r="G4" s="7" t="s">
        <v>18</v>
      </c>
      <c r="H4" s="6" t="s">
        <v>38</v>
      </c>
      <c r="I4" s="6"/>
    </row>
    <row r="5" spans="1:9" ht="63.75" customHeight="1" x14ac:dyDescent="0.2">
      <c r="A5" s="4" t="s">
        <v>17</v>
      </c>
      <c r="B5" s="410" t="s">
        <v>90</v>
      </c>
      <c r="C5" s="410"/>
      <c r="D5" s="410"/>
      <c r="E5" s="4"/>
      <c r="F5" s="4"/>
      <c r="G5" s="7" t="s">
        <v>19</v>
      </c>
      <c r="H5" s="11" t="s">
        <v>97</v>
      </c>
      <c r="I5" s="9"/>
    </row>
    <row r="7" spans="1:9" ht="42.75" customHeight="1" x14ac:dyDescent="0.2">
      <c r="A7" s="385" t="s">
        <v>98</v>
      </c>
      <c r="B7" s="385"/>
      <c r="C7" s="385"/>
      <c r="D7" s="385"/>
      <c r="E7" s="385"/>
      <c r="F7" s="385"/>
      <c r="G7" s="385"/>
      <c r="H7" s="385"/>
      <c r="I7" s="385"/>
    </row>
    <row r="8" spans="1:9" ht="10.5" customHeight="1" x14ac:dyDescent="0.2"/>
    <row r="9" spans="1:9" x14ac:dyDescent="0.2">
      <c r="A9" s="385" t="s">
        <v>99</v>
      </c>
      <c r="B9" s="385"/>
      <c r="C9" s="385"/>
      <c r="D9" s="385"/>
      <c r="E9" s="385"/>
      <c r="F9" s="385"/>
      <c r="G9" s="385"/>
      <c r="H9" s="385"/>
      <c r="I9" s="385"/>
    </row>
    <row r="10" spans="1:9" ht="10.5" customHeight="1" x14ac:dyDescent="0.2"/>
    <row r="11" spans="1:9" ht="28.5" customHeight="1" x14ac:dyDescent="0.2">
      <c r="A11" s="385" t="s">
        <v>100</v>
      </c>
      <c r="B11" s="385"/>
      <c r="C11" s="385"/>
      <c r="D11" s="385"/>
      <c r="E11" s="385"/>
      <c r="F11" s="385"/>
      <c r="G11" s="385"/>
      <c r="H11" s="385"/>
      <c r="I11" s="385"/>
    </row>
    <row r="12" spans="1:9" ht="10.5" customHeight="1" x14ac:dyDescent="0.2"/>
    <row r="13" spans="1:9" x14ac:dyDescent="0.2">
      <c r="A13" s="385" t="s">
        <v>61</v>
      </c>
      <c r="B13" s="385"/>
      <c r="C13" s="385"/>
      <c r="D13" s="385"/>
      <c r="E13" s="385"/>
      <c r="F13" s="385"/>
      <c r="G13" s="385"/>
      <c r="H13" s="385"/>
      <c r="I13" s="385"/>
    </row>
    <row r="15" spans="1:9" x14ac:dyDescent="0.2">
      <c r="A15" s="385" t="s">
        <v>101</v>
      </c>
      <c r="B15" s="385"/>
      <c r="C15" s="385"/>
      <c r="D15" s="385"/>
      <c r="E15" s="385"/>
      <c r="F15" s="385"/>
      <c r="G15" s="385"/>
      <c r="H15" s="385"/>
      <c r="I15" s="385"/>
    </row>
    <row r="16" spans="1:9" ht="10.5" customHeight="1" x14ac:dyDescent="0.2"/>
    <row r="17" spans="1:10" x14ac:dyDescent="0.2">
      <c r="A17" s="382" t="s">
        <v>12</v>
      </c>
      <c r="B17" s="383"/>
      <c r="C17" s="383"/>
      <c r="D17" s="383"/>
      <c r="E17" s="383"/>
      <c r="F17" s="383"/>
      <c r="G17" s="383"/>
      <c r="H17" s="383"/>
      <c r="I17" s="384"/>
    </row>
    <row r="18" spans="1:10" x14ac:dyDescent="0.2">
      <c r="A18" s="14"/>
      <c r="B18" s="15"/>
      <c r="C18" s="16" t="s">
        <v>30</v>
      </c>
      <c r="D18" s="16" t="s">
        <v>31</v>
      </c>
      <c r="E18" s="16" t="s">
        <v>32</v>
      </c>
      <c r="F18" s="16" t="s">
        <v>33</v>
      </c>
      <c r="G18" s="239" t="s">
        <v>322</v>
      </c>
      <c r="H18" s="239" t="s">
        <v>323</v>
      </c>
      <c r="I18" s="239" t="s">
        <v>324</v>
      </c>
      <c r="J18" s="17"/>
    </row>
    <row r="19" spans="1:10" x14ac:dyDescent="0.2">
      <c r="A19" s="14"/>
      <c r="B19" s="15"/>
      <c r="C19" s="176" t="s">
        <v>10</v>
      </c>
      <c r="D19" s="238" t="s">
        <v>10</v>
      </c>
      <c r="E19" s="238" t="s">
        <v>10</v>
      </c>
      <c r="F19" s="238" t="s">
        <v>10</v>
      </c>
      <c r="G19" s="238" t="s">
        <v>11</v>
      </c>
      <c r="H19" s="238" t="s">
        <v>11</v>
      </c>
      <c r="I19" s="238" t="s">
        <v>11</v>
      </c>
    </row>
    <row r="20" spans="1:10" x14ac:dyDescent="0.2">
      <c r="A20" s="14" t="s">
        <v>0</v>
      </c>
      <c r="B20" s="15"/>
      <c r="C20" s="19"/>
      <c r="D20" s="212"/>
      <c r="E20" s="212"/>
      <c r="F20" s="212"/>
      <c r="G20" s="18"/>
      <c r="H20" s="18"/>
      <c r="I20" s="18"/>
    </row>
    <row r="21" spans="1:10" x14ac:dyDescent="0.2">
      <c r="A21" s="14" t="s">
        <v>1</v>
      </c>
      <c r="B21" s="15"/>
      <c r="C21" s="19">
        <v>0</v>
      </c>
      <c r="D21" s="212">
        <f t="shared" ref="D21" si="0">C32</f>
        <v>0</v>
      </c>
      <c r="E21" s="212">
        <f t="shared" ref="E21" si="1">D32</f>
        <v>0</v>
      </c>
      <c r="F21" s="212">
        <f t="shared" ref="F21" si="2">E32</f>
        <v>0</v>
      </c>
      <c r="G21" s="18">
        <f t="shared" ref="G21:I21" si="3">F32</f>
        <v>0</v>
      </c>
      <c r="H21" s="18">
        <f t="shared" si="3"/>
        <v>0</v>
      </c>
      <c r="I21" s="18">
        <f t="shared" si="3"/>
        <v>0</v>
      </c>
    </row>
    <row r="22" spans="1:10" x14ac:dyDescent="0.2">
      <c r="A22" s="14" t="s">
        <v>2</v>
      </c>
      <c r="B22" s="15"/>
      <c r="C22" s="19"/>
      <c r="D22" s="212"/>
      <c r="E22" s="212"/>
      <c r="F22" s="212"/>
      <c r="G22" s="18"/>
      <c r="H22" s="18"/>
      <c r="I22" s="18"/>
    </row>
    <row r="23" spans="1:10" x14ac:dyDescent="0.2">
      <c r="A23" s="14" t="s">
        <v>3</v>
      </c>
      <c r="B23" s="15"/>
      <c r="C23" s="19"/>
      <c r="D23" s="212"/>
      <c r="E23" s="212"/>
      <c r="F23" s="212"/>
      <c r="G23" s="18"/>
      <c r="H23" s="18"/>
      <c r="I23" s="18"/>
    </row>
    <row r="24" spans="1:10" x14ac:dyDescent="0.2">
      <c r="A24" s="14"/>
      <c r="B24" s="15"/>
      <c r="C24" s="212"/>
      <c r="D24" s="212"/>
      <c r="E24" s="212"/>
      <c r="F24" s="212"/>
      <c r="G24" s="18"/>
      <c r="H24" s="18"/>
      <c r="I24" s="18"/>
    </row>
    <row r="25" spans="1:10" x14ac:dyDescent="0.2">
      <c r="A25" s="14" t="s">
        <v>4</v>
      </c>
      <c r="B25" s="11"/>
      <c r="C25" s="236"/>
      <c r="D25" s="236"/>
      <c r="E25" s="236"/>
      <c r="F25" s="231"/>
      <c r="G25" s="22"/>
      <c r="H25" s="22"/>
      <c r="I25" s="21"/>
    </row>
    <row r="26" spans="1:10" x14ac:dyDescent="0.2">
      <c r="A26" s="14" t="s">
        <v>29</v>
      </c>
      <c r="B26" s="15"/>
      <c r="C26" s="236"/>
      <c r="D26" s="236"/>
      <c r="E26" s="236"/>
      <c r="F26" s="231"/>
      <c r="G26" s="22"/>
      <c r="H26" s="22"/>
      <c r="I26" s="21"/>
    </row>
    <row r="27" spans="1:10" x14ac:dyDescent="0.2">
      <c r="A27" s="23"/>
      <c r="B27" s="24"/>
      <c r="C27" s="212"/>
      <c r="D27" s="212"/>
      <c r="E27" s="212"/>
      <c r="F27" s="212"/>
      <c r="G27" s="18"/>
      <c r="H27" s="18"/>
      <c r="I27" s="18"/>
    </row>
    <row r="28" spans="1:10" x14ac:dyDescent="0.2">
      <c r="A28" s="23"/>
      <c r="B28" s="24"/>
      <c r="C28" s="212"/>
      <c r="D28" s="212"/>
      <c r="E28" s="212"/>
      <c r="F28" s="212"/>
      <c r="G28" s="18"/>
      <c r="H28" s="18"/>
      <c r="I28" s="18"/>
    </row>
    <row r="29" spans="1:10" x14ac:dyDescent="0.2">
      <c r="A29" s="23"/>
      <c r="B29" s="24"/>
      <c r="C29" s="212"/>
      <c r="D29" s="212"/>
      <c r="E29" s="212"/>
      <c r="F29" s="212"/>
      <c r="G29" s="18"/>
      <c r="H29" s="18"/>
      <c r="I29" s="18"/>
    </row>
    <row r="30" spans="1:10" x14ac:dyDescent="0.2">
      <c r="A30" s="14" t="s">
        <v>5</v>
      </c>
      <c r="B30" s="15"/>
      <c r="C30" s="25">
        <v>0</v>
      </c>
      <c r="D30" s="231">
        <f t="shared" ref="D30:F30" si="4">SUM(D27:D29)</f>
        <v>0</v>
      </c>
      <c r="E30" s="231">
        <f t="shared" si="4"/>
        <v>0</v>
      </c>
      <c r="F30" s="231">
        <f t="shared" si="4"/>
        <v>0</v>
      </c>
      <c r="G30" s="21">
        <f t="shared" ref="G30:I30" si="5">SUM(G27:G29)</f>
        <v>0</v>
      </c>
      <c r="H30" s="21">
        <f t="shared" si="5"/>
        <v>0</v>
      </c>
      <c r="I30" s="21">
        <f t="shared" si="5"/>
        <v>0</v>
      </c>
    </row>
    <row r="31" spans="1:10" x14ac:dyDescent="0.2">
      <c r="A31" s="14"/>
      <c r="B31" s="15"/>
      <c r="C31" s="26"/>
      <c r="D31" s="212"/>
      <c r="E31" s="212"/>
      <c r="F31" s="212"/>
      <c r="G31" s="18"/>
      <c r="H31" s="18"/>
      <c r="I31" s="18"/>
    </row>
    <row r="32" spans="1:10" x14ac:dyDescent="0.2">
      <c r="A32" s="14" t="s">
        <v>7</v>
      </c>
      <c r="B32" s="15"/>
      <c r="C32" s="25">
        <v>0</v>
      </c>
      <c r="D32" s="231">
        <f>+D21+D22-D23+D30</f>
        <v>0</v>
      </c>
      <c r="E32" s="231">
        <f>+E21+E22-E23+E30</f>
        <v>0</v>
      </c>
      <c r="F32" s="231">
        <f t="shared" ref="F32" si="6">+F21+F22-F23+F30</f>
        <v>0</v>
      </c>
      <c r="G32" s="21">
        <f>+G21+G22-G23+G30</f>
        <v>0</v>
      </c>
      <c r="H32" s="21">
        <f>+H21+H22-H23+H30</f>
        <v>0</v>
      </c>
      <c r="I32" s="21">
        <f t="shared" ref="I32" si="7">+I21+I22-I23+I30</f>
        <v>0</v>
      </c>
    </row>
    <row r="33" spans="1:9" x14ac:dyDescent="0.2">
      <c r="A33" s="23"/>
      <c r="B33" s="24"/>
      <c r="C33" s="26"/>
      <c r="D33" s="212"/>
      <c r="E33" s="212"/>
      <c r="F33" s="212"/>
      <c r="G33" s="18"/>
      <c r="H33" s="18"/>
      <c r="I33" s="18"/>
    </row>
    <row r="34" spans="1:9" x14ac:dyDescent="0.2">
      <c r="A34" s="14" t="s">
        <v>24</v>
      </c>
      <c r="B34" s="15"/>
      <c r="C34" s="26">
        <v>0</v>
      </c>
      <c r="D34" s="212"/>
      <c r="E34" s="212"/>
      <c r="F34" s="212"/>
      <c r="G34" s="18"/>
      <c r="H34" s="18"/>
      <c r="I34" s="18"/>
    </row>
    <row r="35" spans="1:9" x14ac:dyDescent="0.2">
      <c r="A35" s="23"/>
      <c r="B35" s="24"/>
      <c r="C35" s="26"/>
      <c r="D35" s="212"/>
      <c r="E35" s="212"/>
      <c r="F35" s="212"/>
      <c r="G35" s="18"/>
      <c r="H35" s="18"/>
      <c r="I35" s="18"/>
    </row>
    <row r="36" spans="1:9" x14ac:dyDescent="0.2">
      <c r="A36" s="14" t="s">
        <v>25</v>
      </c>
      <c r="B36" s="28"/>
      <c r="C36" s="29" t="s">
        <v>43</v>
      </c>
      <c r="D36" s="30" t="s">
        <v>43</v>
      </c>
      <c r="E36" s="30" t="s">
        <v>43</v>
      </c>
      <c r="F36" s="30" t="s">
        <v>43</v>
      </c>
      <c r="G36" s="30" t="s">
        <v>43</v>
      </c>
      <c r="H36" s="30" t="s">
        <v>43</v>
      </c>
      <c r="I36" s="30" t="s">
        <v>43</v>
      </c>
    </row>
    <row r="37" spans="1:9" x14ac:dyDescent="0.2">
      <c r="A37" s="31"/>
      <c r="B37" s="31"/>
      <c r="C37" s="32"/>
      <c r="D37" s="32"/>
      <c r="E37" s="32"/>
      <c r="F37" s="32"/>
      <c r="G37" s="32"/>
      <c r="H37" s="32"/>
      <c r="I37" s="32"/>
    </row>
    <row r="38" spans="1:9" x14ac:dyDescent="0.2">
      <c r="A38" s="33" t="s">
        <v>26</v>
      </c>
      <c r="B38" s="10"/>
      <c r="C38" s="34"/>
      <c r="D38" s="34"/>
      <c r="E38" s="34"/>
      <c r="F38" s="34"/>
      <c r="G38" s="34"/>
      <c r="H38" s="34"/>
      <c r="I38" s="34"/>
    </row>
    <row r="39" spans="1:9" x14ac:dyDescent="0.2">
      <c r="A39" s="35" t="s">
        <v>28</v>
      </c>
      <c r="B39" s="24"/>
      <c r="C39" s="36"/>
      <c r="D39" s="36"/>
      <c r="E39" s="36"/>
      <c r="F39" s="36"/>
      <c r="G39" s="36"/>
      <c r="H39" s="36"/>
      <c r="I39" s="36"/>
    </row>
    <row r="40" spans="1:9" x14ac:dyDescent="0.2">
      <c r="A40" s="14"/>
      <c r="B40" s="15"/>
      <c r="C40" s="18"/>
      <c r="D40" s="18"/>
      <c r="E40" s="18"/>
      <c r="F40" s="18"/>
      <c r="G40" s="18"/>
      <c r="H40" s="18"/>
      <c r="I40" s="18"/>
    </row>
    <row r="41" spans="1:9" x14ac:dyDescent="0.2">
      <c r="A41" s="14" t="s">
        <v>6</v>
      </c>
      <c r="B41" s="15"/>
      <c r="C41" s="18"/>
      <c r="D41" s="18"/>
      <c r="E41" s="18"/>
      <c r="F41" s="18"/>
      <c r="G41" s="18"/>
      <c r="H41" s="18"/>
      <c r="I41" s="18"/>
    </row>
    <row r="42" spans="1:9" x14ac:dyDescent="0.2">
      <c r="A42" s="14"/>
      <c r="B42" s="15"/>
      <c r="C42" s="18"/>
      <c r="D42" s="18"/>
      <c r="E42" s="18"/>
      <c r="F42" s="18"/>
      <c r="G42" s="18"/>
      <c r="H42" s="18"/>
      <c r="I42" s="18"/>
    </row>
    <row r="43" spans="1:9" x14ac:dyDescent="0.2">
      <c r="A43" s="35" t="s">
        <v>8</v>
      </c>
      <c r="B43" s="28"/>
      <c r="C43" s="18"/>
      <c r="D43" s="18"/>
      <c r="E43" s="18"/>
      <c r="F43" s="18"/>
      <c r="G43" s="18"/>
      <c r="H43" s="18"/>
      <c r="I43" s="18"/>
    </row>
    <row r="44" spans="1:9" x14ac:dyDescent="0.2">
      <c r="A44" s="37" t="s">
        <v>9</v>
      </c>
      <c r="B44" s="38"/>
      <c r="C44" s="18"/>
      <c r="D44" s="18"/>
      <c r="E44" s="18"/>
      <c r="F44" s="18"/>
      <c r="G44" s="18"/>
      <c r="H44" s="18"/>
      <c r="I44" s="18"/>
    </row>
    <row r="45" spans="1:9" x14ac:dyDescent="0.2">
      <c r="A45" s="3" t="s">
        <v>102</v>
      </c>
    </row>
  </sheetData>
  <sheetProtection selectLockedCells="1"/>
  <mergeCells count="7">
    <mergeCell ref="A17:I17"/>
    <mergeCell ref="B5:D5"/>
    <mergeCell ref="A7:I7"/>
    <mergeCell ref="A9:I9"/>
    <mergeCell ref="A11:I11"/>
    <mergeCell ref="A13:I13"/>
    <mergeCell ref="A15:I15"/>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4086C-94B3-4E99-862A-7182D68AAEF3}">
  <sheetPr>
    <tabColor rgb="FFFF0000"/>
    <pageSetUpPr fitToPage="1"/>
  </sheetPr>
  <dimension ref="A1:M48"/>
  <sheetViews>
    <sheetView topLeftCell="A13" zoomScaleNormal="100" zoomScaleSheetLayoutView="70" workbookViewId="0">
      <selection activeCell="E34" sqref="E34"/>
    </sheetView>
  </sheetViews>
  <sheetFormatPr defaultColWidth="8.140625" defaultRowHeight="12.75" x14ac:dyDescent="0.2"/>
  <cols>
    <col min="1" max="2" width="15.140625" style="3" customWidth="1"/>
    <col min="3" max="8" width="12.42578125" style="3" customWidth="1"/>
    <col min="9" max="9" width="12.28515625" style="3" customWidth="1"/>
    <col min="10" max="16384" width="8.140625" style="3"/>
  </cols>
  <sheetData>
    <row r="1" spans="1:12" x14ac:dyDescent="0.2">
      <c r="A1" s="41"/>
      <c r="B1" s="41"/>
      <c r="C1" s="41"/>
      <c r="D1" s="41"/>
      <c r="E1" s="41"/>
      <c r="F1" s="41"/>
      <c r="G1" s="41"/>
      <c r="H1" s="41"/>
      <c r="I1" s="41"/>
    </row>
    <row r="2" spans="1:12" x14ac:dyDescent="0.2">
      <c r="A2" s="41" t="s">
        <v>13</v>
      </c>
      <c r="B2" s="42" t="s">
        <v>44</v>
      </c>
      <c r="C2" s="42"/>
      <c r="D2" s="42"/>
      <c r="E2" s="41"/>
      <c r="F2" s="41"/>
      <c r="G2" s="43" t="s">
        <v>14</v>
      </c>
      <c r="H2" s="42" t="s">
        <v>131</v>
      </c>
      <c r="I2" s="42"/>
    </row>
    <row r="3" spans="1:12" x14ac:dyDescent="0.2">
      <c r="A3" s="41" t="s">
        <v>22</v>
      </c>
      <c r="B3" s="42" t="s">
        <v>153</v>
      </c>
      <c r="C3" s="42"/>
      <c r="D3" s="42"/>
      <c r="E3" s="41"/>
      <c r="F3" s="41"/>
      <c r="G3" s="43" t="s">
        <v>15</v>
      </c>
      <c r="H3" s="44" t="s">
        <v>133</v>
      </c>
      <c r="I3" s="44"/>
    </row>
    <row r="4" spans="1:12" x14ac:dyDescent="0.2">
      <c r="A4" s="41" t="s">
        <v>16</v>
      </c>
      <c r="B4" s="42" t="s">
        <v>168</v>
      </c>
      <c r="C4" s="42"/>
      <c r="D4" s="42"/>
      <c r="E4" s="41"/>
      <c r="F4" s="41"/>
      <c r="G4" s="43" t="s">
        <v>18</v>
      </c>
      <c r="H4" s="42" t="s">
        <v>38</v>
      </c>
      <c r="I4" s="42"/>
    </row>
    <row r="5" spans="1:12" x14ac:dyDescent="0.2">
      <c r="A5" s="41" t="s">
        <v>17</v>
      </c>
      <c r="B5" s="42" t="s">
        <v>146</v>
      </c>
      <c r="C5" s="44"/>
      <c r="D5" s="44"/>
      <c r="E5" s="41"/>
      <c r="F5" s="41"/>
      <c r="G5" s="43" t="s">
        <v>19</v>
      </c>
      <c r="H5" s="44" t="s">
        <v>169</v>
      </c>
      <c r="I5" s="44"/>
    </row>
    <row r="6" spans="1:12" ht="9.75" customHeight="1" x14ac:dyDescent="0.2">
      <c r="A6" s="41"/>
      <c r="B6" s="41"/>
      <c r="C6" s="41"/>
      <c r="D6" s="41"/>
      <c r="E6" s="41"/>
      <c r="F6" s="41"/>
      <c r="G6" s="41"/>
      <c r="H6" s="41"/>
      <c r="I6" s="41"/>
    </row>
    <row r="7" spans="1:12" ht="12.75" customHeight="1" x14ac:dyDescent="0.2">
      <c r="A7" s="402" t="s">
        <v>170</v>
      </c>
      <c r="B7" s="402"/>
      <c r="C7" s="402"/>
      <c r="D7" s="402"/>
      <c r="E7" s="402"/>
      <c r="F7" s="402"/>
      <c r="G7" s="402"/>
      <c r="H7" s="402"/>
      <c r="I7" s="402"/>
    </row>
    <row r="8" spans="1:12" x14ac:dyDescent="0.2">
      <c r="A8" s="402"/>
      <c r="B8" s="402"/>
      <c r="C8" s="402"/>
      <c r="D8" s="402"/>
      <c r="E8" s="402"/>
      <c r="F8" s="402"/>
      <c r="G8" s="402"/>
      <c r="H8" s="402"/>
      <c r="I8" s="402"/>
    </row>
    <row r="9" spans="1:12" ht="9.75" customHeight="1" x14ac:dyDescent="0.2">
      <c r="A9" s="41"/>
      <c r="B9" s="41"/>
      <c r="C9" s="41"/>
      <c r="D9" s="41"/>
      <c r="E9" s="41"/>
      <c r="F9" s="41"/>
      <c r="G9" s="41"/>
      <c r="H9" s="41"/>
      <c r="I9" s="41"/>
    </row>
    <row r="10" spans="1:12" ht="12.75" customHeight="1" x14ac:dyDescent="0.2">
      <c r="A10" s="402" t="s">
        <v>171</v>
      </c>
      <c r="B10" s="402"/>
      <c r="C10" s="402"/>
      <c r="D10" s="402"/>
      <c r="E10" s="402"/>
      <c r="F10" s="402"/>
      <c r="G10" s="402"/>
      <c r="H10" s="402"/>
      <c r="I10" s="402"/>
    </row>
    <row r="11" spans="1:12" x14ac:dyDescent="0.2">
      <c r="A11" s="402"/>
      <c r="B11" s="402"/>
      <c r="C11" s="402"/>
      <c r="D11" s="402"/>
      <c r="E11" s="402"/>
      <c r="F11" s="402"/>
      <c r="G11" s="402"/>
      <c r="H11" s="402"/>
      <c r="I11" s="402"/>
    </row>
    <row r="12" spans="1:12" ht="9.75" customHeight="1" x14ac:dyDescent="0.2">
      <c r="A12" s="41"/>
      <c r="B12" s="41"/>
      <c r="C12" s="41"/>
      <c r="D12" s="41"/>
      <c r="E12" s="41"/>
      <c r="F12" s="41"/>
      <c r="G12" s="41"/>
      <c r="H12" s="41"/>
      <c r="I12" s="41"/>
    </row>
    <row r="13" spans="1:12" ht="12.75" customHeight="1" x14ac:dyDescent="0.2">
      <c r="A13" s="403" t="s">
        <v>172</v>
      </c>
      <c r="B13" s="403"/>
      <c r="C13" s="403"/>
      <c r="D13" s="403"/>
      <c r="E13" s="403"/>
      <c r="F13" s="403"/>
      <c r="G13" s="403"/>
      <c r="H13" s="403"/>
      <c r="I13" s="403"/>
    </row>
    <row r="14" spans="1:12" x14ac:dyDescent="0.2">
      <c r="A14" s="403"/>
      <c r="B14" s="403"/>
      <c r="C14" s="403"/>
      <c r="D14" s="403"/>
      <c r="E14" s="403"/>
      <c r="F14" s="403"/>
      <c r="G14" s="403"/>
      <c r="H14" s="403"/>
      <c r="I14" s="403"/>
    </row>
    <row r="15" spans="1:12" x14ac:dyDescent="0.2">
      <c r="A15" s="403"/>
      <c r="B15" s="403"/>
      <c r="C15" s="403"/>
      <c r="D15" s="403"/>
      <c r="E15" s="403"/>
      <c r="F15" s="403"/>
      <c r="G15" s="403"/>
      <c r="H15" s="403"/>
      <c r="I15" s="403"/>
    </row>
    <row r="16" spans="1:12" ht="9.75" customHeight="1" x14ac:dyDescent="0.25">
      <c r="A16" s="41"/>
      <c r="B16" s="41"/>
      <c r="C16" s="41"/>
      <c r="D16" s="41"/>
      <c r="E16" s="41"/>
      <c r="F16" s="41"/>
      <c r="G16" s="41"/>
      <c r="H16" s="41"/>
      <c r="I16" s="41"/>
      <c r="J16" s="40"/>
      <c r="K16" s="40"/>
      <c r="L16" s="40"/>
    </row>
    <row r="17" spans="1:13" ht="15" x14ac:dyDescent="0.25">
      <c r="A17" s="41" t="s">
        <v>151</v>
      </c>
      <c r="B17" s="41"/>
      <c r="C17" s="41"/>
      <c r="D17" s="41"/>
      <c r="E17" s="41"/>
      <c r="F17" s="41"/>
      <c r="G17" s="41"/>
      <c r="H17" s="41"/>
      <c r="I17" s="41"/>
      <c r="J17" s="40"/>
      <c r="K17" s="40"/>
      <c r="L17" s="40"/>
    </row>
    <row r="18" spans="1:13" ht="9.75" customHeight="1" x14ac:dyDescent="0.25">
      <c r="A18" s="41"/>
      <c r="B18" s="41"/>
      <c r="C18" s="41"/>
      <c r="D18" s="41"/>
      <c r="E18" s="41"/>
      <c r="F18" s="41"/>
      <c r="G18" s="41"/>
      <c r="H18" s="41"/>
      <c r="I18" s="41"/>
      <c r="J18" s="40"/>
      <c r="K18" s="40"/>
      <c r="L18" s="40"/>
    </row>
    <row r="19" spans="1:13" ht="12.75" customHeight="1" x14ac:dyDescent="0.25">
      <c r="A19" s="385" t="s">
        <v>173</v>
      </c>
      <c r="B19" s="385"/>
      <c r="C19" s="385"/>
      <c r="D19" s="385"/>
      <c r="E19" s="385"/>
      <c r="F19" s="385"/>
      <c r="G19" s="385"/>
      <c r="H19" s="385"/>
      <c r="I19" s="385"/>
      <c r="J19" s="40"/>
      <c r="K19" s="40"/>
      <c r="L19" s="40"/>
    </row>
    <row r="20" spans="1:13" ht="15" x14ac:dyDescent="0.25">
      <c r="A20" s="385"/>
      <c r="B20" s="385"/>
      <c r="C20" s="385"/>
      <c r="D20" s="385"/>
      <c r="E20" s="385"/>
      <c r="F20" s="385"/>
      <c r="G20" s="385"/>
      <c r="H20" s="385"/>
      <c r="I20" s="385"/>
      <c r="J20" s="40"/>
      <c r="K20" s="40"/>
      <c r="L20" s="40"/>
    </row>
    <row r="21" spans="1:13" ht="8.25" customHeight="1" x14ac:dyDescent="0.25">
      <c r="A21" s="45"/>
      <c r="B21" s="45"/>
      <c r="C21" s="45"/>
      <c r="D21" s="45"/>
      <c r="E21" s="45"/>
      <c r="F21" s="45"/>
      <c r="G21" s="45"/>
      <c r="H21" s="45"/>
      <c r="I21" s="45"/>
      <c r="J21" s="40"/>
      <c r="K21" s="40"/>
      <c r="L21" s="40"/>
    </row>
    <row r="22" spans="1:13" ht="15" x14ac:dyDescent="0.25">
      <c r="A22" s="411" t="s">
        <v>12</v>
      </c>
      <c r="B22" s="411"/>
      <c r="C22" s="411"/>
      <c r="D22" s="411"/>
      <c r="E22" s="411"/>
      <c r="F22" s="411"/>
      <c r="G22" s="411"/>
      <c r="H22" s="411"/>
      <c r="I22" s="411"/>
      <c r="J22" s="40"/>
      <c r="K22" s="40"/>
      <c r="L22" s="40"/>
    </row>
    <row r="23" spans="1:13" ht="15" x14ac:dyDescent="0.25">
      <c r="A23" s="53"/>
      <c r="B23" s="54"/>
      <c r="C23" s="239" t="s">
        <v>30</v>
      </c>
      <c r="D23" s="239" t="s">
        <v>31</v>
      </c>
      <c r="E23" s="239" t="s">
        <v>32</v>
      </c>
      <c r="F23" s="239" t="s">
        <v>33</v>
      </c>
      <c r="G23" s="239" t="s">
        <v>322</v>
      </c>
      <c r="H23" s="239" t="s">
        <v>323</v>
      </c>
      <c r="I23" s="239" t="s">
        <v>324</v>
      </c>
      <c r="J23" s="40"/>
      <c r="K23" s="40"/>
      <c r="L23" s="40"/>
    </row>
    <row r="24" spans="1:13" ht="15" x14ac:dyDescent="0.25">
      <c r="A24" s="53"/>
      <c r="B24" s="54"/>
      <c r="C24" s="176" t="s">
        <v>10</v>
      </c>
      <c r="D24" s="238" t="s">
        <v>10</v>
      </c>
      <c r="E24" s="238" t="s">
        <v>10</v>
      </c>
      <c r="F24" s="238" t="s">
        <v>10</v>
      </c>
      <c r="G24" s="238" t="s">
        <v>11</v>
      </c>
      <c r="H24" s="238" t="s">
        <v>11</v>
      </c>
      <c r="I24" s="238" t="s">
        <v>11</v>
      </c>
      <c r="J24" s="40"/>
      <c r="K24" s="40"/>
      <c r="L24" s="40"/>
    </row>
    <row r="25" spans="1:13" ht="15" x14ac:dyDescent="0.25">
      <c r="A25" s="53" t="s">
        <v>0</v>
      </c>
      <c r="B25" s="54"/>
      <c r="C25" s="212">
        <v>57958</v>
      </c>
      <c r="D25" s="212">
        <v>57958</v>
      </c>
      <c r="E25" s="212">
        <v>0</v>
      </c>
      <c r="F25" s="212">
        <v>0</v>
      </c>
      <c r="G25" s="212">
        <v>0</v>
      </c>
      <c r="H25" s="212">
        <v>0</v>
      </c>
      <c r="I25" s="212">
        <v>0</v>
      </c>
      <c r="J25" s="40"/>
      <c r="K25" s="164"/>
      <c r="L25" s="165"/>
      <c r="M25" s="166"/>
    </row>
    <row r="26" spans="1:13" ht="15" x14ac:dyDescent="0.25">
      <c r="A26" s="53" t="s">
        <v>1</v>
      </c>
      <c r="B26" s="54"/>
      <c r="C26" s="212">
        <v>-0.45999999999912689</v>
      </c>
      <c r="D26" s="212">
        <f>C36</f>
        <v>999.54000000000087</v>
      </c>
      <c r="E26" s="212">
        <f t="shared" ref="E26:F26" si="0">D36</f>
        <v>-0.45999999999912689</v>
      </c>
      <c r="F26" s="212">
        <f t="shared" si="0"/>
        <v>-0.45999999999912689</v>
      </c>
      <c r="G26" s="212">
        <f t="shared" ref="G26:I26" si="1">F36</f>
        <v>-0.45999999999912689</v>
      </c>
      <c r="H26" s="212">
        <f t="shared" si="1"/>
        <v>-0.45999999999912689</v>
      </c>
      <c r="I26" s="212">
        <f t="shared" si="1"/>
        <v>-0.45999999999912689</v>
      </c>
      <c r="J26" s="40"/>
      <c r="K26" s="166"/>
      <c r="L26" s="167"/>
      <c r="M26" s="166"/>
    </row>
    <row r="27" spans="1:13" ht="15" x14ac:dyDescent="0.25">
      <c r="A27" s="53" t="s">
        <v>2</v>
      </c>
      <c r="B27" s="54"/>
      <c r="C27" s="212">
        <v>55000</v>
      </c>
      <c r="D27" s="212">
        <v>0</v>
      </c>
      <c r="E27" s="212">
        <v>0</v>
      </c>
      <c r="F27" s="212">
        <v>0</v>
      </c>
      <c r="G27" s="212">
        <v>0</v>
      </c>
      <c r="H27" s="212">
        <v>0</v>
      </c>
      <c r="I27" s="212">
        <v>0</v>
      </c>
      <c r="J27" s="40"/>
      <c r="K27" s="164"/>
      <c r="L27" s="168"/>
      <c r="M27" s="166"/>
    </row>
    <row r="28" spans="1:13" ht="15" x14ac:dyDescent="0.25">
      <c r="A28" s="53" t="s">
        <v>3</v>
      </c>
      <c r="B28" s="54"/>
      <c r="C28" s="212">
        <v>54000</v>
      </c>
      <c r="D28" s="212">
        <v>1000</v>
      </c>
      <c r="E28" s="212">
        <v>0</v>
      </c>
      <c r="F28" s="212">
        <v>0</v>
      </c>
      <c r="G28" s="212">
        <v>0</v>
      </c>
      <c r="H28" s="212">
        <v>0</v>
      </c>
      <c r="I28" s="212">
        <v>0</v>
      </c>
      <c r="J28" s="40"/>
      <c r="K28" s="164"/>
      <c r="L28" s="168"/>
      <c r="M28" s="166"/>
    </row>
    <row r="29" spans="1:13" ht="15" x14ac:dyDescent="0.25">
      <c r="A29" s="53"/>
      <c r="B29" s="54"/>
      <c r="C29" s="212"/>
      <c r="D29" s="212"/>
      <c r="E29" s="212"/>
      <c r="F29" s="212"/>
      <c r="G29" s="212"/>
      <c r="H29" s="212"/>
      <c r="I29" s="212"/>
      <c r="J29" s="40"/>
      <c r="K29" s="166"/>
      <c r="L29" s="167"/>
      <c r="M29" s="166"/>
    </row>
    <row r="30" spans="1:13" ht="15" x14ac:dyDescent="0.25">
      <c r="A30" s="14" t="s">
        <v>4</v>
      </c>
      <c r="B30" s="11"/>
      <c r="C30" s="236"/>
      <c r="D30" s="236"/>
      <c r="E30" s="236"/>
      <c r="F30" s="231"/>
      <c r="G30" s="231"/>
      <c r="H30" s="231"/>
      <c r="I30" s="231"/>
      <c r="J30" s="40"/>
      <c r="K30" s="40"/>
      <c r="L30" s="40"/>
    </row>
    <row r="31" spans="1:13" ht="15" x14ac:dyDescent="0.25">
      <c r="A31" s="14" t="s">
        <v>29</v>
      </c>
      <c r="B31" s="15"/>
      <c r="C31" s="236"/>
      <c r="D31" s="236"/>
      <c r="E31" s="236"/>
      <c r="F31" s="231"/>
      <c r="G31" s="231"/>
      <c r="H31" s="231"/>
      <c r="I31" s="231"/>
      <c r="J31" s="40"/>
      <c r="K31" s="40"/>
      <c r="L31" s="40"/>
    </row>
    <row r="32" spans="1:13" x14ac:dyDescent="0.2">
      <c r="A32" s="23"/>
      <c r="B32" s="24"/>
      <c r="C32" s="212"/>
      <c r="D32" s="212"/>
      <c r="E32" s="212"/>
      <c r="F32" s="212"/>
      <c r="G32" s="212"/>
      <c r="H32" s="212"/>
      <c r="I32" s="212"/>
    </row>
    <row r="33" spans="1:9" x14ac:dyDescent="0.2">
      <c r="A33" s="23"/>
      <c r="B33" s="24"/>
      <c r="C33" s="212"/>
      <c r="D33" s="212"/>
      <c r="E33" s="212"/>
      <c r="F33" s="212"/>
      <c r="G33" s="212"/>
      <c r="H33" s="212"/>
      <c r="I33" s="212"/>
    </row>
    <row r="34" spans="1:9" x14ac:dyDescent="0.2">
      <c r="A34" s="14" t="s">
        <v>5</v>
      </c>
      <c r="B34" s="15"/>
      <c r="C34" s="231">
        <v>0</v>
      </c>
      <c r="D34" s="231">
        <v>0</v>
      </c>
      <c r="E34" s="231">
        <v>0</v>
      </c>
      <c r="F34" s="231">
        <v>0</v>
      </c>
      <c r="G34" s="231">
        <v>0</v>
      </c>
      <c r="H34" s="231">
        <v>0</v>
      </c>
      <c r="I34" s="231">
        <v>0</v>
      </c>
    </row>
    <row r="35" spans="1:9" x14ac:dyDescent="0.2">
      <c r="A35" s="53"/>
      <c r="B35" s="54"/>
      <c r="C35" s="212"/>
      <c r="D35" s="212"/>
      <c r="E35" s="212"/>
      <c r="F35" s="212"/>
      <c r="G35" s="212"/>
      <c r="H35" s="212"/>
      <c r="I35" s="212"/>
    </row>
    <row r="36" spans="1:9" x14ac:dyDescent="0.2">
      <c r="A36" s="53" t="s">
        <v>7</v>
      </c>
      <c r="B36" s="54"/>
      <c r="C36" s="231">
        <v>999.54000000000087</v>
      </c>
      <c r="D36" s="231">
        <v>-0.45999999999912689</v>
      </c>
      <c r="E36" s="231">
        <v>-0.45999999999912689</v>
      </c>
      <c r="F36" s="231">
        <v>-0.45999999999912689</v>
      </c>
      <c r="G36" s="231">
        <v>-0.45999999999912689</v>
      </c>
      <c r="H36" s="231">
        <v>-0.45999999999912689</v>
      </c>
      <c r="I36" s="231">
        <v>-0.45999999999912689</v>
      </c>
    </row>
    <row r="37" spans="1:9" x14ac:dyDescent="0.2">
      <c r="A37" s="57"/>
      <c r="B37" s="58"/>
      <c r="C37" s="212"/>
      <c r="D37" s="212"/>
      <c r="E37" s="212"/>
      <c r="F37" s="212"/>
      <c r="G37" s="212"/>
      <c r="H37" s="212"/>
      <c r="I37" s="212"/>
    </row>
    <row r="38" spans="1:9" x14ac:dyDescent="0.2">
      <c r="A38" s="53" t="s">
        <v>24</v>
      </c>
      <c r="B38" s="54"/>
      <c r="C38" s="212">
        <v>1000</v>
      </c>
      <c r="D38" s="212">
        <v>0</v>
      </c>
      <c r="E38" s="212"/>
      <c r="F38" s="212"/>
      <c r="G38" s="212"/>
      <c r="H38" s="212"/>
      <c r="I38" s="212"/>
    </row>
    <row r="39" spans="1:9" x14ac:dyDescent="0.2">
      <c r="A39" s="57"/>
      <c r="B39" s="58"/>
      <c r="C39" s="212"/>
      <c r="D39" s="212"/>
      <c r="E39" s="212"/>
      <c r="F39" s="212"/>
      <c r="G39" s="212"/>
      <c r="H39" s="212"/>
      <c r="I39" s="212"/>
    </row>
    <row r="40" spans="1:9" x14ac:dyDescent="0.2">
      <c r="A40" s="53" t="s">
        <v>25</v>
      </c>
      <c r="B40" s="60"/>
      <c r="C40" s="85">
        <v>-0.45999999999912689</v>
      </c>
      <c r="D40" s="85">
        <v>-0.45999999999912689</v>
      </c>
      <c r="E40" s="85">
        <v>-0.45999999999912689</v>
      </c>
      <c r="F40" s="85">
        <v>-0.45999999999912689</v>
      </c>
      <c r="G40" s="85">
        <v>-0.45999999999912689</v>
      </c>
      <c r="H40" s="85">
        <v>-0.45999999999912689</v>
      </c>
      <c r="I40" s="85">
        <v>-0.45999999999912689</v>
      </c>
    </row>
    <row r="41" spans="1:9" x14ac:dyDescent="0.2">
      <c r="A41" s="62"/>
      <c r="B41" s="62"/>
      <c r="C41" s="32"/>
      <c r="D41" s="32"/>
      <c r="E41" s="32"/>
      <c r="F41" s="32"/>
      <c r="G41" s="32"/>
      <c r="H41" s="32"/>
      <c r="I41" s="32"/>
    </row>
    <row r="42" spans="1:9" x14ac:dyDescent="0.2">
      <c r="A42" s="64" t="s">
        <v>26</v>
      </c>
      <c r="B42" s="42"/>
      <c r="C42" s="34"/>
      <c r="D42" s="34"/>
      <c r="E42" s="65"/>
      <c r="F42" s="65"/>
      <c r="G42" s="65"/>
      <c r="H42" s="65"/>
      <c r="I42" s="65"/>
    </row>
    <row r="43" spans="1:9" x14ac:dyDescent="0.2">
      <c r="A43" s="66" t="s">
        <v>28</v>
      </c>
      <c r="B43" s="58"/>
      <c r="C43" s="36"/>
      <c r="D43" s="36"/>
      <c r="E43" s="59"/>
      <c r="F43" s="59"/>
      <c r="G43" s="59"/>
      <c r="H43" s="59"/>
      <c r="I43" s="59"/>
    </row>
    <row r="44" spans="1:9" x14ac:dyDescent="0.2">
      <c r="A44" s="53"/>
      <c r="B44" s="54"/>
      <c r="C44" s="55"/>
      <c r="D44" s="55"/>
      <c r="E44" s="55"/>
      <c r="F44" s="55"/>
      <c r="G44" s="55"/>
      <c r="H44" s="55"/>
      <c r="I44" s="55"/>
    </row>
    <row r="45" spans="1:9" x14ac:dyDescent="0.2">
      <c r="A45" s="53" t="s">
        <v>6</v>
      </c>
      <c r="B45" s="54"/>
      <c r="C45" s="18"/>
      <c r="D45" s="18"/>
      <c r="E45" s="55"/>
      <c r="F45" s="55"/>
      <c r="G45" s="55"/>
      <c r="H45" s="55"/>
      <c r="I45" s="55"/>
    </row>
    <row r="46" spans="1:9" x14ac:dyDescent="0.2">
      <c r="A46" s="53"/>
      <c r="B46" s="54"/>
      <c r="C46" s="18"/>
      <c r="D46" s="18"/>
      <c r="E46" s="55"/>
      <c r="F46" s="55"/>
      <c r="G46" s="55"/>
      <c r="H46" s="55"/>
      <c r="I46" s="55"/>
    </row>
    <row r="47" spans="1:9" x14ac:dyDescent="0.2">
      <c r="A47" s="66" t="s">
        <v>8</v>
      </c>
      <c r="B47" s="60"/>
      <c r="C47" s="18"/>
      <c r="D47" s="18"/>
      <c r="E47" s="55"/>
      <c r="F47" s="55"/>
      <c r="G47" s="55"/>
      <c r="H47" s="55"/>
      <c r="I47" s="55"/>
    </row>
    <row r="48" spans="1:9" x14ac:dyDescent="0.2">
      <c r="A48" s="67" t="s">
        <v>9</v>
      </c>
      <c r="B48" s="68"/>
      <c r="C48" s="18"/>
      <c r="D48" s="18"/>
      <c r="E48" s="55"/>
      <c r="F48" s="55"/>
      <c r="G48" s="55"/>
      <c r="H48" s="55"/>
      <c r="I48" s="55"/>
    </row>
  </sheetData>
  <mergeCells count="5">
    <mergeCell ref="A7:I8"/>
    <mergeCell ref="A10:I11"/>
    <mergeCell ref="A13:I15"/>
    <mergeCell ref="A19:I20"/>
    <mergeCell ref="A22:I22"/>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5F012-ED78-4A40-9506-034401849DFA}">
  <sheetPr>
    <tabColor rgb="FFFF0000"/>
    <pageSetUpPr fitToPage="1"/>
  </sheetPr>
  <dimension ref="A1:L47"/>
  <sheetViews>
    <sheetView zoomScaleNormal="100" zoomScaleSheetLayoutView="70" workbookViewId="0">
      <selection activeCell="D25" sqref="D25"/>
    </sheetView>
  </sheetViews>
  <sheetFormatPr defaultColWidth="8.140625" defaultRowHeight="12.75" x14ac:dyDescent="0.2"/>
  <cols>
    <col min="1" max="2" width="16.85546875" style="3" customWidth="1"/>
    <col min="3" max="8" width="12.42578125" style="3" customWidth="1"/>
    <col min="9" max="9" width="11.7109375" style="3" customWidth="1"/>
    <col min="10" max="10" width="8.140625" style="3"/>
    <col min="11" max="11" width="10.7109375" style="3" bestFit="1" customWidth="1"/>
    <col min="12" max="12" width="11.28515625" style="3" bestFit="1" customWidth="1"/>
    <col min="13" max="16384" width="8.140625" style="3"/>
  </cols>
  <sheetData>
    <row r="1" spans="1:12" x14ac:dyDescent="0.2">
      <c r="A1" s="41"/>
      <c r="B1" s="41"/>
      <c r="C1" s="41"/>
      <c r="D1" s="41"/>
      <c r="E1" s="41"/>
      <c r="F1" s="41"/>
      <c r="G1" s="41"/>
      <c r="H1" s="41"/>
      <c r="I1" s="41"/>
    </row>
    <row r="2" spans="1:12" x14ac:dyDescent="0.2">
      <c r="A2" s="41" t="s">
        <v>13</v>
      </c>
      <c r="B2" s="42" t="s">
        <v>44</v>
      </c>
      <c r="C2" s="42"/>
      <c r="D2" s="42"/>
      <c r="E2" s="41"/>
      <c r="F2" s="41"/>
      <c r="G2" s="43" t="s">
        <v>14</v>
      </c>
      <c r="H2" s="42" t="s">
        <v>131</v>
      </c>
      <c r="I2" s="42"/>
    </row>
    <row r="3" spans="1:12" x14ac:dyDescent="0.2">
      <c r="A3" s="41" t="s">
        <v>22</v>
      </c>
      <c r="B3" s="42" t="s">
        <v>153</v>
      </c>
      <c r="C3" s="42"/>
      <c r="D3" s="42"/>
      <c r="E3" s="41"/>
      <c r="F3" s="41"/>
      <c r="G3" s="43" t="s">
        <v>15</v>
      </c>
      <c r="H3" s="44" t="s">
        <v>133</v>
      </c>
      <c r="I3" s="44"/>
    </row>
    <row r="4" spans="1:12" x14ac:dyDescent="0.2">
      <c r="A4" s="41" t="s">
        <v>16</v>
      </c>
      <c r="B4" s="42" t="s">
        <v>174</v>
      </c>
      <c r="C4" s="42"/>
      <c r="D4" s="42"/>
      <c r="E4" s="41"/>
      <c r="F4" s="41"/>
      <c r="G4" s="43" t="s">
        <v>18</v>
      </c>
      <c r="H4" s="42" t="s">
        <v>38</v>
      </c>
      <c r="I4" s="42"/>
    </row>
    <row r="5" spans="1:12" x14ac:dyDescent="0.2">
      <c r="A5" s="41" t="s">
        <v>17</v>
      </c>
      <c r="B5" s="42" t="s">
        <v>146</v>
      </c>
      <c r="C5" s="44"/>
      <c r="D5" s="44"/>
      <c r="E5" s="41"/>
      <c r="F5" s="41"/>
      <c r="G5" s="43" t="s">
        <v>19</v>
      </c>
      <c r="H5" s="44" t="s">
        <v>175</v>
      </c>
      <c r="I5" s="44"/>
    </row>
    <row r="6" spans="1:12" x14ac:dyDescent="0.2">
      <c r="A6" s="41"/>
      <c r="B6" s="41"/>
      <c r="C6" s="41"/>
      <c r="D6" s="41"/>
      <c r="E6" s="41"/>
      <c r="F6" s="41"/>
      <c r="G6" s="41"/>
      <c r="H6" s="41"/>
      <c r="I6" s="41"/>
    </row>
    <row r="7" spans="1:12" ht="12.75" customHeight="1" x14ac:dyDescent="0.2">
      <c r="A7" s="402" t="s">
        <v>176</v>
      </c>
      <c r="B7" s="402"/>
      <c r="C7" s="402"/>
      <c r="D7" s="402"/>
      <c r="E7" s="402"/>
      <c r="F7" s="402"/>
      <c r="G7" s="402"/>
      <c r="H7" s="402"/>
      <c r="I7" s="402"/>
    </row>
    <row r="8" spans="1:12" x14ac:dyDescent="0.2">
      <c r="A8" s="402"/>
      <c r="B8" s="402"/>
      <c r="C8" s="402"/>
      <c r="D8" s="402"/>
      <c r="E8" s="402"/>
      <c r="F8" s="402"/>
      <c r="G8" s="402"/>
      <c r="H8" s="402"/>
      <c r="I8" s="402"/>
    </row>
    <row r="9" spans="1:12" ht="9.4" customHeight="1" x14ac:dyDescent="0.2">
      <c r="A9" s="41"/>
      <c r="B9" s="41"/>
      <c r="C9" s="41"/>
      <c r="D9" s="41"/>
      <c r="E9" s="41"/>
      <c r="F9" s="41"/>
      <c r="G9" s="41"/>
      <c r="H9" s="41"/>
      <c r="I9" s="41"/>
    </row>
    <row r="10" spans="1:12" ht="12.75" customHeight="1" x14ac:dyDescent="0.2">
      <c r="A10" s="402" t="s">
        <v>177</v>
      </c>
      <c r="B10" s="402"/>
      <c r="C10" s="402"/>
      <c r="D10" s="402"/>
      <c r="E10" s="402"/>
      <c r="F10" s="402"/>
      <c r="G10" s="402"/>
      <c r="H10" s="402"/>
      <c r="I10" s="402"/>
    </row>
    <row r="11" spans="1:12" x14ac:dyDescent="0.2">
      <c r="A11" s="402"/>
      <c r="B11" s="402"/>
      <c r="C11" s="402"/>
      <c r="D11" s="402"/>
      <c r="E11" s="402"/>
      <c r="F11" s="402"/>
      <c r="G11" s="402"/>
      <c r="H11" s="402"/>
      <c r="I11" s="402"/>
    </row>
    <row r="12" spans="1:12" ht="9.4" customHeight="1" x14ac:dyDescent="0.2">
      <c r="A12" s="41"/>
      <c r="B12" s="41"/>
      <c r="C12" s="41"/>
      <c r="D12" s="41"/>
      <c r="E12" s="41"/>
      <c r="F12" s="41"/>
      <c r="G12" s="41"/>
      <c r="H12" s="41"/>
      <c r="I12" s="41"/>
    </row>
    <row r="13" spans="1:12" ht="12.75" customHeight="1" x14ac:dyDescent="0.2">
      <c r="A13" s="402" t="s">
        <v>178</v>
      </c>
      <c r="B13" s="402"/>
      <c r="C13" s="402"/>
      <c r="D13" s="402"/>
      <c r="E13" s="402"/>
      <c r="F13" s="402"/>
      <c r="G13" s="402"/>
      <c r="H13" s="402"/>
      <c r="I13" s="402"/>
    </row>
    <row r="14" spans="1:12" x14ac:dyDescent="0.2">
      <c r="A14" s="402"/>
      <c r="B14" s="402"/>
      <c r="C14" s="402"/>
      <c r="D14" s="402"/>
      <c r="E14" s="402"/>
      <c r="F14" s="402"/>
      <c r="G14" s="402"/>
      <c r="H14" s="402"/>
      <c r="I14" s="402"/>
    </row>
    <row r="15" spans="1:12" ht="9.4" customHeight="1" x14ac:dyDescent="0.2">
      <c r="A15" s="41"/>
      <c r="B15" s="41"/>
      <c r="C15" s="41"/>
      <c r="D15" s="41"/>
      <c r="E15" s="41"/>
      <c r="F15" s="41"/>
      <c r="G15" s="41"/>
      <c r="H15" s="41"/>
      <c r="I15" s="41"/>
    </row>
    <row r="16" spans="1:12" ht="15" x14ac:dyDescent="0.25">
      <c r="A16" s="41" t="s">
        <v>179</v>
      </c>
      <c r="B16" s="41"/>
      <c r="C16" s="41"/>
      <c r="D16" s="41"/>
      <c r="E16" s="41"/>
      <c r="F16" s="41"/>
      <c r="G16" s="41"/>
      <c r="H16" s="41"/>
      <c r="I16" s="41"/>
      <c r="J16" s="40"/>
      <c r="K16" s="40"/>
      <c r="L16" s="40"/>
    </row>
    <row r="17" spans="1:12" ht="9.4" customHeight="1" x14ac:dyDescent="0.25">
      <c r="A17" s="41"/>
      <c r="B17" s="41"/>
      <c r="C17" s="41"/>
      <c r="D17" s="41"/>
      <c r="E17" s="41"/>
      <c r="F17" s="41"/>
      <c r="G17" s="41"/>
      <c r="H17" s="41"/>
      <c r="I17" s="41"/>
      <c r="J17" s="40"/>
      <c r="K17" s="40"/>
      <c r="L17" s="40"/>
    </row>
    <row r="18" spans="1:12" ht="12.75" customHeight="1" x14ac:dyDescent="0.25">
      <c r="A18" s="385" t="s">
        <v>180</v>
      </c>
      <c r="B18" s="385"/>
      <c r="C18" s="385"/>
      <c r="D18" s="385"/>
      <c r="E18" s="385"/>
      <c r="F18" s="385"/>
      <c r="G18" s="385"/>
      <c r="H18" s="385"/>
      <c r="I18" s="385"/>
      <c r="J18" s="40"/>
      <c r="K18" s="40"/>
      <c r="L18" s="40"/>
    </row>
    <row r="19" spans="1:12" ht="9.4" customHeight="1" x14ac:dyDescent="0.25">
      <c r="A19" s="412"/>
      <c r="B19" s="412"/>
      <c r="C19" s="412"/>
      <c r="D19" s="412"/>
      <c r="E19" s="412"/>
      <c r="F19" s="412"/>
      <c r="G19" s="412"/>
      <c r="H19" s="412"/>
      <c r="I19" s="412"/>
      <c r="J19" s="40"/>
      <c r="K19" s="40"/>
      <c r="L19" s="40"/>
    </row>
    <row r="20" spans="1:12" ht="15" x14ac:dyDescent="0.25">
      <c r="A20" s="386" t="s">
        <v>12</v>
      </c>
      <c r="B20" s="387"/>
      <c r="C20" s="387"/>
      <c r="D20" s="387"/>
      <c r="E20" s="387"/>
      <c r="F20" s="387"/>
      <c r="G20" s="387"/>
      <c r="H20" s="387"/>
      <c r="I20" s="388"/>
      <c r="J20" s="40"/>
      <c r="K20" s="40"/>
      <c r="L20" s="40"/>
    </row>
    <row r="21" spans="1:12" ht="15" x14ac:dyDescent="0.25">
      <c r="A21" s="53"/>
      <c r="B21" s="54"/>
      <c r="C21" s="239" t="s">
        <v>30</v>
      </c>
      <c r="D21" s="239" t="s">
        <v>31</v>
      </c>
      <c r="E21" s="239" t="s">
        <v>32</v>
      </c>
      <c r="F21" s="239" t="s">
        <v>33</v>
      </c>
      <c r="G21" s="239" t="s">
        <v>322</v>
      </c>
      <c r="H21" s="239" t="s">
        <v>323</v>
      </c>
      <c r="I21" s="239" t="s">
        <v>324</v>
      </c>
      <c r="J21" s="40"/>
      <c r="K21" s="40"/>
      <c r="L21" s="40"/>
    </row>
    <row r="22" spans="1:12" ht="15" x14ac:dyDescent="0.25">
      <c r="A22" s="53"/>
      <c r="B22" s="54"/>
      <c r="C22" s="238" t="s">
        <v>10</v>
      </c>
      <c r="D22" s="238" t="s">
        <v>10</v>
      </c>
      <c r="E22" s="238" t="s">
        <v>10</v>
      </c>
      <c r="F22" s="238" t="s">
        <v>10</v>
      </c>
      <c r="G22" s="238" t="s">
        <v>11</v>
      </c>
      <c r="H22" s="238" t="s">
        <v>11</v>
      </c>
      <c r="I22" s="238" t="s">
        <v>11</v>
      </c>
      <c r="J22" s="40"/>
      <c r="K22" s="40"/>
      <c r="L22" s="40"/>
    </row>
    <row r="23" spans="1:12" ht="15" x14ac:dyDescent="0.25">
      <c r="A23" s="53" t="s">
        <v>0</v>
      </c>
      <c r="B23" s="54"/>
      <c r="C23" s="212">
        <v>896765</v>
      </c>
      <c r="D23" s="212">
        <v>896765</v>
      </c>
      <c r="E23" s="212">
        <v>0</v>
      </c>
      <c r="F23" s="212">
        <v>0</v>
      </c>
      <c r="G23" s="212">
        <v>0</v>
      </c>
      <c r="H23" s="212">
        <v>0</v>
      </c>
      <c r="I23" s="212">
        <v>0</v>
      </c>
      <c r="J23" s="40"/>
      <c r="K23" s="40"/>
      <c r="L23" s="17"/>
    </row>
    <row r="24" spans="1:12" ht="15" x14ac:dyDescent="0.25">
      <c r="A24" s="53" t="s">
        <v>1</v>
      </c>
      <c r="B24" s="54"/>
      <c r="C24" s="212">
        <v>347.71999999985565</v>
      </c>
      <c r="D24" s="212">
        <v>5007.729999999865</v>
      </c>
      <c r="E24" s="212">
        <v>0</v>
      </c>
      <c r="F24" s="212">
        <v>0</v>
      </c>
      <c r="G24" s="212">
        <v>0</v>
      </c>
      <c r="H24" s="212">
        <v>0</v>
      </c>
      <c r="I24" s="212">
        <v>0</v>
      </c>
      <c r="J24" s="40"/>
      <c r="L24" s="83"/>
    </row>
    <row r="25" spans="1:12" ht="15" x14ac:dyDescent="0.25">
      <c r="A25" s="53" t="s">
        <v>2</v>
      </c>
      <c r="B25" s="54"/>
      <c r="C25" s="212">
        <v>572666.02</v>
      </c>
      <c r="D25" s="212">
        <v>160238.81</v>
      </c>
      <c r="E25" s="212">
        <v>0</v>
      </c>
      <c r="F25" s="212">
        <v>0</v>
      </c>
      <c r="G25" s="212">
        <v>0</v>
      </c>
      <c r="H25" s="212">
        <v>0</v>
      </c>
      <c r="I25" s="212">
        <v>0</v>
      </c>
      <c r="J25" s="40"/>
      <c r="K25" s="40"/>
      <c r="L25" s="84"/>
    </row>
    <row r="26" spans="1:12" ht="15" x14ac:dyDescent="0.25">
      <c r="A26" s="53" t="s">
        <v>3</v>
      </c>
      <c r="B26" s="54"/>
      <c r="C26" s="212">
        <v>568006.01</v>
      </c>
      <c r="D26" s="212">
        <v>165247.38</v>
      </c>
      <c r="E26" s="212">
        <v>0</v>
      </c>
      <c r="F26" s="212">
        <v>0</v>
      </c>
      <c r="G26" s="212">
        <v>0</v>
      </c>
      <c r="H26" s="212">
        <v>0</v>
      </c>
      <c r="I26" s="212">
        <v>0</v>
      </c>
      <c r="J26" s="40"/>
      <c r="K26" s="40"/>
      <c r="L26" s="84"/>
    </row>
    <row r="27" spans="1:12" ht="15" x14ac:dyDescent="0.25">
      <c r="A27" s="53"/>
      <c r="B27" s="54"/>
      <c r="C27" s="212"/>
      <c r="D27" s="212"/>
      <c r="E27" s="212"/>
      <c r="F27" s="212"/>
      <c r="G27" s="212"/>
      <c r="H27" s="212"/>
      <c r="I27" s="212"/>
      <c r="J27" s="40"/>
      <c r="L27" s="83"/>
    </row>
    <row r="28" spans="1:12" ht="15" x14ac:dyDescent="0.25">
      <c r="A28" s="14" t="s">
        <v>4</v>
      </c>
      <c r="B28" s="11"/>
      <c r="C28" s="236"/>
      <c r="D28" s="236"/>
      <c r="E28" s="236"/>
      <c r="F28" s="231"/>
      <c r="G28" s="231"/>
      <c r="H28" s="231"/>
      <c r="I28" s="231"/>
      <c r="J28" s="40"/>
      <c r="K28" s="40"/>
      <c r="L28" s="40"/>
    </row>
    <row r="29" spans="1:12" ht="15" x14ac:dyDescent="0.25">
      <c r="A29" s="14" t="s">
        <v>29</v>
      </c>
      <c r="B29" s="15"/>
      <c r="C29" s="236"/>
      <c r="D29" s="236"/>
      <c r="E29" s="236"/>
      <c r="F29" s="231"/>
      <c r="G29" s="231"/>
      <c r="H29" s="231"/>
      <c r="I29" s="231"/>
      <c r="J29" s="40"/>
      <c r="K29" s="40"/>
      <c r="L29" s="40"/>
    </row>
    <row r="30" spans="1:12" ht="15" x14ac:dyDescent="0.25">
      <c r="A30" s="23"/>
      <c r="B30" s="24"/>
      <c r="C30" s="212"/>
      <c r="D30" s="212"/>
      <c r="E30" s="212"/>
      <c r="F30" s="212"/>
      <c r="G30" s="212"/>
      <c r="H30" s="212"/>
      <c r="I30" s="212"/>
      <c r="J30" s="40"/>
      <c r="K30" s="40"/>
      <c r="L30" s="40"/>
    </row>
    <row r="31" spans="1:12" ht="15" x14ac:dyDescent="0.25">
      <c r="A31" s="23"/>
      <c r="B31" s="24"/>
      <c r="C31" s="212"/>
      <c r="D31" s="212"/>
      <c r="E31" s="212"/>
      <c r="F31" s="212"/>
      <c r="G31" s="212"/>
      <c r="H31" s="212"/>
      <c r="I31" s="212"/>
      <c r="J31" s="40"/>
      <c r="K31" s="40"/>
      <c r="L31" s="40"/>
    </row>
    <row r="32" spans="1:12" x14ac:dyDescent="0.2">
      <c r="A32" s="23"/>
      <c r="B32" s="24"/>
      <c r="C32" s="212"/>
      <c r="D32" s="212"/>
      <c r="E32" s="212"/>
      <c r="F32" s="212"/>
      <c r="G32" s="212"/>
      <c r="H32" s="212"/>
      <c r="I32" s="212"/>
    </row>
    <row r="33" spans="1:9" x14ac:dyDescent="0.2">
      <c r="A33" s="14" t="s">
        <v>5</v>
      </c>
      <c r="B33" s="15"/>
      <c r="C33" s="231">
        <v>0</v>
      </c>
      <c r="D33" s="231">
        <v>0</v>
      </c>
      <c r="E33" s="231">
        <v>0</v>
      </c>
      <c r="F33" s="231">
        <v>0</v>
      </c>
      <c r="G33" s="231">
        <v>0</v>
      </c>
      <c r="H33" s="231">
        <v>0</v>
      </c>
      <c r="I33" s="231">
        <v>0</v>
      </c>
    </row>
    <row r="34" spans="1:9" x14ac:dyDescent="0.2">
      <c r="A34" s="53"/>
      <c r="B34" s="54"/>
      <c r="C34" s="212"/>
      <c r="D34" s="212"/>
      <c r="E34" s="212"/>
      <c r="F34" s="212"/>
      <c r="G34" s="212"/>
      <c r="H34" s="212"/>
      <c r="I34" s="212"/>
    </row>
    <row r="35" spans="1:9" x14ac:dyDescent="0.2">
      <c r="A35" s="53" t="s">
        <v>7</v>
      </c>
      <c r="B35" s="54"/>
      <c r="C35" s="231">
        <v>5007.729999999865</v>
      </c>
      <c r="D35" s="231">
        <v>29227.669999999867</v>
      </c>
      <c r="E35" s="231">
        <v>0</v>
      </c>
      <c r="F35" s="231">
        <v>0</v>
      </c>
      <c r="G35" s="231">
        <v>0</v>
      </c>
      <c r="H35" s="231">
        <v>0</v>
      </c>
      <c r="I35" s="231">
        <v>0</v>
      </c>
    </row>
    <row r="36" spans="1:9" x14ac:dyDescent="0.2">
      <c r="A36" s="57"/>
      <c r="B36" s="58"/>
      <c r="C36" s="212"/>
      <c r="D36" s="212"/>
      <c r="E36" s="212"/>
      <c r="F36" s="212"/>
      <c r="G36" s="212"/>
      <c r="H36" s="212"/>
      <c r="I36" s="212"/>
    </row>
    <row r="37" spans="1:9" x14ac:dyDescent="0.2">
      <c r="A37" s="53" t="s">
        <v>24</v>
      </c>
      <c r="B37" s="54"/>
      <c r="C37" s="212">
        <v>55211.28</v>
      </c>
      <c r="D37" s="212">
        <v>0</v>
      </c>
      <c r="E37" s="212"/>
      <c r="F37" s="212"/>
      <c r="G37" s="212"/>
      <c r="H37" s="212"/>
      <c r="I37" s="212"/>
    </row>
    <row r="38" spans="1:9" x14ac:dyDescent="0.2">
      <c r="A38" s="57"/>
      <c r="B38" s="58"/>
      <c r="C38" s="212"/>
      <c r="D38" s="212"/>
      <c r="E38" s="212"/>
      <c r="F38" s="212"/>
      <c r="G38" s="212"/>
      <c r="H38" s="212"/>
      <c r="I38" s="212"/>
    </row>
    <row r="39" spans="1:9" x14ac:dyDescent="0.2">
      <c r="A39" s="53" t="s">
        <v>25</v>
      </c>
      <c r="B39" s="60"/>
      <c r="C39" s="85" t="s">
        <v>75</v>
      </c>
      <c r="D39" s="30" t="s">
        <v>75</v>
      </c>
      <c r="E39" s="85">
        <v>0</v>
      </c>
      <c r="F39" s="85">
        <v>0</v>
      </c>
      <c r="G39" s="85">
        <v>0</v>
      </c>
      <c r="H39" s="85">
        <v>0</v>
      </c>
      <c r="I39" s="85">
        <v>0</v>
      </c>
    </row>
    <row r="40" spans="1:9" x14ac:dyDescent="0.2">
      <c r="A40" s="62"/>
      <c r="B40" s="62"/>
      <c r="C40" s="32"/>
      <c r="D40" s="32"/>
      <c r="E40" s="32"/>
      <c r="F40" s="32"/>
      <c r="G40" s="32"/>
      <c r="H40" s="32"/>
      <c r="I40" s="32"/>
    </row>
    <row r="41" spans="1:9" x14ac:dyDescent="0.2">
      <c r="A41" s="64" t="s">
        <v>26</v>
      </c>
      <c r="B41" s="42"/>
      <c r="C41" s="34"/>
      <c r="D41" s="34"/>
      <c r="E41" s="65"/>
      <c r="F41" s="65"/>
      <c r="G41" s="65"/>
      <c r="H41" s="65"/>
      <c r="I41" s="65"/>
    </row>
    <row r="42" spans="1:9" x14ac:dyDescent="0.2">
      <c r="A42" s="66" t="s">
        <v>28</v>
      </c>
      <c r="B42" s="58"/>
      <c r="C42" s="36"/>
      <c r="D42" s="36"/>
      <c r="E42" s="59"/>
      <c r="F42" s="59"/>
      <c r="G42" s="59"/>
      <c r="H42" s="59"/>
      <c r="I42" s="59"/>
    </row>
    <row r="43" spans="1:9" x14ac:dyDescent="0.2">
      <c r="A43" s="53"/>
      <c r="B43" s="54"/>
      <c r="C43" s="55"/>
      <c r="D43" s="55"/>
      <c r="E43" s="55"/>
      <c r="F43" s="55"/>
      <c r="G43" s="55"/>
      <c r="H43" s="55"/>
      <c r="I43" s="55"/>
    </row>
    <row r="44" spans="1:9" x14ac:dyDescent="0.2">
      <c r="A44" s="53" t="s">
        <v>6</v>
      </c>
      <c r="B44" s="54"/>
      <c r="C44" s="18"/>
      <c r="D44" s="18"/>
      <c r="E44" s="55"/>
      <c r="F44" s="55"/>
      <c r="G44" s="55"/>
      <c r="H44" s="55"/>
      <c r="I44" s="55"/>
    </row>
    <row r="45" spans="1:9" x14ac:dyDescent="0.2">
      <c r="A45" s="53"/>
      <c r="B45" s="54"/>
      <c r="C45" s="18"/>
      <c r="D45" s="18"/>
      <c r="E45" s="55"/>
      <c r="F45" s="55"/>
      <c r="G45" s="55"/>
      <c r="H45" s="55"/>
      <c r="I45" s="55"/>
    </row>
    <row r="46" spans="1:9" x14ac:dyDescent="0.2">
      <c r="A46" s="66" t="s">
        <v>8</v>
      </c>
      <c r="B46" s="60"/>
      <c r="C46" s="18"/>
      <c r="D46" s="18"/>
      <c r="E46" s="55"/>
      <c r="F46" s="55"/>
      <c r="G46" s="55"/>
      <c r="H46" s="55"/>
      <c r="I46" s="55"/>
    </row>
    <row r="47" spans="1:9" x14ac:dyDescent="0.2">
      <c r="A47" s="67" t="s">
        <v>9</v>
      </c>
      <c r="B47" s="68"/>
      <c r="C47" s="18"/>
      <c r="D47" s="18"/>
      <c r="E47" s="55"/>
      <c r="F47" s="55"/>
      <c r="G47" s="55"/>
      <c r="H47" s="55"/>
      <c r="I47" s="55"/>
    </row>
  </sheetData>
  <mergeCells count="5">
    <mergeCell ref="A7:I8"/>
    <mergeCell ref="A10:I11"/>
    <mergeCell ref="A13:I14"/>
    <mergeCell ref="A18:I19"/>
    <mergeCell ref="A20:I20"/>
  </mergeCells>
  <printOptions horizontalCentered="1"/>
  <pageMargins left="0.7" right="0.7" top="0.75" bottom="0.75" header="0.3" footer="0.3"/>
  <pageSetup scale="84"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1A298-0190-4CEC-B787-81AADBB5637D}">
  <sheetPr>
    <tabColor rgb="FFFFC000"/>
  </sheetPr>
  <dimension ref="A1:R48"/>
  <sheetViews>
    <sheetView zoomScaleNormal="100" zoomScaleSheetLayoutView="70" workbookViewId="0">
      <selection activeCell="F36" sqref="F36"/>
    </sheetView>
  </sheetViews>
  <sheetFormatPr defaultColWidth="8.85546875" defaultRowHeight="12.75" x14ac:dyDescent="0.2"/>
  <cols>
    <col min="1" max="2" width="14.7109375" style="210" customWidth="1"/>
    <col min="3" max="8" width="14" style="210" customWidth="1"/>
    <col min="9" max="9" width="13.140625" style="210" customWidth="1"/>
    <col min="10" max="10" width="8.85546875" style="210"/>
    <col min="11" max="11" width="11.85546875" style="210" bestFit="1" customWidth="1"/>
    <col min="12" max="12" width="8.85546875" style="210"/>
    <col min="13" max="15" width="11.28515625" style="210" bestFit="1" customWidth="1"/>
    <col min="16" max="16" width="12.85546875" style="210" bestFit="1" customWidth="1"/>
    <col min="17" max="17" width="8.85546875" style="210"/>
    <col min="18" max="18" width="11.28515625" style="210" bestFit="1" customWidth="1"/>
    <col min="19" max="16384" width="8.85546875" style="210"/>
  </cols>
  <sheetData>
    <row r="1" spans="1:9" x14ac:dyDescent="0.2">
      <c r="A1" s="240"/>
      <c r="B1" s="240"/>
      <c r="C1" s="240"/>
      <c r="D1" s="240"/>
      <c r="E1" s="240"/>
      <c r="F1" s="240"/>
      <c r="G1" s="240"/>
      <c r="H1" s="240"/>
      <c r="I1" s="240"/>
    </row>
    <row r="2" spans="1:9" x14ac:dyDescent="0.2">
      <c r="A2" s="240" t="s">
        <v>13</v>
      </c>
      <c r="B2" s="224" t="s">
        <v>44</v>
      </c>
      <c r="C2" s="224"/>
      <c r="D2" s="224"/>
      <c r="E2" s="240"/>
      <c r="F2" s="240"/>
      <c r="G2" s="242" t="s">
        <v>14</v>
      </c>
      <c r="H2" s="224" t="s">
        <v>181</v>
      </c>
      <c r="I2" s="224"/>
    </row>
    <row r="3" spans="1:9" x14ac:dyDescent="0.2">
      <c r="A3" s="240" t="s">
        <v>22</v>
      </c>
      <c r="B3" s="224" t="s">
        <v>182</v>
      </c>
      <c r="C3" s="224"/>
      <c r="D3" s="224"/>
      <c r="E3" s="240"/>
      <c r="F3" s="240"/>
      <c r="G3" s="242" t="s">
        <v>15</v>
      </c>
      <c r="H3" s="89" t="s">
        <v>183</v>
      </c>
      <c r="I3" s="241"/>
    </row>
    <row r="4" spans="1:9" x14ac:dyDescent="0.2">
      <c r="A4" s="240" t="s">
        <v>16</v>
      </c>
      <c r="B4" s="224" t="s">
        <v>184</v>
      </c>
      <c r="C4" s="224"/>
      <c r="D4" s="224"/>
      <c r="E4" s="240"/>
      <c r="F4" s="240"/>
      <c r="G4" s="242" t="s">
        <v>18</v>
      </c>
      <c r="H4" s="224" t="s">
        <v>38</v>
      </c>
      <c r="I4" s="224"/>
    </row>
    <row r="5" spans="1:9" x14ac:dyDescent="0.2">
      <c r="A5" s="240" t="s">
        <v>17</v>
      </c>
      <c r="B5" s="224" t="s">
        <v>185</v>
      </c>
      <c r="C5" s="241"/>
      <c r="D5" s="241"/>
      <c r="E5" s="240"/>
      <c r="F5" s="240"/>
      <c r="G5" s="242" t="s">
        <v>19</v>
      </c>
      <c r="H5" s="241" t="s">
        <v>186</v>
      </c>
      <c r="I5" s="241"/>
    </row>
    <row r="6" spans="1:9" x14ac:dyDescent="0.2">
      <c r="A6" s="240"/>
      <c r="B6" s="240"/>
      <c r="C6" s="240"/>
      <c r="D6" s="240"/>
      <c r="E6" s="240"/>
      <c r="F6" s="240"/>
      <c r="G6" s="240"/>
      <c r="H6" s="240"/>
      <c r="I6" s="240"/>
    </row>
    <row r="7" spans="1:9" x14ac:dyDescent="0.2">
      <c r="A7" s="240"/>
      <c r="B7" s="240"/>
      <c r="C7" s="240"/>
      <c r="D7" s="240"/>
      <c r="E7" s="240"/>
      <c r="F7" s="240"/>
      <c r="G7" s="240"/>
      <c r="H7" s="240"/>
      <c r="I7" s="240"/>
    </row>
    <row r="8" spans="1:9" x14ac:dyDescent="0.2">
      <c r="A8" s="240" t="s">
        <v>187</v>
      </c>
      <c r="B8" s="267"/>
      <c r="C8" s="267"/>
      <c r="D8" s="267"/>
      <c r="E8" s="267"/>
      <c r="F8" s="267"/>
      <c r="G8" s="267"/>
      <c r="H8" s="267"/>
      <c r="I8" s="267"/>
    </row>
    <row r="9" spans="1:9" x14ac:dyDescent="0.2">
      <c r="A9" s="240"/>
      <c r="B9" s="240" t="s">
        <v>188</v>
      </c>
      <c r="C9" s="240"/>
      <c r="D9" s="240"/>
      <c r="E9" s="240"/>
      <c r="F9" s="240"/>
      <c r="G9" s="240"/>
      <c r="H9" s="240"/>
      <c r="I9" s="240"/>
    </row>
    <row r="10" spans="1:9" x14ac:dyDescent="0.2">
      <c r="A10" s="240" t="s">
        <v>189</v>
      </c>
      <c r="B10" s="240"/>
      <c r="C10" s="240"/>
      <c r="D10" s="240"/>
      <c r="E10" s="240"/>
      <c r="F10" s="240"/>
      <c r="G10" s="240"/>
      <c r="H10" s="240"/>
      <c r="I10" s="240"/>
    </row>
    <row r="11" spans="1:9" x14ac:dyDescent="0.2">
      <c r="A11" s="240"/>
      <c r="B11" s="240"/>
      <c r="C11" s="240"/>
      <c r="D11" s="240"/>
      <c r="E11" s="240"/>
      <c r="F11" s="240"/>
      <c r="G11" s="240"/>
      <c r="H11" s="240"/>
      <c r="I11" s="240"/>
    </row>
    <row r="12" spans="1:9" x14ac:dyDescent="0.2">
      <c r="A12" s="240" t="s">
        <v>190</v>
      </c>
      <c r="B12" s="240"/>
      <c r="C12" s="240"/>
      <c r="D12" s="240"/>
      <c r="E12" s="240"/>
      <c r="F12" s="240"/>
      <c r="G12" s="240"/>
      <c r="H12" s="240"/>
      <c r="I12" s="240"/>
    </row>
    <row r="13" spans="1:9" x14ac:dyDescent="0.2">
      <c r="A13" s="240"/>
      <c r="B13" s="240" t="s">
        <v>191</v>
      </c>
      <c r="C13" s="240"/>
      <c r="D13" s="240"/>
      <c r="E13" s="240"/>
      <c r="F13" s="240"/>
      <c r="G13" s="240"/>
      <c r="H13" s="240"/>
      <c r="I13" s="240"/>
    </row>
    <row r="14" spans="1:9" x14ac:dyDescent="0.2">
      <c r="A14" s="240"/>
      <c r="B14" s="240" t="s">
        <v>192</v>
      </c>
      <c r="C14" s="240"/>
      <c r="D14" s="240"/>
      <c r="E14" s="240"/>
      <c r="F14" s="240"/>
      <c r="G14" s="240"/>
      <c r="H14" s="240"/>
      <c r="I14" s="240"/>
    </row>
    <row r="15" spans="1:9" x14ac:dyDescent="0.2">
      <c r="A15" s="240" t="s">
        <v>193</v>
      </c>
      <c r="B15" s="240"/>
      <c r="C15" s="240"/>
      <c r="D15" s="240"/>
      <c r="E15" s="240"/>
      <c r="F15" s="240"/>
      <c r="G15" s="240"/>
      <c r="H15" s="240"/>
      <c r="I15" s="240"/>
    </row>
    <row r="16" spans="1:9" x14ac:dyDescent="0.2">
      <c r="A16" s="240"/>
      <c r="B16" s="240"/>
      <c r="C16" s="240"/>
      <c r="D16" s="240"/>
      <c r="E16" s="240"/>
      <c r="F16" s="240"/>
      <c r="G16" s="240"/>
      <c r="H16" s="240"/>
      <c r="I16" s="240"/>
    </row>
    <row r="17" spans="1:16" x14ac:dyDescent="0.2">
      <c r="A17" s="210" t="s">
        <v>194</v>
      </c>
      <c r="B17" s="240"/>
      <c r="C17" s="240"/>
      <c r="D17" s="240"/>
      <c r="E17" s="240"/>
      <c r="F17" s="240"/>
      <c r="G17" s="240"/>
      <c r="H17" s="240"/>
      <c r="I17" s="240"/>
    </row>
    <row r="18" spans="1:16" x14ac:dyDescent="0.2">
      <c r="A18" s="240"/>
      <c r="B18" s="240"/>
      <c r="C18" s="240"/>
      <c r="D18" s="240"/>
      <c r="E18" s="240"/>
      <c r="F18" s="240"/>
      <c r="G18" s="240"/>
      <c r="H18" s="240"/>
      <c r="I18" s="240"/>
    </row>
    <row r="19" spans="1:16" x14ac:dyDescent="0.2">
      <c r="A19" s="386" t="s">
        <v>12</v>
      </c>
      <c r="B19" s="387"/>
      <c r="C19" s="387"/>
      <c r="D19" s="387"/>
      <c r="E19" s="387"/>
      <c r="F19" s="387"/>
      <c r="G19" s="387"/>
      <c r="H19" s="387"/>
      <c r="I19" s="388"/>
    </row>
    <row r="20" spans="1:16" x14ac:dyDescent="0.2">
      <c r="A20" s="218"/>
      <c r="B20" s="217"/>
      <c r="C20" s="239" t="s">
        <v>30</v>
      </c>
      <c r="D20" s="239" t="s">
        <v>31</v>
      </c>
      <c r="E20" s="239" t="s">
        <v>32</v>
      </c>
      <c r="F20" s="239" t="s">
        <v>33</v>
      </c>
      <c r="G20" s="239" t="s">
        <v>322</v>
      </c>
      <c r="H20" s="239" t="s">
        <v>323</v>
      </c>
      <c r="I20" s="239" t="s">
        <v>324</v>
      </c>
    </row>
    <row r="21" spans="1:16" x14ac:dyDescent="0.2">
      <c r="A21" s="218"/>
      <c r="B21" s="217"/>
      <c r="C21" s="238" t="s">
        <v>10</v>
      </c>
      <c r="D21" s="238" t="s">
        <v>10</v>
      </c>
      <c r="E21" s="238" t="s">
        <v>10</v>
      </c>
      <c r="F21" s="238" t="s">
        <v>10</v>
      </c>
      <c r="G21" s="238" t="s">
        <v>11</v>
      </c>
      <c r="H21" s="238" t="s">
        <v>11</v>
      </c>
      <c r="I21" s="238" t="s">
        <v>11</v>
      </c>
    </row>
    <row r="22" spans="1:16" x14ac:dyDescent="0.2">
      <c r="A22" s="218" t="s">
        <v>0</v>
      </c>
      <c r="B22" s="217"/>
      <c r="C22" s="212">
        <v>0</v>
      </c>
      <c r="D22" s="211">
        <v>0</v>
      </c>
      <c r="E22" s="211">
        <v>0</v>
      </c>
      <c r="F22" s="211">
        <v>0</v>
      </c>
      <c r="G22" s="211">
        <v>575000</v>
      </c>
      <c r="H22" s="211">
        <v>0</v>
      </c>
      <c r="I22" s="211">
        <v>0</v>
      </c>
    </row>
    <row r="23" spans="1:16" x14ac:dyDescent="0.2">
      <c r="A23" s="218" t="s">
        <v>1</v>
      </c>
      <c r="B23" s="217"/>
      <c r="C23" s="212">
        <v>0</v>
      </c>
      <c r="D23" s="211">
        <f>C34</f>
        <v>0</v>
      </c>
      <c r="E23" s="211">
        <f t="shared" ref="E23:H23" si="0">D34</f>
        <v>0</v>
      </c>
      <c r="F23" s="211">
        <f t="shared" si="0"/>
        <v>0</v>
      </c>
      <c r="G23" s="211">
        <f t="shared" si="0"/>
        <v>12.910000000003492</v>
      </c>
      <c r="H23" s="211">
        <f t="shared" si="0"/>
        <v>12.910000000032596</v>
      </c>
      <c r="I23" s="211">
        <v>0</v>
      </c>
    </row>
    <row r="24" spans="1:16" x14ac:dyDescent="0.2">
      <c r="A24" s="218" t="s">
        <v>2</v>
      </c>
      <c r="B24" s="217"/>
      <c r="C24" s="212">
        <v>0</v>
      </c>
      <c r="D24" s="211">
        <v>0</v>
      </c>
      <c r="E24" s="211">
        <v>197.81</v>
      </c>
      <c r="F24" s="211">
        <v>261966.67</v>
      </c>
      <c r="G24" s="211">
        <v>278507</v>
      </c>
      <c r="H24" s="211">
        <v>0</v>
      </c>
      <c r="I24" s="211">
        <v>0</v>
      </c>
      <c r="K24" s="278"/>
    </row>
    <row r="25" spans="1:16" x14ac:dyDescent="0.2">
      <c r="A25" s="218" t="s">
        <v>3</v>
      </c>
      <c r="B25" s="217"/>
      <c r="C25" s="231">
        <v>0</v>
      </c>
      <c r="D25" s="211">
        <v>0</v>
      </c>
      <c r="E25" s="211">
        <v>197.81</v>
      </c>
      <c r="F25" s="211">
        <v>261953.76</v>
      </c>
      <c r="G25" s="211">
        <v>278507</v>
      </c>
      <c r="H25" s="211">
        <v>0</v>
      </c>
      <c r="I25" s="211">
        <v>0</v>
      </c>
      <c r="K25" s="278"/>
    </row>
    <row r="26" spans="1:16" x14ac:dyDescent="0.2">
      <c r="A26" s="218"/>
      <c r="B26" s="217"/>
      <c r="C26" s="212"/>
      <c r="D26" s="211"/>
      <c r="E26" s="211"/>
      <c r="F26" s="211"/>
      <c r="G26" s="211"/>
      <c r="H26" s="211"/>
      <c r="I26" s="211"/>
      <c r="K26" s="278"/>
    </row>
    <row r="27" spans="1:16" x14ac:dyDescent="0.2">
      <c r="A27" s="233" t="s">
        <v>4</v>
      </c>
      <c r="B27" s="237"/>
      <c r="C27" s="236"/>
      <c r="D27" s="236"/>
      <c r="E27" s="236"/>
      <c r="F27" s="231"/>
      <c r="G27" s="231"/>
      <c r="H27" s="231"/>
      <c r="I27" s="231"/>
      <c r="K27" s="278"/>
    </row>
    <row r="28" spans="1:16" x14ac:dyDescent="0.2">
      <c r="A28" s="233" t="s">
        <v>29</v>
      </c>
      <c r="B28" s="232"/>
      <c r="C28" s="236"/>
      <c r="D28" s="236"/>
      <c r="E28" s="236"/>
      <c r="F28" s="231"/>
      <c r="G28" s="231"/>
      <c r="H28" s="231"/>
      <c r="I28" s="231"/>
      <c r="K28" s="278"/>
    </row>
    <row r="29" spans="1:16" x14ac:dyDescent="0.2">
      <c r="A29" s="235"/>
      <c r="B29" s="234"/>
      <c r="C29" s="212"/>
      <c r="D29" s="212"/>
      <c r="E29" s="212"/>
      <c r="F29" s="212"/>
      <c r="G29" s="212"/>
      <c r="H29" s="212"/>
      <c r="I29" s="212"/>
    </row>
    <row r="30" spans="1:16" x14ac:dyDescent="0.2">
      <c r="A30" s="235"/>
      <c r="B30" s="234"/>
      <c r="C30" s="212"/>
      <c r="D30" s="212"/>
      <c r="E30" s="212"/>
      <c r="F30" s="212"/>
      <c r="G30" s="212"/>
      <c r="H30" s="212"/>
      <c r="I30" s="212"/>
    </row>
    <row r="31" spans="1:16" x14ac:dyDescent="0.2">
      <c r="A31" s="235"/>
      <c r="B31" s="234"/>
      <c r="C31" s="212"/>
      <c r="D31" s="212"/>
      <c r="E31" s="212"/>
      <c r="F31" s="212"/>
      <c r="G31" s="212"/>
      <c r="H31" s="212"/>
      <c r="I31" s="212"/>
      <c r="M31" s="278"/>
      <c r="N31" s="278"/>
      <c r="O31" s="278"/>
      <c r="P31" s="278"/>
    </row>
    <row r="32" spans="1:16" x14ac:dyDescent="0.2">
      <c r="A32" s="233" t="s">
        <v>5</v>
      </c>
      <c r="B32" s="232"/>
      <c r="C32" s="231">
        <v>0</v>
      </c>
      <c r="D32" s="231">
        <f t="shared" ref="D32" si="1">SUM(D29:D31)</f>
        <v>0</v>
      </c>
      <c r="E32" s="231">
        <f>SUM(E29:E31)</f>
        <v>0</v>
      </c>
      <c r="F32" s="231">
        <f>SUM(F29:F31)</f>
        <v>0</v>
      </c>
      <c r="G32" s="231">
        <f t="shared" ref="G32:I32" si="2">SUM(G29:G31)</f>
        <v>0</v>
      </c>
      <c r="H32" s="231">
        <f t="shared" si="2"/>
        <v>0</v>
      </c>
      <c r="I32" s="231">
        <f t="shared" si="2"/>
        <v>0</v>
      </c>
      <c r="M32" s="278"/>
      <c r="N32" s="278"/>
      <c r="O32" s="278"/>
      <c r="P32" s="278"/>
    </row>
    <row r="33" spans="1:18" x14ac:dyDescent="0.2">
      <c r="A33" s="218"/>
      <c r="B33" s="217"/>
      <c r="C33" s="212"/>
      <c r="D33" s="211"/>
      <c r="E33" s="211"/>
      <c r="F33" s="211"/>
      <c r="G33" s="211"/>
      <c r="H33" s="211"/>
      <c r="I33" s="211"/>
      <c r="M33" s="278"/>
      <c r="N33" s="278"/>
      <c r="O33" s="278"/>
      <c r="P33" s="278"/>
    </row>
    <row r="34" spans="1:18" x14ac:dyDescent="0.2">
      <c r="A34" s="218" t="s">
        <v>7</v>
      </c>
      <c r="B34" s="217"/>
      <c r="C34" s="231">
        <v>0</v>
      </c>
      <c r="D34" s="230">
        <f t="shared" ref="D34" si="3">+D23+D24-D25+D32</f>
        <v>0</v>
      </c>
      <c r="E34" s="230">
        <f>+E23+E24-E25+E32</f>
        <v>0</v>
      </c>
      <c r="F34" s="230">
        <f>+F23+F24-F25+F32</f>
        <v>12.910000000003492</v>
      </c>
      <c r="G34" s="230">
        <f t="shared" ref="G34:I34" si="4">+G23+G24-G25+G32</f>
        <v>12.910000000032596</v>
      </c>
      <c r="H34" s="230">
        <v>0</v>
      </c>
      <c r="I34" s="230">
        <f t="shared" si="4"/>
        <v>0</v>
      </c>
      <c r="M34" s="278"/>
      <c r="N34" s="278"/>
      <c r="O34" s="278"/>
      <c r="P34" s="278"/>
    </row>
    <row r="35" spans="1:18" x14ac:dyDescent="0.2">
      <c r="A35" s="229"/>
      <c r="B35" s="221"/>
      <c r="C35" s="212"/>
      <c r="D35" s="211"/>
      <c r="E35" s="211"/>
      <c r="F35" s="211"/>
      <c r="G35" s="211"/>
      <c r="H35" s="211"/>
      <c r="I35" s="211"/>
      <c r="M35" s="278"/>
      <c r="N35" s="278"/>
      <c r="O35" s="278"/>
      <c r="P35" s="278"/>
    </row>
    <row r="36" spans="1:18" x14ac:dyDescent="0.2">
      <c r="A36" s="218" t="s">
        <v>24</v>
      </c>
      <c r="B36" s="217"/>
      <c r="C36" s="212">
        <v>0</v>
      </c>
      <c r="D36" s="211"/>
      <c r="E36" s="211">
        <v>110000</v>
      </c>
      <c r="F36" s="345">
        <v>87471</v>
      </c>
      <c r="G36" s="211">
        <v>0</v>
      </c>
      <c r="H36" s="211">
        <v>0</v>
      </c>
      <c r="I36" s="211">
        <v>0</v>
      </c>
      <c r="M36" s="278"/>
      <c r="N36" s="278"/>
      <c r="O36" s="278"/>
      <c r="P36" s="278"/>
    </row>
    <row r="37" spans="1:18" x14ac:dyDescent="0.2">
      <c r="A37" s="229"/>
      <c r="B37" s="221"/>
      <c r="C37" s="212"/>
      <c r="D37" s="211"/>
      <c r="E37" s="211"/>
      <c r="F37" s="211"/>
      <c r="G37" s="211"/>
      <c r="H37" s="211"/>
      <c r="I37" s="211"/>
      <c r="M37" s="278"/>
      <c r="N37" s="278"/>
      <c r="O37" s="278"/>
      <c r="P37" s="278"/>
    </row>
    <row r="38" spans="1:18" x14ac:dyDescent="0.2">
      <c r="A38" s="218" t="s">
        <v>25</v>
      </c>
      <c r="B38" s="215"/>
      <c r="C38" s="85">
        <v>0</v>
      </c>
      <c r="D38" s="228">
        <f t="shared" ref="D38" si="5">D34-D36</f>
        <v>0</v>
      </c>
      <c r="E38" s="228" t="s">
        <v>75</v>
      </c>
      <c r="F38" s="228" t="s">
        <v>75</v>
      </c>
      <c r="G38" s="228" t="s">
        <v>75</v>
      </c>
      <c r="H38" s="228" t="s">
        <v>75</v>
      </c>
      <c r="I38" s="228" t="s">
        <v>75</v>
      </c>
      <c r="M38" s="278"/>
      <c r="N38" s="278"/>
      <c r="O38" s="278"/>
      <c r="P38" s="278"/>
    </row>
    <row r="39" spans="1:18" x14ac:dyDescent="0.2">
      <c r="A39" s="227"/>
      <c r="B39" s="227"/>
      <c r="C39" s="226"/>
      <c r="D39" s="226"/>
      <c r="E39" s="226"/>
      <c r="F39" s="226"/>
      <c r="G39" s="226"/>
      <c r="H39" s="226"/>
      <c r="I39" s="226"/>
      <c r="M39" s="278"/>
      <c r="N39" s="278"/>
      <c r="O39" s="278"/>
      <c r="P39" s="278"/>
      <c r="Q39" s="20"/>
      <c r="R39" s="270"/>
    </row>
    <row r="40" spans="1:18" x14ac:dyDescent="0.2">
      <c r="A40" s="225" t="s">
        <v>26</v>
      </c>
      <c r="B40" s="224"/>
      <c r="C40" s="223"/>
      <c r="D40" s="223"/>
      <c r="E40" s="222"/>
      <c r="F40" s="222"/>
      <c r="G40" s="222"/>
      <c r="H40" s="222"/>
      <c r="I40" s="222"/>
      <c r="M40" s="278"/>
      <c r="N40" s="278"/>
      <c r="O40" s="278"/>
      <c r="P40" s="278"/>
    </row>
    <row r="41" spans="1:18" x14ac:dyDescent="0.2">
      <c r="A41" s="216" t="s">
        <v>28</v>
      </c>
      <c r="B41" s="221"/>
      <c r="C41" s="220"/>
      <c r="D41" s="220"/>
      <c r="E41" s="219"/>
      <c r="F41" s="219"/>
      <c r="G41" s="219"/>
      <c r="H41" s="219"/>
      <c r="I41" s="219"/>
      <c r="M41" s="278"/>
      <c r="N41" s="278"/>
      <c r="O41" s="278"/>
      <c r="P41" s="278"/>
    </row>
    <row r="42" spans="1:18" x14ac:dyDescent="0.2">
      <c r="A42" s="218"/>
      <c r="B42" s="217"/>
      <c r="C42" s="211"/>
      <c r="D42" s="211"/>
      <c r="E42" s="211"/>
      <c r="F42" s="211"/>
      <c r="G42" s="211"/>
      <c r="H42" s="211"/>
      <c r="I42" s="211"/>
      <c r="P42" s="270"/>
    </row>
    <row r="43" spans="1:18" x14ac:dyDescent="0.2">
      <c r="A43" s="218" t="s">
        <v>6</v>
      </c>
      <c r="B43" s="217"/>
      <c r="C43" s="212"/>
      <c r="D43" s="212"/>
      <c r="E43" s="211"/>
      <c r="F43" s="211"/>
      <c r="G43" s="211"/>
      <c r="H43" s="211"/>
      <c r="I43" s="211"/>
    </row>
    <row r="44" spans="1:18" x14ac:dyDescent="0.2">
      <c r="A44" s="218"/>
      <c r="B44" s="217"/>
      <c r="C44" s="212"/>
      <c r="D44" s="212"/>
      <c r="E44" s="211"/>
      <c r="F44" s="211"/>
      <c r="G44" s="211"/>
      <c r="H44" s="211"/>
      <c r="I44" s="211"/>
      <c r="R44" s="20"/>
    </row>
    <row r="45" spans="1:18" x14ac:dyDescent="0.2">
      <c r="A45" s="216" t="s">
        <v>8</v>
      </c>
      <c r="B45" s="215"/>
      <c r="C45" s="212"/>
      <c r="D45" s="212"/>
      <c r="E45" s="211"/>
      <c r="F45" s="211"/>
      <c r="G45" s="211"/>
      <c r="H45" s="211"/>
      <c r="I45" s="211"/>
    </row>
    <row r="46" spans="1:18" x14ac:dyDescent="0.2">
      <c r="A46" s="214" t="s">
        <v>9</v>
      </c>
      <c r="B46" s="213"/>
      <c r="C46" s="212"/>
      <c r="D46" s="212"/>
      <c r="E46" s="211"/>
      <c r="F46" s="211"/>
      <c r="G46" s="211"/>
      <c r="H46" s="211"/>
      <c r="I46" s="211"/>
    </row>
    <row r="48" spans="1:18" ht="15" x14ac:dyDescent="0.25">
      <c r="A48" s="272" t="s">
        <v>348</v>
      </c>
      <c r="B48" s="272" t="s">
        <v>349</v>
      </c>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CE53D-CC59-462E-AE93-9FCFBBF1C85A}">
  <sheetPr>
    <pageSetUpPr fitToPage="1"/>
  </sheetPr>
  <dimension ref="A1:L52"/>
  <sheetViews>
    <sheetView topLeftCell="A11" zoomScaleNormal="100" zoomScaleSheetLayoutView="70" workbookViewId="0">
      <selection activeCell="I44" sqref="I44"/>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2"/>
      <c r="F1" s="1"/>
      <c r="G1" s="1"/>
      <c r="H1" s="1"/>
      <c r="I1" s="1"/>
    </row>
    <row r="2" spans="1:9" x14ac:dyDescent="0.2">
      <c r="A2" s="4" t="s">
        <v>13</v>
      </c>
      <c r="B2" s="6" t="s">
        <v>44</v>
      </c>
      <c r="C2" s="6"/>
      <c r="D2" s="6"/>
      <c r="E2" s="4"/>
      <c r="F2" s="4"/>
      <c r="G2" s="7" t="s">
        <v>14</v>
      </c>
      <c r="H2" s="6" t="s">
        <v>256</v>
      </c>
      <c r="I2" s="6"/>
    </row>
    <row r="3" spans="1:9" x14ac:dyDescent="0.2">
      <c r="A3" s="4" t="s">
        <v>22</v>
      </c>
      <c r="B3" s="6" t="s">
        <v>257</v>
      </c>
      <c r="C3" s="6"/>
      <c r="D3" s="6"/>
      <c r="E3" s="4"/>
      <c r="F3" s="4"/>
      <c r="G3" s="7" t="s">
        <v>15</v>
      </c>
      <c r="H3" s="9" t="s">
        <v>258</v>
      </c>
      <c r="I3" s="9"/>
    </row>
    <row r="4" spans="1:9" x14ac:dyDescent="0.2">
      <c r="A4" s="4" t="s">
        <v>16</v>
      </c>
      <c r="B4" s="6" t="s">
        <v>259</v>
      </c>
      <c r="C4" s="10"/>
      <c r="D4" s="10"/>
      <c r="E4" s="4"/>
      <c r="F4" s="4"/>
      <c r="G4" s="7" t="s">
        <v>18</v>
      </c>
      <c r="H4" s="6" t="s">
        <v>38</v>
      </c>
      <c r="I4" s="6"/>
    </row>
    <row r="5" spans="1:9" x14ac:dyDescent="0.2">
      <c r="A5" s="4" t="s">
        <v>17</v>
      </c>
      <c r="B5" s="6" t="s">
        <v>260</v>
      </c>
      <c r="C5" s="73"/>
      <c r="D5" s="73"/>
      <c r="E5" s="4"/>
      <c r="F5" s="4"/>
      <c r="G5" s="7" t="s">
        <v>19</v>
      </c>
      <c r="H5" s="415" t="s">
        <v>261</v>
      </c>
      <c r="I5" s="416"/>
    </row>
    <row r="8" spans="1:9" x14ac:dyDescent="0.2">
      <c r="A8" s="399" t="s">
        <v>262</v>
      </c>
      <c r="B8" s="399"/>
      <c r="C8" s="399"/>
      <c r="D8" s="399"/>
      <c r="E8" s="399"/>
      <c r="F8" s="399"/>
      <c r="G8" s="399"/>
      <c r="H8" s="399"/>
      <c r="I8" s="399"/>
    </row>
    <row r="10" spans="1:9" x14ac:dyDescent="0.2">
      <c r="A10" s="385" t="s">
        <v>263</v>
      </c>
      <c r="B10" s="385"/>
      <c r="C10" s="385"/>
      <c r="D10" s="385"/>
      <c r="E10" s="385"/>
      <c r="F10" s="385"/>
      <c r="G10" s="385"/>
      <c r="H10" s="385"/>
      <c r="I10" s="385"/>
    </row>
    <row r="12" spans="1:9" x14ac:dyDescent="0.2">
      <c r="A12" s="399" t="s">
        <v>264</v>
      </c>
      <c r="B12" s="399"/>
      <c r="C12" s="399"/>
      <c r="D12" s="399"/>
      <c r="E12" s="399"/>
      <c r="F12" s="399"/>
      <c r="G12" s="399"/>
      <c r="H12" s="399"/>
      <c r="I12" s="399"/>
    </row>
    <row r="14" spans="1:9" x14ac:dyDescent="0.2">
      <c r="A14" s="385" t="s">
        <v>42</v>
      </c>
      <c r="B14" s="385"/>
      <c r="C14" s="385"/>
      <c r="D14" s="385"/>
      <c r="E14" s="385"/>
      <c r="F14" s="385"/>
      <c r="G14" s="385"/>
      <c r="H14" s="385"/>
      <c r="I14" s="385"/>
    </row>
    <row r="16" spans="1:9" x14ac:dyDescent="0.2">
      <c r="A16" s="385" t="s">
        <v>265</v>
      </c>
      <c r="B16" s="385"/>
      <c r="C16" s="385"/>
      <c r="D16" s="385"/>
      <c r="E16" s="385"/>
      <c r="F16" s="385"/>
      <c r="G16" s="385"/>
      <c r="H16" s="385"/>
      <c r="I16" s="385"/>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90000</v>
      </c>
      <c r="D21" s="212">
        <f>90000</f>
        <v>90000</v>
      </c>
      <c r="E21" s="212">
        <f>90000</f>
        <v>90000</v>
      </c>
      <c r="F21" s="212">
        <f>90000</f>
        <v>90000</v>
      </c>
      <c r="G21" s="212">
        <f t="shared" ref="G21:I21" si="0">90000</f>
        <v>90000</v>
      </c>
      <c r="H21" s="212">
        <f t="shared" si="0"/>
        <v>90000</v>
      </c>
      <c r="I21" s="212">
        <f t="shared" si="0"/>
        <v>90000</v>
      </c>
    </row>
    <row r="22" spans="1:12" x14ac:dyDescent="0.2">
      <c r="A22" s="14" t="s">
        <v>1</v>
      </c>
      <c r="B22" s="15"/>
      <c r="C22" s="19">
        <v>0</v>
      </c>
      <c r="D22" s="212">
        <f t="shared" ref="D22" si="1">C33</f>
        <v>17.989999999990687</v>
      </c>
      <c r="E22" s="212">
        <f t="shared" ref="E22" si="2">D33</f>
        <v>-7.2759576141834259E-12</v>
      </c>
      <c r="F22" s="212">
        <f t="shared" ref="F22" si="3">E33</f>
        <v>0</v>
      </c>
      <c r="G22" s="212">
        <f t="shared" ref="G22" si="4">F33</f>
        <v>0</v>
      </c>
      <c r="H22" s="212">
        <f t="shared" ref="H22" si="5">G33</f>
        <v>0</v>
      </c>
      <c r="I22" s="212">
        <f t="shared" ref="I22" si="6">H33</f>
        <v>0</v>
      </c>
    </row>
    <row r="23" spans="1:12" x14ac:dyDescent="0.2">
      <c r="A23" s="14" t="s">
        <v>2</v>
      </c>
      <c r="B23" s="15"/>
      <c r="C23" s="19">
        <v>86762.43</v>
      </c>
      <c r="D23" s="212">
        <v>60118.65</v>
      </c>
      <c r="E23" s="212">
        <v>75723.839999999997</v>
      </c>
      <c r="F23" s="212">
        <v>20714.75</v>
      </c>
      <c r="G23" s="212">
        <v>20714.75</v>
      </c>
      <c r="H23" s="212">
        <v>20714.75</v>
      </c>
      <c r="I23" s="212">
        <v>20714.75</v>
      </c>
    </row>
    <row r="24" spans="1:12" x14ac:dyDescent="0.2">
      <c r="A24" s="14" t="s">
        <v>3</v>
      </c>
      <c r="B24" s="15"/>
      <c r="C24" s="19">
        <v>86744.44</v>
      </c>
      <c r="D24" s="212">
        <v>60136.639999999999</v>
      </c>
      <c r="E24" s="212">
        <v>75723.839999999997</v>
      </c>
      <c r="F24" s="212">
        <v>20714.75</v>
      </c>
      <c r="G24" s="212">
        <v>20714.75</v>
      </c>
      <c r="H24" s="212">
        <v>20714.75</v>
      </c>
      <c r="I24" s="212">
        <v>20714.75</v>
      </c>
    </row>
    <row r="25" spans="1:12" x14ac:dyDescent="0.2">
      <c r="A25" s="14"/>
      <c r="B25" s="15"/>
      <c r="C25" s="212"/>
      <c r="D25" s="212"/>
      <c r="E25" s="212"/>
      <c r="F25" s="212"/>
      <c r="G25" s="212"/>
      <c r="H25" s="212"/>
      <c r="I25" s="212"/>
    </row>
    <row r="26" spans="1:12" x14ac:dyDescent="0.2">
      <c r="A26" s="14" t="s">
        <v>4</v>
      </c>
      <c r="B26" s="11"/>
      <c r="C26" s="236"/>
      <c r="D26" s="236"/>
      <c r="E26" s="236"/>
      <c r="F26" s="231"/>
      <c r="G26" s="231"/>
      <c r="H26" s="231"/>
      <c r="I26" s="231"/>
    </row>
    <row r="27" spans="1:12" x14ac:dyDescent="0.2">
      <c r="A27" s="14" t="s">
        <v>29</v>
      </c>
      <c r="B27" s="15"/>
      <c r="C27" s="236"/>
      <c r="D27" s="236"/>
      <c r="E27" s="236"/>
      <c r="F27" s="231"/>
      <c r="G27" s="231"/>
      <c r="H27" s="231"/>
      <c r="I27" s="231"/>
    </row>
    <row r="28" spans="1:12" x14ac:dyDescent="0.2">
      <c r="A28" s="23"/>
      <c r="B28" s="24"/>
      <c r="C28" s="212"/>
      <c r="D28" s="212"/>
      <c r="E28" s="212"/>
      <c r="F28" s="212"/>
      <c r="G28" s="212"/>
      <c r="H28" s="212"/>
      <c r="I28" s="212"/>
    </row>
    <row r="29" spans="1:12" x14ac:dyDescent="0.2">
      <c r="A29" s="23"/>
      <c r="B29" s="24"/>
      <c r="C29" s="212"/>
      <c r="D29" s="212"/>
      <c r="E29" s="212"/>
      <c r="F29" s="212"/>
      <c r="G29" s="212"/>
      <c r="H29" s="212"/>
      <c r="I29" s="212"/>
    </row>
    <row r="30" spans="1:12" x14ac:dyDescent="0.2">
      <c r="A30" s="23"/>
      <c r="B30" s="24"/>
      <c r="C30" s="212"/>
      <c r="D30" s="212"/>
      <c r="E30" s="212"/>
      <c r="F30" s="212"/>
      <c r="G30" s="212"/>
      <c r="H30" s="212"/>
      <c r="I30" s="212"/>
    </row>
    <row r="31" spans="1:12" x14ac:dyDescent="0.2">
      <c r="A31" s="14" t="s">
        <v>5</v>
      </c>
      <c r="B31" s="15"/>
      <c r="C31" s="25">
        <v>0</v>
      </c>
      <c r="D31" s="231">
        <f t="shared" ref="D31:F31" si="7">SUM(D28:D30)</f>
        <v>0</v>
      </c>
      <c r="E31" s="231">
        <f t="shared" si="7"/>
        <v>0</v>
      </c>
      <c r="F31" s="231">
        <f t="shared" si="7"/>
        <v>0</v>
      </c>
      <c r="G31" s="231">
        <f t="shared" ref="G31:I31" si="8">SUM(G28:G30)</f>
        <v>0</v>
      </c>
      <c r="H31" s="231">
        <f t="shared" si="8"/>
        <v>0</v>
      </c>
      <c r="I31" s="231">
        <f t="shared" si="8"/>
        <v>0</v>
      </c>
    </row>
    <row r="32" spans="1:12" x14ac:dyDescent="0.2">
      <c r="A32" s="14"/>
      <c r="B32" s="15"/>
      <c r="C32" s="26"/>
      <c r="D32" s="212"/>
      <c r="E32" s="212"/>
      <c r="F32" s="212"/>
      <c r="G32" s="212"/>
      <c r="H32" s="212"/>
      <c r="I32" s="212"/>
    </row>
    <row r="33" spans="1:9" x14ac:dyDescent="0.2">
      <c r="A33" s="14" t="s">
        <v>7</v>
      </c>
      <c r="B33" s="15"/>
      <c r="C33" s="25">
        <v>17.989999999990687</v>
      </c>
      <c r="D33" s="231">
        <f>+D22+D23-D24+D31</f>
        <v>-7.2759576141834259E-12</v>
      </c>
      <c r="E33" s="231">
        <f>+E22+E23-E24+E31</f>
        <v>0</v>
      </c>
      <c r="F33" s="231">
        <f t="shared" ref="F33:I33" si="9">+F22+F23-F24+F31</f>
        <v>0</v>
      </c>
      <c r="G33" s="231">
        <f t="shared" si="9"/>
        <v>0</v>
      </c>
      <c r="H33" s="231">
        <f t="shared" si="9"/>
        <v>0</v>
      </c>
      <c r="I33" s="231">
        <f t="shared" si="9"/>
        <v>0</v>
      </c>
    </row>
    <row r="34" spans="1:9" x14ac:dyDescent="0.2">
      <c r="A34" s="23"/>
      <c r="B34" s="24"/>
      <c r="C34" s="26"/>
      <c r="D34" s="212"/>
      <c r="E34" s="212"/>
      <c r="F34" s="212"/>
      <c r="G34" s="212"/>
      <c r="H34" s="212"/>
      <c r="I34" s="212"/>
    </row>
    <row r="35" spans="1:9" x14ac:dyDescent="0.2">
      <c r="A35" s="14" t="s">
        <v>24</v>
      </c>
      <c r="B35" s="15"/>
      <c r="C35" s="26">
        <v>3725</v>
      </c>
      <c r="D35" s="212">
        <f>0</f>
        <v>0</v>
      </c>
      <c r="E35" s="212">
        <f>0</f>
        <v>0</v>
      </c>
      <c r="F35" s="212">
        <f>0</f>
        <v>0</v>
      </c>
      <c r="G35" s="212">
        <f>0</f>
        <v>0</v>
      </c>
      <c r="H35" s="212">
        <f>0</f>
        <v>0</v>
      </c>
      <c r="I35" s="212">
        <f>0</f>
        <v>0</v>
      </c>
    </row>
    <row r="36" spans="1:9" x14ac:dyDescent="0.2">
      <c r="A36" s="23"/>
      <c r="B36" s="24"/>
      <c r="C36" s="26"/>
      <c r="D36" s="212"/>
      <c r="E36" s="212"/>
      <c r="F36" s="212"/>
      <c r="G36" s="212"/>
      <c r="H36" s="212"/>
      <c r="I36" s="212"/>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row r="47" spans="1:9" x14ac:dyDescent="0.2">
      <c r="A47" s="413" t="s">
        <v>266</v>
      </c>
      <c r="B47" s="413"/>
      <c r="C47" s="413"/>
      <c r="D47" s="413"/>
      <c r="E47" s="413"/>
      <c r="F47" s="413"/>
      <c r="G47" s="413"/>
      <c r="H47" s="413"/>
      <c r="I47" s="413"/>
    </row>
    <row r="48" spans="1:9" x14ac:dyDescent="0.2">
      <c r="A48" s="413"/>
      <c r="B48" s="413"/>
      <c r="C48" s="413"/>
      <c r="D48" s="413"/>
      <c r="E48" s="413"/>
      <c r="F48" s="413"/>
      <c r="G48" s="413"/>
      <c r="H48" s="413"/>
      <c r="I48" s="413"/>
    </row>
    <row r="49" spans="1:9" x14ac:dyDescent="0.2">
      <c r="A49" s="413" t="s">
        <v>267</v>
      </c>
      <c r="B49" s="413"/>
      <c r="C49" s="413"/>
      <c r="D49" s="413"/>
      <c r="E49" s="413"/>
      <c r="F49" s="413"/>
      <c r="G49" s="413"/>
      <c r="H49" s="413"/>
      <c r="I49" s="413"/>
    </row>
    <row r="50" spans="1:9" x14ac:dyDescent="0.2">
      <c r="A50" s="413"/>
      <c r="B50" s="413"/>
      <c r="C50" s="413"/>
      <c r="D50" s="413"/>
      <c r="E50" s="413"/>
      <c r="F50" s="413"/>
      <c r="G50" s="413"/>
      <c r="H50" s="413"/>
      <c r="I50" s="413"/>
    </row>
    <row r="51" spans="1:9" x14ac:dyDescent="0.2">
      <c r="A51" s="413" t="s">
        <v>268</v>
      </c>
      <c r="B51" s="413"/>
      <c r="C51" s="413"/>
      <c r="D51" s="413"/>
      <c r="E51" s="413"/>
      <c r="F51" s="413"/>
      <c r="G51" s="413"/>
      <c r="H51" s="413"/>
      <c r="I51" s="413"/>
    </row>
    <row r="52" spans="1:9" x14ac:dyDescent="0.2">
      <c r="A52" s="414" t="s">
        <v>269</v>
      </c>
      <c r="B52" s="413"/>
      <c r="C52" s="413"/>
      <c r="D52" s="413"/>
      <c r="E52" s="413"/>
      <c r="F52" s="413"/>
      <c r="G52" s="413"/>
      <c r="H52" s="413"/>
      <c r="I52" s="413"/>
    </row>
  </sheetData>
  <sheetProtection selectLockedCells="1"/>
  <mergeCells count="11">
    <mergeCell ref="A16:I16"/>
    <mergeCell ref="H5:I5"/>
    <mergeCell ref="A8:I8"/>
    <mergeCell ref="A10:I10"/>
    <mergeCell ref="A12:I12"/>
    <mergeCell ref="A14:I14"/>
    <mergeCell ref="A18:I18"/>
    <mergeCell ref="A47:I48"/>
    <mergeCell ref="A49:I50"/>
    <mergeCell ref="A51:I51"/>
    <mergeCell ref="A52:I52"/>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8B146-8626-4AD9-B072-C14F37CF21E7}">
  <sheetPr>
    <tabColor rgb="FF00B0F0"/>
    <pageSetUpPr fitToPage="1"/>
  </sheetPr>
  <dimension ref="A1:L52"/>
  <sheetViews>
    <sheetView view="pageLayout" topLeftCell="A7" zoomScaleNormal="100" zoomScaleSheetLayoutView="70" workbookViewId="0">
      <selection activeCell="B2" sqref="B2"/>
    </sheetView>
  </sheetViews>
  <sheetFormatPr defaultColWidth="9.140625" defaultRowHeight="12.75" x14ac:dyDescent="0.2"/>
  <cols>
    <col min="1" max="2" width="14.7109375" style="210" customWidth="1"/>
    <col min="3" max="8" width="14" style="210" customWidth="1"/>
    <col min="9" max="9" width="13.140625" style="210" customWidth="1"/>
    <col min="10" max="16384" width="9.140625" style="210"/>
  </cols>
  <sheetData>
    <row r="1" spans="1:9" x14ac:dyDescent="0.2">
      <c r="A1" s="240"/>
      <c r="B1" s="240"/>
      <c r="C1" s="240"/>
      <c r="D1" s="240"/>
      <c r="E1" s="240"/>
      <c r="F1" s="240"/>
      <c r="G1" s="240"/>
      <c r="H1" s="240"/>
      <c r="I1" s="240"/>
    </row>
    <row r="2" spans="1:9" x14ac:dyDescent="0.2">
      <c r="A2" s="240" t="s">
        <v>13</v>
      </c>
      <c r="B2" s="224" t="s">
        <v>44</v>
      </c>
      <c r="C2" s="224"/>
      <c r="D2" s="224"/>
      <c r="E2" s="240"/>
      <c r="F2" s="240"/>
      <c r="G2" s="242" t="s">
        <v>14</v>
      </c>
      <c r="H2" s="224" t="s">
        <v>327</v>
      </c>
      <c r="I2" s="224"/>
    </row>
    <row r="3" spans="1:9" x14ac:dyDescent="0.2">
      <c r="A3" s="240" t="s">
        <v>22</v>
      </c>
      <c r="B3" s="224" t="s">
        <v>299</v>
      </c>
      <c r="C3" s="224"/>
      <c r="D3" s="224"/>
      <c r="E3" s="240"/>
      <c r="F3" s="240"/>
      <c r="G3" s="242" t="s">
        <v>15</v>
      </c>
      <c r="H3" s="241" t="s">
        <v>328</v>
      </c>
      <c r="I3" s="241"/>
    </row>
    <row r="4" spans="1:9" x14ac:dyDescent="0.2">
      <c r="A4" s="240" t="s">
        <v>16</v>
      </c>
      <c r="B4" s="224" t="s">
        <v>300</v>
      </c>
      <c r="C4" s="224"/>
      <c r="D4" s="224"/>
      <c r="E4" s="240"/>
      <c r="F4" s="240"/>
      <c r="G4" s="242" t="s">
        <v>18</v>
      </c>
      <c r="H4" s="224" t="s">
        <v>38</v>
      </c>
      <c r="I4" s="224"/>
    </row>
    <row r="5" spans="1:9" x14ac:dyDescent="0.2">
      <c r="A5" s="240" t="s">
        <v>17</v>
      </c>
      <c r="B5" s="224" t="s">
        <v>301</v>
      </c>
      <c r="C5" s="241"/>
      <c r="D5" s="241"/>
      <c r="E5" s="240"/>
      <c r="F5" s="240"/>
      <c r="G5" s="242" t="s">
        <v>19</v>
      </c>
      <c r="H5" s="241" t="s">
        <v>302</v>
      </c>
      <c r="I5" s="241"/>
    </row>
    <row r="6" spans="1:9" x14ac:dyDescent="0.2">
      <c r="A6" s="240"/>
      <c r="B6" s="240" t="s">
        <v>303</v>
      </c>
      <c r="C6" s="240"/>
      <c r="D6" s="240"/>
      <c r="E6" s="240"/>
      <c r="F6" s="240"/>
      <c r="G6" s="240"/>
      <c r="H6" s="240"/>
      <c r="I6" s="240"/>
    </row>
    <row r="7" spans="1:9" x14ac:dyDescent="0.2">
      <c r="A7" s="240"/>
      <c r="B7" s="240"/>
      <c r="C7" s="240"/>
      <c r="D7" s="240"/>
      <c r="E7" s="240"/>
      <c r="F7" s="240"/>
      <c r="G7" s="240"/>
      <c r="H7" s="240"/>
      <c r="I7" s="240"/>
    </row>
    <row r="8" spans="1:9" ht="12.75" customHeight="1" x14ac:dyDescent="0.2">
      <c r="A8" s="240" t="s">
        <v>20</v>
      </c>
      <c r="B8" s="240"/>
      <c r="C8" s="240"/>
      <c r="D8" s="240"/>
      <c r="E8" s="240"/>
      <c r="F8" s="240"/>
      <c r="G8" s="240"/>
      <c r="H8" s="240"/>
      <c r="I8" s="240"/>
    </row>
    <row r="9" spans="1:9" x14ac:dyDescent="0.2">
      <c r="A9" s="402" t="s">
        <v>304</v>
      </c>
      <c r="B9" s="402"/>
      <c r="C9" s="402"/>
      <c r="D9" s="402"/>
      <c r="E9" s="402"/>
      <c r="F9" s="402"/>
      <c r="G9" s="402"/>
      <c r="H9" s="402"/>
      <c r="I9" s="402"/>
    </row>
    <row r="10" spans="1:9" ht="12.75" customHeight="1" x14ac:dyDescent="0.2">
      <c r="A10" s="240" t="s">
        <v>21</v>
      </c>
      <c r="B10" s="240"/>
      <c r="C10" s="240"/>
      <c r="D10" s="240"/>
      <c r="E10" s="240"/>
      <c r="F10" s="240"/>
      <c r="G10" s="240"/>
      <c r="H10" s="240"/>
      <c r="I10" s="240"/>
    </row>
    <row r="11" spans="1:9" x14ac:dyDescent="0.2">
      <c r="A11" s="402" t="s">
        <v>305</v>
      </c>
      <c r="B11" s="402"/>
      <c r="C11" s="402"/>
      <c r="D11" s="402"/>
      <c r="E11" s="402"/>
      <c r="F11" s="402"/>
      <c r="G11" s="402"/>
      <c r="H11" s="402"/>
      <c r="I11" s="402"/>
    </row>
    <row r="12" spans="1:9" ht="12.75" customHeight="1" x14ac:dyDescent="0.2">
      <c r="A12" s="240" t="s">
        <v>23</v>
      </c>
      <c r="B12" s="240"/>
      <c r="C12" s="240"/>
      <c r="D12" s="240"/>
      <c r="E12" s="240"/>
      <c r="F12" s="240"/>
      <c r="G12" s="240"/>
      <c r="H12" s="240"/>
      <c r="I12" s="240"/>
    </row>
    <row r="13" spans="1:9" x14ac:dyDescent="0.2">
      <c r="A13" s="402" t="s">
        <v>306</v>
      </c>
      <c r="B13" s="402"/>
      <c r="C13" s="402"/>
      <c r="D13" s="402"/>
      <c r="E13" s="402"/>
      <c r="F13" s="402"/>
      <c r="G13" s="402"/>
      <c r="H13" s="402"/>
      <c r="I13" s="402"/>
    </row>
    <row r="14" spans="1:9" ht="12.75" customHeight="1" x14ac:dyDescent="0.2">
      <c r="A14" s="210" t="s">
        <v>307</v>
      </c>
      <c r="B14" s="240"/>
      <c r="C14" s="240"/>
      <c r="D14" s="240"/>
      <c r="E14" s="240"/>
      <c r="F14" s="240"/>
      <c r="G14" s="240"/>
      <c r="H14" s="240"/>
      <c r="I14" s="240"/>
    </row>
    <row r="15" spans="1:9" x14ac:dyDescent="0.2">
      <c r="A15" s="240"/>
      <c r="B15" s="240"/>
      <c r="C15" s="240"/>
      <c r="D15" s="240"/>
      <c r="E15" s="240"/>
      <c r="F15" s="240"/>
      <c r="G15" s="240"/>
      <c r="H15" s="240"/>
      <c r="I15" s="240"/>
    </row>
    <row r="16" spans="1:9" ht="12.75" customHeight="1" x14ac:dyDescent="0.2">
      <c r="A16" s="210" t="s">
        <v>325</v>
      </c>
      <c r="B16" s="240"/>
      <c r="C16" s="240"/>
      <c r="D16" s="240" t="s">
        <v>329</v>
      </c>
      <c r="E16" s="240"/>
      <c r="F16" s="240"/>
      <c r="G16" s="240"/>
      <c r="H16" s="240"/>
      <c r="I16" s="240"/>
    </row>
    <row r="17" spans="1:12" x14ac:dyDescent="0.2">
      <c r="A17" s="240" t="s">
        <v>326</v>
      </c>
      <c r="B17" s="240"/>
      <c r="C17" s="240"/>
      <c r="D17" s="240"/>
      <c r="E17" s="240"/>
      <c r="F17" s="240"/>
      <c r="G17" s="240"/>
      <c r="H17" s="240"/>
      <c r="I17" s="240"/>
    </row>
    <row r="18" spans="1:12" x14ac:dyDescent="0.2">
      <c r="A18" s="386" t="s">
        <v>12</v>
      </c>
      <c r="B18" s="387"/>
      <c r="C18" s="387"/>
      <c r="D18" s="387"/>
      <c r="E18" s="387"/>
      <c r="F18" s="387"/>
      <c r="G18" s="387"/>
      <c r="H18" s="387"/>
      <c r="I18" s="388"/>
    </row>
    <row r="19" spans="1:12" x14ac:dyDescent="0.2">
      <c r="A19" s="218"/>
      <c r="B19" s="217"/>
      <c r="C19" s="239" t="s">
        <v>30</v>
      </c>
      <c r="D19" s="239" t="s">
        <v>31</v>
      </c>
      <c r="E19" s="239" t="s">
        <v>32</v>
      </c>
      <c r="F19" s="239" t="s">
        <v>33</v>
      </c>
      <c r="G19" s="239" t="s">
        <v>322</v>
      </c>
      <c r="H19" s="239" t="s">
        <v>323</v>
      </c>
      <c r="I19" s="239" t="s">
        <v>324</v>
      </c>
      <c r="L19" s="175"/>
    </row>
    <row r="20" spans="1:12" x14ac:dyDescent="0.2">
      <c r="A20" s="218"/>
      <c r="B20" s="217"/>
      <c r="C20" s="238" t="s">
        <v>10</v>
      </c>
      <c r="D20" s="238" t="s">
        <v>10</v>
      </c>
      <c r="E20" s="238" t="s">
        <v>10</v>
      </c>
      <c r="F20" s="238" t="s">
        <v>10</v>
      </c>
      <c r="G20" s="238" t="s">
        <v>11</v>
      </c>
      <c r="H20" s="238" t="s">
        <v>11</v>
      </c>
      <c r="I20" s="238" t="s">
        <v>11</v>
      </c>
    </row>
    <row r="21" spans="1:12" x14ac:dyDescent="0.2">
      <c r="A21" s="218" t="s">
        <v>0</v>
      </c>
      <c r="B21" s="217"/>
      <c r="C21" s="211">
        <v>600603</v>
      </c>
      <c r="D21" s="211">
        <v>600603</v>
      </c>
      <c r="E21" s="211">
        <v>600603</v>
      </c>
      <c r="F21" s="211">
        <v>600603</v>
      </c>
      <c r="G21" s="211">
        <v>600603</v>
      </c>
      <c r="H21" s="211">
        <v>600603</v>
      </c>
      <c r="I21" s="211">
        <v>600603</v>
      </c>
    </row>
    <row r="22" spans="1:12" x14ac:dyDescent="0.2">
      <c r="A22" s="218" t="s">
        <v>1</v>
      </c>
      <c r="B22" s="217"/>
      <c r="C22" s="211">
        <v>57571</v>
      </c>
      <c r="D22" s="211">
        <f>C33</f>
        <v>59351.390000000014</v>
      </c>
      <c r="E22" s="211">
        <f>D33</f>
        <v>57571</v>
      </c>
      <c r="F22" s="211">
        <f>E33</f>
        <v>57582.260000000009</v>
      </c>
      <c r="G22" s="211">
        <f t="shared" ref="G22:I22" si="0">F33</f>
        <v>57592.070000000065</v>
      </c>
      <c r="H22" s="211">
        <f t="shared" si="0"/>
        <v>57592.070000000065</v>
      </c>
      <c r="I22" s="211">
        <f t="shared" si="0"/>
        <v>57592.070000000065</v>
      </c>
    </row>
    <row r="23" spans="1:12" x14ac:dyDescent="0.2">
      <c r="A23" s="218" t="s">
        <v>2</v>
      </c>
      <c r="B23" s="217"/>
      <c r="C23" s="211">
        <v>762605.51</v>
      </c>
      <c r="D23" s="211">
        <v>413918.98</v>
      </c>
      <c r="E23" s="211">
        <v>633330.29</v>
      </c>
      <c r="F23" s="211">
        <v>587979.30000000005</v>
      </c>
      <c r="G23" s="211">
        <v>587979.30000000005</v>
      </c>
      <c r="H23" s="211">
        <v>587979.30000000005</v>
      </c>
      <c r="I23" s="211">
        <v>587979.30000000005</v>
      </c>
    </row>
    <row r="24" spans="1:12" x14ac:dyDescent="0.2">
      <c r="A24" s="218" t="s">
        <v>3</v>
      </c>
      <c r="B24" s="217"/>
      <c r="C24" s="211">
        <v>760825.12</v>
      </c>
      <c r="D24" s="211">
        <v>415699.37</v>
      </c>
      <c r="E24" s="211">
        <v>633319.03</v>
      </c>
      <c r="F24" s="211">
        <v>587969.49</v>
      </c>
      <c r="G24" s="211">
        <v>587979.30000000005</v>
      </c>
      <c r="H24" s="211">
        <v>587979.30000000005</v>
      </c>
      <c r="I24" s="211">
        <v>587979.30000000005</v>
      </c>
    </row>
    <row r="25" spans="1:12" x14ac:dyDescent="0.2">
      <c r="A25" s="218"/>
      <c r="B25" s="217"/>
      <c r="C25" s="211"/>
      <c r="D25" s="211"/>
      <c r="E25" s="211"/>
      <c r="F25" s="211"/>
      <c r="G25" s="211"/>
      <c r="H25" s="211"/>
      <c r="I25" s="211"/>
    </row>
    <row r="26" spans="1:12" x14ac:dyDescent="0.2">
      <c r="A26" s="233" t="s">
        <v>4</v>
      </c>
      <c r="B26" s="237"/>
      <c r="C26" s="236"/>
      <c r="D26" s="236"/>
      <c r="E26" s="231"/>
      <c r="F26" s="231"/>
      <c r="G26" s="231"/>
      <c r="H26" s="231"/>
      <c r="I26" s="231"/>
    </row>
    <row r="27" spans="1:12" x14ac:dyDescent="0.2">
      <c r="A27" s="233" t="s">
        <v>29</v>
      </c>
      <c r="B27" s="232"/>
      <c r="C27" s="236"/>
      <c r="D27" s="236"/>
      <c r="E27" s="231"/>
      <c r="F27" s="231"/>
      <c r="G27" s="231"/>
      <c r="H27" s="231"/>
      <c r="I27" s="231"/>
    </row>
    <row r="28" spans="1:12" x14ac:dyDescent="0.2">
      <c r="A28" s="235"/>
      <c r="B28" s="234"/>
      <c r="C28" s="212"/>
      <c r="D28" s="212"/>
      <c r="E28" s="212"/>
      <c r="F28" s="212"/>
      <c r="G28" s="212"/>
      <c r="H28" s="212"/>
      <c r="I28" s="212"/>
    </row>
    <row r="29" spans="1:12" x14ac:dyDescent="0.2">
      <c r="A29" s="235"/>
      <c r="B29" s="234"/>
      <c r="C29" s="212"/>
      <c r="D29" s="212"/>
      <c r="E29" s="212"/>
      <c r="F29" s="212"/>
      <c r="G29" s="212"/>
      <c r="H29" s="212"/>
      <c r="I29" s="212"/>
    </row>
    <row r="30" spans="1:12" x14ac:dyDescent="0.2">
      <c r="A30" s="235"/>
      <c r="B30" s="234"/>
      <c r="C30" s="212"/>
      <c r="D30" s="212"/>
      <c r="E30" s="212"/>
      <c r="F30" s="212"/>
      <c r="G30" s="212"/>
      <c r="H30" s="212"/>
      <c r="I30" s="212"/>
    </row>
    <row r="31" spans="1:12" x14ac:dyDescent="0.2">
      <c r="A31" s="233" t="s">
        <v>5</v>
      </c>
      <c r="B31" s="232"/>
      <c r="C31" s="231">
        <f t="shared" ref="C31:E31" si="1">SUM(C28:C30)</f>
        <v>0</v>
      </c>
      <c r="D31" s="231">
        <f t="shared" si="1"/>
        <v>0</v>
      </c>
      <c r="E31" s="231">
        <f t="shared" si="1"/>
        <v>0</v>
      </c>
      <c r="F31" s="231">
        <f t="shared" ref="F31:I31" si="2">SUM(F28:F30)</f>
        <v>0</v>
      </c>
      <c r="G31" s="231">
        <f t="shared" si="2"/>
        <v>0</v>
      </c>
      <c r="H31" s="231">
        <f t="shared" si="2"/>
        <v>0</v>
      </c>
      <c r="I31" s="231">
        <f t="shared" si="2"/>
        <v>0</v>
      </c>
    </row>
    <row r="32" spans="1:12" x14ac:dyDescent="0.2">
      <c r="A32" s="218"/>
      <c r="B32" s="217"/>
      <c r="C32" s="211"/>
      <c r="D32" s="211"/>
      <c r="E32" s="211"/>
      <c r="F32" s="211"/>
      <c r="G32" s="211"/>
      <c r="H32" s="211"/>
      <c r="I32" s="211"/>
    </row>
    <row r="33" spans="1:9" x14ac:dyDescent="0.2">
      <c r="A33" s="218" t="s">
        <v>7</v>
      </c>
      <c r="B33" s="217"/>
      <c r="C33" s="230">
        <f t="shared" ref="C33:I33" si="3">+C22+C23-C24+C31</f>
        <v>59351.390000000014</v>
      </c>
      <c r="D33" s="230">
        <f t="shared" si="3"/>
        <v>57571</v>
      </c>
      <c r="E33" s="230">
        <f t="shared" si="3"/>
        <v>57582.260000000009</v>
      </c>
      <c r="F33" s="230">
        <f t="shared" si="3"/>
        <v>57592.070000000065</v>
      </c>
      <c r="G33" s="230">
        <f t="shared" si="3"/>
        <v>57592.070000000065</v>
      </c>
      <c r="H33" s="230">
        <f t="shared" si="3"/>
        <v>57592.070000000065</v>
      </c>
      <c r="I33" s="230">
        <f t="shared" si="3"/>
        <v>57592.070000000065</v>
      </c>
    </row>
    <row r="34" spans="1:9" x14ac:dyDescent="0.2">
      <c r="A34" s="229"/>
      <c r="B34" s="221"/>
      <c r="C34" s="211"/>
      <c r="D34" s="211"/>
      <c r="E34" s="211"/>
      <c r="F34" s="211"/>
      <c r="G34" s="211"/>
      <c r="H34" s="211"/>
      <c r="I34" s="211"/>
    </row>
    <row r="35" spans="1:9" x14ac:dyDescent="0.2">
      <c r="A35" s="218" t="s">
        <v>24</v>
      </c>
      <c r="B35" s="217"/>
      <c r="C35" s="211">
        <v>100408</v>
      </c>
      <c r="D35" s="211">
        <v>150938.34</v>
      </c>
      <c r="E35" s="211">
        <v>253293.47</v>
      </c>
      <c r="F35" s="211">
        <v>257994</v>
      </c>
      <c r="G35" s="211">
        <v>257994</v>
      </c>
      <c r="H35" s="211">
        <v>257994</v>
      </c>
      <c r="I35" s="211">
        <v>257994</v>
      </c>
    </row>
    <row r="36" spans="1:9" x14ac:dyDescent="0.2">
      <c r="A36" s="229"/>
      <c r="B36" s="221"/>
      <c r="C36" s="211"/>
      <c r="D36" s="211"/>
      <c r="E36" s="211"/>
      <c r="F36" s="211"/>
      <c r="G36" s="211"/>
      <c r="H36" s="211"/>
      <c r="I36" s="211"/>
    </row>
    <row r="37" spans="1:9" x14ac:dyDescent="0.2">
      <c r="A37" s="218" t="s">
        <v>25</v>
      </c>
      <c r="B37" s="215"/>
      <c r="C37" s="243" t="s">
        <v>75</v>
      </c>
      <c r="D37" s="243" t="s">
        <v>75</v>
      </c>
      <c r="E37" s="243" t="s">
        <v>75</v>
      </c>
      <c r="F37" s="243" t="s">
        <v>75</v>
      </c>
      <c r="G37" s="243" t="s">
        <v>75</v>
      </c>
      <c r="H37" s="243" t="s">
        <v>75</v>
      </c>
      <c r="I37" s="243" t="s">
        <v>75</v>
      </c>
    </row>
    <row r="38" spans="1:9" x14ac:dyDescent="0.2">
      <c r="A38" s="227"/>
      <c r="B38" s="227"/>
      <c r="C38" s="226"/>
      <c r="D38" s="226"/>
      <c r="E38" s="226"/>
      <c r="F38" s="226"/>
      <c r="G38" s="226"/>
      <c r="H38" s="226"/>
      <c r="I38" s="226"/>
    </row>
    <row r="39" spans="1:9" x14ac:dyDescent="0.2">
      <c r="A39" s="225" t="s">
        <v>26</v>
      </c>
      <c r="B39" s="224"/>
      <c r="C39" s="223"/>
      <c r="D39" s="223"/>
      <c r="E39" s="222"/>
      <c r="F39" s="222"/>
      <c r="G39" s="222"/>
      <c r="H39" s="222"/>
      <c r="I39" s="222"/>
    </row>
    <row r="40" spans="1:9" x14ac:dyDescent="0.2">
      <c r="A40" s="216" t="s">
        <v>28</v>
      </c>
      <c r="B40" s="221"/>
      <c r="C40" s="220"/>
      <c r="D40" s="220"/>
      <c r="E40" s="219"/>
      <c r="F40" s="219"/>
      <c r="G40" s="219"/>
      <c r="H40" s="219"/>
      <c r="I40" s="219"/>
    </row>
    <row r="41" spans="1:9" x14ac:dyDescent="0.2">
      <c r="A41" s="218"/>
      <c r="B41" s="217"/>
      <c r="C41" s="211"/>
      <c r="D41" s="211"/>
      <c r="E41" s="211"/>
      <c r="F41" s="211"/>
      <c r="G41" s="211"/>
      <c r="H41" s="211"/>
      <c r="I41" s="211"/>
    </row>
    <row r="42" spans="1:9" x14ac:dyDescent="0.2">
      <c r="A42" s="218" t="s">
        <v>6</v>
      </c>
      <c r="B42" s="217"/>
      <c r="C42" s="212"/>
      <c r="D42" s="212"/>
      <c r="E42" s="211"/>
      <c r="F42" s="211"/>
      <c r="G42" s="211"/>
      <c r="H42" s="211"/>
      <c r="I42" s="211"/>
    </row>
    <row r="43" spans="1:9" x14ac:dyDescent="0.2">
      <c r="A43" s="218"/>
      <c r="B43" s="217"/>
      <c r="C43" s="212"/>
      <c r="D43" s="212"/>
      <c r="E43" s="211"/>
      <c r="F43" s="211"/>
      <c r="G43" s="211"/>
      <c r="H43" s="211"/>
      <c r="I43" s="211"/>
    </row>
    <row r="44" spans="1:9" x14ac:dyDescent="0.2">
      <c r="A44" s="216" t="s">
        <v>8</v>
      </c>
      <c r="B44" s="215"/>
      <c r="C44" s="212"/>
      <c r="D44" s="212"/>
      <c r="E44" s="211"/>
      <c r="F44" s="211"/>
      <c r="G44" s="211"/>
      <c r="H44" s="211"/>
      <c r="I44" s="211"/>
    </row>
    <row r="45" spans="1:9" x14ac:dyDescent="0.2">
      <c r="A45" s="214" t="s">
        <v>9</v>
      </c>
      <c r="B45" s="213"/>
      <c r="C45" s="212"/>
      <c r="D45" s="212"/>
      <c r="E45" s="211"/>
      <c r="F45" s="211"/>
      <c r="G45" s="211"/>
      <c r="H45" s="211"/>
      <c r="I45" s="211"/>
    </row>
    <row r="49" spans="1:9" x14ac:dyDescent="0.2">
      <c r="A49" s="413"/>
      <c r="B49" s="413"/>
      <c r="C49" s="413"/>
      <c r="D49" s="413"/>
      <c r="E49" s="413"/>
      <c r="F49" s="413"/>
      <c r="G49" s="413"/>
      <c r="H49" s="413"/>
      <c r="I49" s="413"/>
    </row>
    <row r="50" spans="1:9" x14ac:dyDescent="0.2">
      <c r="A50" s="413"/>
      <c r="B50" s="413"/>
      <c r="C50" s="413"/>
      <c r="D50" s="413"/>
      <c r="E50" s="413"/>
      <c r="F50" s="413"/>
      <c r="G50" s="413"/>
      <c r="H50" s="413"/>
      <c r="I50" s="413"/>
    </row>
    <row r="51" spans="1:9" x14ac:dyDescent="0.2">
      <c r="A51" s="413"/>
      <c r="B51" s="413"/>
      <c r="C51" s="413"/>
      <c r="D51" s="413"/>
      <c r="E51" s="413"/>
      <c r="F51" s="413"/>
      <c r="G51" s="413"/>
      <c r="H51" s="413"/>
      <c r="I51" s="413"/>
    </row>
    <row r="52" spans="1:9" x14ac:dyDescent="0.2">
      <c r="A52" s="414"/>
      <c r="B52" s="413"/>
      <c r="C52" s="413"/>
      <c r="D52" s="413"/>
      <c r="E52" s="413"/>
      <c r="F52" s="413"/>
      <c r="G52" s="413"/>
      <c r="H52" s="413"/>
      <c r="I52" s="413"/>
    </row>
  </sheetData>
  <sheetProtection selectLockedCells="1"/>
  <mergeCells count="7">
    <mergeCell ref="A18:I18"/>
    <mergeCell ref="A49:I50"/>
    <mergeCell ref="A51:I51"/>
    <mergeCell ref="A52:I52"/>
    <mergeCell ref="A9:I9"/>
    <mergeCell ref="A11:I11"/>
    <mergeCell ref="A13:I13"/>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2023 Legislature</oddHeader>
    <oddFooter>&amp;LForm 37-47 (rev. 7/19/22)</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9A01E-EF4B-4BAA-A2F3-24E2856E481A}">
  <sheetPr>
    <pageSetUpPr fitToPage="1"/>
  </sheetPr>
  <dimension ref="A1:I44"/>
  <sheetViews>
    <sheetView topLeftCell="A7" zoomScaleNormal="100" zoomScaleSheetLayoutView="70" workbookViewId="0">
      <selection activeCell="L25" sqref="L25"/>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72"/>
      <c r="F1" s="1"/>
      <c r="G1" s="1"/>
      <c r="H1" s="1"/>
      <c r="I1" s="1"/>
    </row>
    <row r="2" spans="1:9" x14ac:dyDescent="0.2">
      <c r="A2" s="4" t="s">
        <v>13</v>
      </c>
      <c r="B2" s="6" t="s">
        <v>44</v>
      </c>
      <c r="C2" s="6"/>
      <c r="D2" s="6"/>
      <c r="E2" s="4"/>
      <c r="F2" s="4"/>
      <c r="G2" s="7" t="s">
        <v>14</v>
      </c>
      <c r="H2" s="6" t="s">
        <v>76</v>
      </c>
      <c r="I2" s="6"/>
    </row>
    <row r="3" spans="1:9" x14ac:dyDescent="0.2">
      <c r="A3" s="4" t="s">
        <v>22</v>
      </c>
      <c r="B3" s="6" t="s">
        <v>77</v>
      </c>
      <c r="C3" s="6"/>
      <c r="D3" s="6"/>
      <c r="E3" s="4"/>
      <c r="F3" s="4"/>
      <c r="G3" s="7" t="s">
        <v>15</v>
      </c>
      <c r="H3" s="9" t="s">
        <v>78</v>
      </c>
      <c r="I3" s="9"/>
    </row>
    <row r="4" spans="1:9" x14ac:dyDescent="0.2">
      <c r="A4" s="4" t="s">
        <v>16</v>
      </c>
      <c r="B4" s="6" t="s">
        <v>103</v>
      </c>
      <c r="C4" s="10"/>
      <c r="D4" s="10"/>
      <c r="E4" s="4"/>
      <c r="F4" s="4"/>
      <c r="G4" s="7" t="s">
        <v>18</v>
      </c>
      <c r="H4" s="6" t="s">
        <v>38</v>
      </c>
      <c r="I4" s="6"/>
    </row>
    <row r="5" spans="1:9" x14ac:dyDescent="0.2">
      <c r="A5" s="4" t="s">
        <v>17</v>
      </c>
      <c r="B5" s="6" t="s">
        <v>104</v>
      </c>
      <c r="C5" s="73"/>
      <c r="D5" s="73"/>
      <c r="E5" s="4"/>
      <c r="F5" s="4"/>
      <c r="G5" s="7" t="s">
        <v>19</v>
      </c>
      <c r="H5" s="9" t="s">
        <v>105</v>
      </c>
      <c r="I5" s="11"/>
    </row>
    <row r="7" spans="1:9" ht="27.75" customHeight="1" x14ac:dyDescent="0.2">
      <c r="A7" s="385" t="s">
        <v>106</v>
      </c>
      <c r="B7" s="385"/>
      <c r="C7" s="385"/>
      <c r="D7" s="385"/>
      <c r="E7" s="385"/>
      <c r="F7" s="385"/>
      <c r="G7" s="385"/>
      <c r="H7" s="385"/>
      <c r="I7" s="385"/>
    </row>
    <row r="9" spans="1:9" x14ac:dyDescent="0.2">
      <c r="A9" s="385" t="s">
        <v>107</v>
      </c>
      <c r="B9" s="385"/>
      <c r="C9" s="385"/>
      <c r="D9" s="385"/>
      <c r="E9" s="385"/>
      <c r="F9" s="385"/>
      <c r="G9" s="385"/>
      <c r="H9" s="385"/>
      <c r="I9" s="385"/>
    </row>
    <row r="11" spans="1:9" ht="83.25" customHeight="1" x14ac:dyDescent="0.2">
      <c r="A11" s="399" t="s">
        <v>108</v>
      </c>
      <c r="B11" s="399"/>
      <c r="C11" s="399"/>
      <c r="D11" s="399"/>
      <c r="E11" s="399"/>
      <c r="F11" s="399"/>
      <c r="G11" s="399"/>
      <c r="H11" s="399"/>
      <c r="I11" s="399"/>
    </row>
    <row r="13" spans="1:9" ht="65.25" customHeight="1" x14ac:dyDescent="0.2">
      <c r="A13" s="385" t="s">
        <v>393</v>
      </c>
      <c r="B13" s="385"/>
      <c r="C13" s="385"/>
      <c r="D13" s="385"/>
      <c r="E13" s="385"/>
      <c r="F13" s="385"/>
      <c r="G13" s="385"/>
      <c r="H13" s="385"/>
      <c r="I13" s="385"/>
    </row>
    <row r="14" spans="1:9" s="210" customFormat="1" x14ac:dyDescent="0.2">
      <c r="A14" s="307" t="s">
        <v>394</v>
      </c>
      <c r="B14" s="290"/>
      <c r="C14" s="290"/>
      <c r="D14" s="290"/>
      <c r="E14" s="290"/>
      <c r="F14" s="290"/>
      <c r="G14" s="290"/>
      <c r="H14" s="290"/>
      <c r="I14" s="290"/>
    </row>
    <row r="15" spans="1:9" s="210" customFormat="1" x14ac:dyDescent="0.2">
      <c r="A15" s="308" t="s">
        <v>391</v>
      </c>
      <c r="B15" s="290"/>
      <c r="C15" s="290"/>
      <c r="D15" s="290"/>
      <c r="E15" s="290"/>
      <c r="F15" s="290"/>
      <c r="G15" s="290"/>
      <c r="H15" s="290"/>
      <c r="I15" s="290"/>
    </row>
    <row r="17" spans="1:9" x14ac:dyDescent="0.2">
      <c r="A17" s="382" t="s">
        <v>12</v>
      </c>
      <c r="B17" s="383"/>
      <c r="C17" s="383"/>
      <c r="D17" s="383"/>
      <c r="E17" s="383"/>
      <c r="F17" s="383"/>
      <c r="G17" s="383"/>
      <c r="H17" s="383"/>
      <c r="I17" s="384"/>
    </row>
    <row r="18" spans="1:9" x14ac:dyDescent="0.2">
      <c r="A18" s="14"/>
      <c r="B18" s="15"/>
      <c r="C18" s="16" t="s">
        <v>30</v>
      </c>
      <c r="D18" s="16" t="s">
        <v>31</v>
      </c>
      <c r="E18" s="16" t="s">
        <v>32</v>
      </c>
      <c r="F18" s="16" t="s">
        <v>33</v>
      </c>
      <c r="G18" s="239" t="s">
        <v>322</v>
      </c>
      <c r="H18" s="239" t="s">
        <v>323</v>
      </c>
      <c r="I18" s="239" t="s">
        <v>324</v>
      </c>
    </row>
    <row r="19" spans="1:9" x14ac:dyDescent="0.2">
      <c r="A19" s="14"/>
      <c r="B19" s="15"/>
      <c r="C19" s="176" t="s">
        <v>10</v>
      </c>
      <c r="D19" s="238" t="s">
        <v>10</v>
      </c>
      <c r="E19" s="238" t="s">
        <v>10</v>
      </c>
      <c r="F19" s="238" t="s">
        <v>10</v>
      </c>
      <c r="G19" s="238" t="s">
        <v>11</v>
      </c>
      <c r="H19" s="238" t="s">
        <v>11</v>
      </c>
      <c r="I19" s="238" t="s">
        <v>11</v>
      </c>
    </row>
    <row r="20" spans="1:9" x14ac:dyDescent="0.2">
      <c r="A20" s="14" t="s">
        <v>0</v>
      </c>
      <c r="B20" s="15"/>
      <c r="C20" s="19">
        <v>370000</v>
      </c>
      <c r="D20" s="212">
        <v>300000</v>
      </c>
      <c r="E20" s="212">
        <v>40000</v>
      </c>
      <c r="F20" s="212">
        <v>40000</v>
      </c>
      <c r="G20" s="212">
        <v>40000</v>
      </c>
      <c r="H20" s="212">
        <v>40000</v>
      </c>
      <c r="I20" s="212">
        <v>40000</v>
      </c>
    </row>
    <row r="21" spans="1:9" x14ac:dyDescent="0.2">
      <c r="A21" s="14" t="s">
        <v>1</v>
      </c>
      <c r="B21" s="15"/>
      <c r="C21" s="19">
        <v>0</v>
      </c>
      <c r="D21" s="212">
        <f t="shared" ref="D21" si="0">C32</f>
        <v>0</v>
      </c>
      <c r="E21" s="212">
        <f t="shared" ref="E21" si="1">D32</f>
        <v>0</v>
      </c>
      <c r="F21" s="212">
        <f t="shared" ref="F21" si="2">E32</f>
        <v>0</v>
      </c>
      <c r="G21" s="212">
        <f t="shared" ref="G21" si="3">F32</f>
        <v>0</v>
      </c>
      <c r="H21" s="212">
        <f t="shared" ref="H21" si="4">G32</f>
        <v>0</v>
      </c>
      <c r="I21" s="212">
        <f t="shared" ref="I21" si="5">H32</f>
        <v>0</v>
      </c>
    </row>
    <row r="22" spans="1:9" x14ac:dyDescent="0.2">
      <c r="A22" s="14" t="s">
        <v>2</v>
      </c>
      <c r="B22" s="15"/>
      <c r="C22" s="19">
        <v>252117.63</v>
      </c>
      <c r="D22" s="212">
        <v>400044.16</v>
      </c>
      <c r="E22" s="212">
        <v>87519.69</v>
      </c>
      <c r="F22" s="212">
        <v>38095.67</v>
      </c>
      <c r="G22" s="212">
        <v>40000</v>
      </c>
      <c r="H22" s="212">
        <v>40000</v>
      </c>
      <c r="I22" s="212">
        <v>40000</v>
      </c>
    </row>
    <row r="23" spans="1:9" x14ac:dyDescent="0.2">
      <c r="A23" s="14" t="s">
        <v>3</v>
      </c>
      <c r="B23" s="15"/>
      <c r="C23" s="19">
        <v>252117.63</v>
      </c>
      <c r="D23" s="212">
        <v>400044.16</v>
      </c>
      <c r="E23" s="212">
        <v>87519.69</v>
      </c>
      <c r="F23" s="212">
        <v>38095.67</v>
      </c>
      <c r="G23" s="212">
        <v>40000</v>
      </c>
      <c r="H23" s="212">
        <v>40000</v>
      </c>
      <c r="I23" s="212">
        <v>40000</v>
      </c>
    </row>
    <row r="24" spans="1:9" x14ac:dyDescent="0.2">
      <c r="A24" s="14"/>
      <c r="B24" s="15"/>
      <c r="C24" s="212"/>
      <c r="D24" s="212"/>
      <c r="E24" s="212"/>
      <c r="F24" s="212"/>
      <c r="G24" s="212"/>
      <c r="H24" s="212"/>
      <c r="I24" s="212"/>
    </row>
    <row r="25" spans="1:9" x14ac:dyDescent="0.2">
      <c r="A25" s="14" t="s">
        <v>4</v>
      </c>
      <c r="B25" s="11"/>
      <c r="C25" s="236"/>
      <c r="D25" s="236"/>
      <c r="E25" s="236"/>
      <c r="F25" s="231"/>
      <c r="G25" s="231"/>
      <c r="H25" s="231"/>
      <c r="I25" s="231"/>
    </row>
    <row r="26" spans="1:9" x14ac:dyDescent="0.2">
      <c r="A26" s="14" t="s">
        <v>29</v>
      </c>
      <c r="B26" s="15"/>
      <c r="C26" s="236"/>
      <c r="D26" s="236"/>
      <c r="E26" s="236"/>
      <c r="F26" s="231"/>
      <c r="G26" s="231"/>
      <c r="H26" s="231"/>
      <c r="I26" s="231"/>
    </row>
    <row r="27" spans="1:9" x14ac:dyDescent="0.2">
      <c r="A27" s="23"/>
      <c r="B27" s="24"/>
      <c r="C27" s="212"/>
      <c r="D27" s="212"/>
      <c r="E27" s="212"/>
      <c r="F27" s="212"/>
      <c r="G27" s="212"/>
      <c r="H27" s="212"/>
      <c r="I27" s="212"/>
    </row>
    <row r="28" spans="1:9" x14ac:dyDescent="0.2">
      <c r="A28" s="23"/>
      <c r="B28" s="24"/>
      <c r="C28" s="212"/>
      <c r="D28" s="212"/>
      <c r="E28" s="212"/>
      <c r="F28" s="212"/>
      <c r="G28" s="212"/>
      <c r="H28" s="212"/>
      <c r="I28" s="212"/>
    </row>
    <row r="29" spans="1:9" x14ac:dyDescent="0.2">
      <c r="A29" s="23"/>
      <c r="B29" s="24"/>
      <c r="C29" s="212"/>
      <c r="D29" s="212"/>
      <c r="E29" s="212"/>
      <c r="F29" s="212"/>
      <c r="G29" s="212"/>
      <c r="H29" s="212"/>
      <c r="I29" s="212"/>
    </row>
    <row r="30" spans="1:9" x14ac:dyDescent="0.2">
      <c r="A30" s="14" t="s">
        <v>5</v>
      </c>
      <c r="B30" s="15"/>
      <c r="C30" s="25">
        <v>0</v>
      </c>
      <c r="D30" s="231">
        <f t="shared" ref="D30:F30" si="6">SUM(D27:D29)</f>
        <v>0</v>
      </c>
      <c r="E30" s="231">
        <f t="shared" si="6"/>
        <v>0</v>
      </c>
      <c r="F30" s="231">
        <f t="shared" si="6"/>
        <v>0</v>
      </c>
      <c r="G30" s="231">
        <f t="shared" ref="G30:I30" si="7">SUM(G27:G29)</f>
        <v>0</v>
      </c>
      <c r="H30" s="231">
        <f t="shared" si="7"/>
        <v>0</v>
      </c>
      <c r="I30" s="231">
        <f t="shared" si="7"/>
        <v>0</v>
      </c>
    </row>
    <row r="31" spans="1:9" x14ac:dyDescent="0.2">
      <c r="A31" s="14"/>
      <c r="B31" s="15"/>
      <c r="C31" s="26"/>
      <c r="D31" s="212"/>
      <c r="E31" s="212"/>
      <c r="F31" s="212"/>
      <c r="G31" s="212"/>
      <c r="H31" s="212"/>
      <c r="I31" s="212"/>
    </row>
    <row r="32" spans="1:9" x14ac:dyDescent="0.2">
      <c r="A32" s="14" t="s">
        <v>7</v>
      </c>
      <c r="B32" s="15"/>
      <c r="C32" s="25">
        <v>0</v>
      </c>
      <c r="D32" s="231">
        <f>+D21+D22-D23+D30</f>
        <v>0</v>
      </c>
      <c r="E32" s="231">
        <f>+E21+E22-E23+E30</f>
        <v>0</v>
      </c>
      <c r="F32" s="231">
        <f t="shared" ref="F32:I32" si="8">+F21+F22-F23+F30</f>
        <v>0</v>
      </c>
      <c r="G32" s="231">
        <f t="shared" si="8"/>
        <v>0</v>
      </c>
      <c r="H32" s="231">
        <f t="shared" si="8"/>
        <v>0</v>
      </c>
      <c r="I32" s="231">
        <f t="shared" si="8"/>
        <v>0</v>
      </c>
    </row>
    <row r="33" spans="1:9" x14ac:dyDescent="0.2">
      <c r="A33" s="23"/>
      <c r="B33" s="24"/>
      <c r="C33" s="26"/>
      <c r="D33" s="212"/>
      <c r="E33" s="212"/>
      <c r="F33" s="212"/>
      <c r="G33" s="212"/>
      <c r="H33" s="212"/>
      <c r="I33" s="212"/>
    </row>
    <row r="34" spans="1:9" x14ac:dyDescent="0.2">
      <c r="A34" s="14" t="s">
        <v>24</v>
      </c>
      <c r="B34" s="15"/>
      <c r="C34" s="26">
        <v>265595.65999999997</v>
      </c>
      <c r="D34" s="212">
        <v>65950</v>
      </c>
      <c r="E34" s="212">
        <v>0</v>
      </c>
      <c r="F34" s="212">
        <v>0</v>
      </c>
      <c r="G34" s="212">
        <v>0</v>
      </c>
      <c r="H34" s="212">
        <v>0</v>
      </c>
      <c r="I34" s="212">
        <v>0</v>
      </c>
    </row>
    <row r="35" spans="1:9" x14ac:dyDescent="0.2">
      <c r="A35" s="23"/>
      <c r="B35" s="24"/>
      <c r="C35" s="26"/>
      <c r="D35" s="212"/>
      <c r="E35" s="212"/>
      <c r="F35" s="212"/>
      <c r="G35" s="212"/>
      <c r="H35" s="212"/>
      <c r="I35" s="212"/>
    </row>
    <row r="36" spans="1:9" x14ac:dyDescent="0.2">
      <c r="A36" s="14" t="s">
        <v>25</v>
      </c>
      <c r="B36" s="28"/>
      <c r="C36" s="29" t="s">
        <v>43</v>
      </c>
      <c r="D36" s="30" t="s">
        <v>43</v>
      </c>
      <c r="E36" s="30" t="s">
        <v>43</v>
      </c>
      <c r="F36" s="30" t="s">
        <v>43</v>
      </c>
      <c r="G36" s="30" t="s">
        <v>43</v>
      </c>
      <c r="H36" s="30" t="s">
        <v>43</v>
      </c>
      <c r="I36" s="30" t="s">
        <v>43</v>
      </c>
    </row>
    <row r="37" spans="1:9" x14ac:dyDescent="0.2">
      <c r="A37" s="31"/>
      <c r="B37" s="31"/>
      <c r="C37" s="32"/>
      <c r="D37" s="32"/>
      <c r="E37" s="32"/>
      <c r="F37" s="32"/>
      <c r="G37" s="32"/>
      <c r="H37" s="32"/>
      <c r="I37" s="32"/>
    </row>
    <row r="38" spans="1:9" x14ac:dyDescent="0.2">
      <c r="A38" s="33" t="s">
        <v>26</v>
      </c>
      <c r="B38" s="10"/>
      <c r="C38" s="34"/>
      <c r="D38" s="34"/>
      <c r="E38" s="34"/>
      <c r="F38" s="34"/>
      <c r="G38" s="34"/>
      <c r="H38" s="34"/>
      <c r="I38" s="34"/>
    </row>
    <row r="39" spans="1:9" x14ac:dyDescent="0.2">
      <c r="A39" s="35" t="s">
        <v>28</v>
      </c>
      <c r="B39" s="24"/>
      <c r="C39" s="36"/>
      <c r="D39" s="36"/>
      <c r="E39" s="36"/>
      <c r="F39" s="36"/>
      <c r="G39" s="36"/>
      <c r="H39" s="36"/>
      <c r="I39" s="36"/>
    </row>
    <row r="40" spans="1:9" x14ac:dyDescent="0.2">
      <c r="A40" s="14"/>
      <c r="B40" s="15"/>
      <c r="C40" s="18"/>
      <c r="D40" s="18"/>
      <c r="E40" s="18"/>
      <c r="F40" s="18"/>
      <c r="G40" s="18"/>
      <c r="H40" s="18"/>
      <c r="I40" s="18"/>
    </row>
    <row r="41" spans="1:9" x14ac:dyDescent="0.2">
      <c r="A41" s="14" t="s">
        <v>6</v>
      </c>
      <c r="B41" s="15"/>
      <c r="C41" s="18"/>
      <c r="D41" s="18"/>
      <c r="E41" s="18"/>
      <c r="F41" s="18"/>
      <c r="G41" s="18"/>
      <c r="H41" s="18"/>
      <c r="I41" s="18"/>
    </row>
    <row r="42" spans="1:9" x14ac:dyDescent="0.2">
      <c r="A42" s="14"/>
      <c r="B42" s="15"/>
      <c r="C42" s="18"/>
      <c r="D42" s="18"/>
      <c r="E42" s="18"/>
      <c r="F42" s="18"/>
      <c r="G42" s="18"/>
      <c r="H42" s="18"/>
      <c r="I42" s="18"/>
    </row>
    <row r="43" spans="1:9" x14ac:dyDescent="0.2">
      <c r="A43" s="35" t="s">
        <v>8</v>
      </c>
      <c r="B43" s="28"/>
      <c r="C43" s="18"/>
      <c r="D43" s="18"/>
      <c r="E43" s="18"/>
      <c r="F43" s="18"/>
      <c r="G43" s="18"/>
      <c r="H43" s="18"/>
      <c r="I43" s="18"/>
    </row>
    <row r="44" spans="1:9" x14ac:dyDescent="0.2">
      <c r="A44" s="37" t="s">
        <v>9</v>
      </c>
      <c r="B44" s="38"/>
      <c r="C44" s="18"/>
      <c r="D44" s="18"/>
      <c r="E44" s="18"/>
      <c r="F44" s="18"/>
      <c r="G44" s="18"/>
      <c r="H44" s="18"/>
      <c r="I44" s="18"/>
    </row>
  </sheetData>
  <sheetProtection selectLockedCells="1"/>
  <mergeCells count="5">
    <mergeCell ref="A17:I17"/>
    <mergeCell ref="A7:I7"/>
    <mergeCell ref="A9:I9"/>
    <mergeCell ref="A11:I11"/>
    <mergeCell ref="A13:I13"/>
  </mergeCells>
  <printOptions horizontalCentered="1"/>
  <pageMargins left="0.7" right="0.7" top="0.75" bottom="0.75" header="0.3" footer="0.3"/>
  <pageSetup scale="74"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C3E7D-C290-44AF-B9D9-8C5C75FDC8C9}">
  <sheetPr>
    <tabColor rgb="FFFF0000"/>
    <pageSetUpPr fitToPage="1"/>
  </sheetPr>
  <dimension ref="A1:L45"/>
  <sheetViews>
    <sheetView topLeftCell="A11" zoomScaleNormal="100" zoomScaleSheetLayoutView="70" workbookViewId="0">
      <selection activeCell="G19" sqref="G19:I20"/>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9" x14ac:dyDescent="0.2">
      <c r="A1" s="1"/>
      <c r="B1" s="1"/>
      <c r="C1" s="1"/>
      <c r="D1" s="1"/>
      <c r="E1" s="2"/>
      <c r="F1" s="1"/>
      <c r="G1" s="1"/>
      <c r="H1" s="1"/>
      <c r="I1" s="1"/>
    </row>
    <row r="2" spans="1:9" x14ac:dyDescent="0.2">
      <c r="A2" s="4" t="s">
        <v>13</v>
      </c>
      <c r="B2" s="10" t="s">
        <v>44</v>
      </c>
      <c r="C2" s="6"/>
      <c r="D2" s="6"/>
      <c r="E2" s="4"/>
      <c r="F2" s="4"/>
      <c r="G2" s="7" t="s">
        <v>14</v>
      </c>
      <c r="H2" s="74" t="s">
        <v>87</v>
      </c>
      <c r="I2" s="6"/>
    </row>
    <row r="3" spans="1:9" x14ac:dyDescent="0.2">
      <c r="A3" s="4" t="s">
        <v>22</v>
      </c>
      <c r="B3" s="10" t="s">
        <v>77</v>
      </c>
      <c r="C3" s="6"/>
      <c r="D3" s="6"/>
      <c r="E3" s="4"/>
      <c r="F3" s="4"/>
      <c r="G3" s="7" t="s">
        <v>15</v>
      </c>
      <c r="H3" s="75" t="s">
        <v>88</v>
      </c>
      <c r="I3" s="9"/>
    </row>
    <row r="4" spans="1:9" x14ac:dyDescent="0.2">
      <c r="A4" s="4" t="s">
        <v>16</v>
      </c>
      <c r="B4" s="10" t="s">
        <v>109</v>
      </c>
      <c r="C4" s="10"/>
      <c r="D4" s="10"/>
      <c r="E4" s="4"/>
      <c r="F4" s="4"/>
      <c r="G4" s="7" t="s">
        <v>18</v>
      </c>
      <c r="H4" s="74" t="s">
        <v>110</v>
      </c>
      <c r="I4" s="6"/>
    </row>
    <row r="5" spans="1:9" ht="62.25" customHeight="1" x14ac:dyDescent="0.2">
      <c r="A5" s="4" t="s">
        <v>17</v>
      </c>
      <c r="B5" s="417" t="s">
        <v>90</v>
      </c>
      <c r="C5" s="417"/>
      <c r="D5" s="417"/>
      <c r="E5" s="4"/>
      <c r="F5" s="4"/>
      <c r="G5" s="7" t="s">
        <v>19</v>
      </c>
      <c r="H5" s="75" t="s">
        <v>111</v>
      </c>
      <c r="I5" s="11"/>
    </row>
    <row r="8" spans="1:9" ht="29.25" customHeight="1" x14ac:dyDescent="0.2">
      <c r="A8" s="385" t="s">
        <v>112</v>
      </c>
      <c r="B8" s="385"/>
      <c r="C8" s="385"/>
      <c r="D8" s="385"/>
      <c r="E8" s="385"/>
      <c r="F8" s="385"/>
      <c r="G8" s="385"/>
      <c r="H8" s="385"/>
      <c r="I8" s="385"/>
    </row>
    <row r="10" spans="1:9" x14ac:dyDescent="0.2">
      <c r="A10" s="385" t="s">
        <v>113</v>
      </c>
      <c r="B10" s="385"/>
      <c r="C10" s="385"/>
      <c r="D10" s="385"/>
      <c r="E10" s="385"/>
      <c r="F10" s="385"/>
      <c r="G10" s="385"/>
      <c r="H10" s="385"/>
      <c r="I10" s="385"/>
    </row>
    <row r="12" spans="1:9" ht="29.25" customHeight="1" x14ac:dyDescent="0.2">
      <c r="A12" s="399" t="s">
        <v>114</v>
      </c>
      <c r="B12" s="399"/>
      <c r="C12" s="399"/>
      <c r="D12" s="399"/>
      <c r="E12" s="399"/>
      <c r="F12" s="399"/>
      <c r="G12" s="399"/>
      <c r="H12" s="399"/>
      <c r="I12" s="399"/>
    </row>
    <row r="14" spans="1:9" x14ac:dyDescent="0.2">
      <c r="A14" s="385" t="s">
        <v>42</v>
      </c>
      <c r="B14" s="385"/>
      <c r="C14" s="385"/>
      <c r="D14" s="385"/>
      <c r="E14" s="385"/>
      <c r="F14" s="385"/>
      <c r="G14" s="385"/>
      <c r="H14" s="385"/>
      <c r="I14" s="385"/>
    </row>
    <row r="16" spans="1:9" x14ac:dyDescent="0.2">
      <c r="A16" s="46" t="s">
        <v>115</v>
      </c>
      <c r="B16" s="76"/>
      <c r="C16" s="76"/>
      <c r="D16" s="76"/>
      <c r="E16" s="76"/>
      <c r="F16" s="76"/>
      <c r="G16" s="76"/>
      <c r="H16" s="76"/>
      <c r="I16" s="76"/>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0</v>
      </c>
      <c r="D21" s="212"/>
      <c r="E21" s="212"/>
      <c r="F21" s="212"/>
      <c r="G21" s="212"/>
      <c r="H21" s="212"/>
      <c r="I21" s="212"/>
    </row>
    <row r="22" spans="1:12" x14ac:dyDescent="0.2">
      <c r="A22" s="14" t="s">
        <v>1</v>
      </c>
      <c r="B22" s="15"/>
      <c r="C22" s="19">
        <v>0</v>
      </c>
      <c r="D22" s="212">
        <f t="shared" ref="D22" si="0">C33</f>
        <v>0</v>
      </c>
      <c r="E22" s="212">
        <f t="shared" ref="E22" si="1">D33</f>
        <v>0</v>
      </c>
      <c r="F22" s="212">
        <f t="shared" ref="F22" si="2">E33</f>
        <v>0</v>
      </c>
      <c r="G22" s="212">
        <f t="shared" ref="G22" si="3">F33</f>
        <v>0</v>
      </c>
      <c r="H22" s="212">
        <f t="shared" ref="H22" si="4">G33</f>
        <v>0</v>
      </c>
      <c r="I22" s="212">
        <f t="shared" ref="I22" si="5">H33</f>
        <v>0</v>
      </c>
    </row>
    <row r="23" spans="1:12" x14ac:dyDescent="0.2">
      <c r="A23" s="14" t="s">
        <v>2</v>
      </c>
      <c r="B23" s="15"/>
      <c r="C23" s="19">
        <v>0</v>
      </c>
      <c r="D23" s="212"/>
      <c r="E23" s="212"/>
      <c r="F23" s="212"/>
      <c r="G23" s="212"/>
      <c r="H23" s="212"/>
      <c r="I23" s="212"/>
    </row>
    <row r="24" spans="1:12" x14ac:dyDescent="0.2">
      <c r="A24" s="14" t="s">
        <v>3</v>
      </c>
      <c r="B24" s="15"/>
      <c r="C24" s="19">
        <v>0</v>
      </c>
      <c r="D24" s="212"/>
      <c r="E24" s="212"/>
      <c r="F24" s="212"/>
      <c r="G24" s="212"/>
      <c r="H24" s="212"/>
      <c r="I24" s="212"/>
    </row>
    <row r="25" spans="1:12" x14ac:dyDescent="0.2">
      <c r="A25" s="14"/>
      <c r="B25" s="15"/>
      <c r="C25" s="212"/>
      <c r="D25" s="212"/>
      <c r="E25" s="212"/>
      <c r="F25" s="212"/>
      <c r="G25" s="212"/>
      <c r="H25" s="212"/>
      <c r="I25" s="212"/>
    </row>
    <row r="26" spans="1:12" x14ac:dyDescent="0.2">
      <c r="A26" s="14" t="s">
        <v>4</v>
      </c>
      <c r="B26" s="11"/>
      <c r="C26" s="236"/>
      <c r="D26" s="236"/>
      <c r="E26" s="236"/>
      <c r="F26" s="231"/>
      <c r="G26" s="231"/>
      <c r="H26" s="231"/>
      <c r="I26" s="231"/>
    </row>
    <row r="27" spans="1:12" x14ac:dyDescent="0.2">
      <c r="A27" s="14" t="s">
        <v>29</v>
      </c>
      <c r="B27" s="15"/>
      <c r="C27" s="236"/>
      <c r="D27" s="236"/>
      <c r="E27" s="236"/>
      <c r="F27" s="231"/>
      <c r="G27" s="231"/>
      <c r="H27" s="231"/>
      <c r="I27" s="231"/>
    </row>
    <row r="28" spans="1:12" x14ac:dyDescent="0.2">
      <c r="A28" s="23"/>
      <c r="B28" s="24"/>
      <c r="C28" s="212"/>
      <c r="D28" s="212"/>
      <c r="E28" s="212"/>
      <c r="F28" s="212"/>
      <c r="G28" s="212"/>
      <c r="H28" s="212"/>
      <c r="I28" s="212"/>
    </row>
    <row r="29" spans="1:12" x14ac:dyDescent="0.2">
      <c r="A29" s="23"/>
      <c r="B29" s="24"/>
      <c r="C29" s="212"/>
      <c r="D29" s="212"/>
      <c r="E29" s="212"/>
      <c r="F29" s="212"/>
      <c r="G29" s="212"/>
      <c r="H29" s="212"/>
      <c r="I29" s="212"/>
    </row>
    <row r="30" spans="1:12" x14ac:dyDescent="0.2">
      <c r="A30" s="23"/>
      <c r="B30" s="24"/>
      <c r="C30" s="212"/>
      <c r="D30" s="212"/>
      <c r="E30" s="212"/>
      <c r="F30" s="212"/>
      <c r="G30" s="212"/>
      <c r="H30" s="212"/>
      <c r="I30" s="212"/>
    </row>
    <row r="31" spans="1:12" x14ac:dyDescent="0.2">
      <c r="A31" s="14" t="s">
        <v>5</v>
      </c>
      <c r="B31" s="15"/>
      <c r="C31" s="25">
        <v>0</v>
      </c>
      <c r="D31" s="231">
        <f t="shared" ref="D31:F31" si="6">SUM(D28:D30)</f>
        <v>0</v>
      </c>
      <c r="E31" s="231">
        <f t="shared" si="6"/>
        <v>0</v>
      </c>
      <c r="F31" s="231">
        <f t="shared" si="6"/>
        <v>0</v>
      </c>
      <c r="G31" s="231">
        <f t="shared" ref="G31:I31" si="7">SUM(G28:G30)</f>
        <v>0</v>
      </c>
      <c r="H31" s="231">
        <f t="shared" si="7"/>
        <v>0</v>
      </c>
      <c r="I31" s="231">
        <f t="shared" si="7"/>
        <v>0</v>
      </c>
    </row>
    <row r="32" spans="1:12" x14ac:dyDescent="0.2">
      <c r="A32" s="14"/>
      <c r="B32" s="15"/>
      <c r="C32" s="26"/>
      <c r="D32" s="212"/>
      <c r="E32" s="212"/>
      <c r="F32" s="212"/>
      <c r="G32" s="212"/>
      <c r="H32" s="212"/>
      <c r="I32" s="212"/>
    </row>
    <row r="33" spans="1:9" x14ac:dyDescent="0.2">
      <c r="A33" s="14" t="s">
        <v>7</v>
      </c>
      <c r="B33" s="15"/>
      <c r="C33" s="25">
        <v>0</v>
      </c>
      <c r="D33" s="231">
        <f>+D22+D23-D24+D31</f>
        <v>0</v>
      </c>
      <c r="E33" s="231">
        <f>+E22+E23-E24+E31</f>
        <v>0</v>
      </c>
      <c r="F33" s="231">
        <f t="shared" ref="F33:I33" si="8">+F22+F23-F24+F31</f>
        <v>0</v>
      </c>
      <c r="G33" s="231">
        <f t="shared" si="8"/>
        <v>0</v>
      </c>
      <c r="H33" s="231">
        <f t="shared" si="8"/>
        <v>0</v>
      </c>
      <c r="I33" s="231">
        <f t="shared" si="8"/>
        <v>0</v>
      </c>
    </row>
    <row r="34" spans="1:9" x14ac:dyDescent="0.2">
      <c r="A34" s="23"/>
      <c r="B34" s="24"/>
      <c r="C34" s="26"/>
      <c r="D34" s="212"/>
      <c r="E34" s="212"/>
      <c r="F34" s="212"/>
      <c r="G34" s="212"/>
      <c r="H34" s="212"/>
      <c r="I34" s="212"/>
    </row>
    <row r="35" spans="1:9" x14ac:dyDescent="0.2">
      <c r="A35" s="14" t="s">
        <v>24</v>
      </c>
      <c r="B35" s="15"/>
      <c r="C35" s="26">
        <v>0</v>
      </c>
      <c r="D35" s="212"/>
      <c r="E35" s="212"/>
      <c r="F35" s="212"/>
      <c r="G35" s="212"/>
      <c r="H35" s="212"/>
      <c r="I35" s="212"/>
    </row>
    <row r="36" spans="1:9" x14ac:dyDescent="0.2">
      <c r="A36" s="23"/>
      <c r="B36" s="24"/>
      <c r="C36" s="26"/>
      <c r="D36" s="212"/>
      <c r="E36" s="212"/>
      <c r="F36" s="212"/>
      <c r="G36" s="212"/>
      <c r="H36" s="212"/>
      <c r="I36" s="212"/>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sheetData>
  <sheetProtection selectLockedCells="1"/>
  <mergeCells count="6">
    <mergeCell ref="A18:I18"/>
    <mergeCell ref="B5:D5"/>
    <mergeCell ref="A8:I8"/>
    <mergeCell ref="A10:I10"/>
    <mergeCell ref="A12:I12"/>
    <mergeCell ref="A14:I14"/>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A19B1-1BB5-41BE-B3C9-1509579D3832}">
  <sheetPr>
    <tabColor rgb="FF00B0F0"/>
    <pageSetUpPr fitToPage="1"/>
  </sheetPr>
  <dimension ref="A1:I51"/>
  <sheetViews>
    <sheetView topLeftCell="A7" zoomScaleNormal="100" zoomScaleSheetLayoutView="70" workbookViewId="0"/>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259"/>
      <c r="B1" s="259"/>
      <c r="C1" s="259"/>
      <c r="D1" s="259"/>
      <c r="E1" s="259"/>
      <c r="F1" s="259"/>
      <c r="G1" s="259"/>
      <c r="H1" s="259"/>
      <c r="I1" s="259"/>
    </row>
    <row r="2" spans="1:9" s="210" customFormat="1" ht="12.75" x14ac:dyDescent="0.2">
      <c r="A2" s="260" t="s">
        <v>13</v>
      </c>
      <c r="B2" s="253" t="s">
        <v>44</v>
      </c>
      <c r="C2" s="261"/>
      <c r="D2" s="261"/>
      <c r="E2" s="260"/>
      <c r="F2" s="260"/>
      <c r="G2" s="262" t="s">
        <v>14</v>
      </c>
      <c r="H2" s="263" t="s">
        <v>338</v>
      </c>
      <c r="I2" s="261"/>
    </row>
    <row r="3" spans="1:9" s="210" customFormat="1" ht="12.75" x14ac:dyDescent="0.2">
      <c r="A3" s="260" t="s">
        <v>22</v>
      </c>
      <c r="B3" s="253" t="s">
        <v>46</v>
      </c>
      <c r="C3" s="261"/>
      <c r="D3" s="261"/>
      <c r="E3" s="260"/>
      <c r="F3" s="260"/>
      <c r="G3" s="262" t="s">
        <v>15</v>
      </c>
      <c r="H3" s="264" t="s">
        <v>339</v>
      </c>
      <c r="I3" s="265"/>
    </row>
    <row r="4" spans="1:9" s="210" customFormat="1" ht="12.75" x14ac:dyDescent="0.2">
      <c r="A4" s="260" t="s">
        <v>16</v>
      </c>
      <c r="B4" s="253" t="s">
        <v>340</v>
      </c>
      <c r="C4" s="261"/>
      <c r="D4" s="261"/>
      <c r="E4" s="260"/>
      <c r="F4" s="260"/>
      <c r="G4" s="262" t="s">
        <v>18</v>
      </c>
      <c r="H4" s="253" t="s">
        <v>69</v>
      </c>
      <c r="I4" s="261"/>
    </row>
    <row r="5" spans="1:9" s="210" customFormat="1" ht="12.75" x14ac:dyDescent="0.2">
      <c r="A5" s="260" t="s">
        <v>17</v>
      </c>
      <c r="B5" s="254" t="s">
        <v>341</v>
      </c>
      <c r="C5" s="265"/>
      <c r="D5" s="265"/>
      <c r="E5" s="260"/>
      <c r="F5" s="260"/>
      <c r="G5" s="262" t="s">
        <v>19</v>
      </c>
      <c r="H5" s="254" t="s">
        <v>317</v>
      </c>
      <c r="I5" s="265"/>
    </row>
    <row r="6" spans="1:9" s="210" customFormat="1" ht="12.75" x14ac:dyDescent="0.2">
      <c r="A6" s="260"/>
      <c r="B6" s="255" t="s">
        <v>342</v>
      </c>
      <c r="C6" s="260"/>
      <c r="D6" s="260"/>
      <c r="E6" s="260"/>
      <c r="F6" s="260"/>
      <c r="G6" s="260"/>
      <c r="H6" s="260"/>
      <c r="I6" s="260"/>
    </row>
    <row r="7" spans="1:9" s="210" customFormat="1" ht="12.75" x14ac:dyDescent="0.2">
      <c r="A7" s="260"/>
      <c r="B7" s="255" t="s">
        <v>72</v>
      </c>
      <c r="C7" s="260"/>
      <c r="D7" s="260"/>
      <c r="E7" s="260"/>
      <c r="F7" s="260"/>
      <c r="G7" s="260"/>
      <c r="H7" s="260"/>
      <c r="I7" s="260"/>
    </row>
    <row r="8" spans="1:9" s="210" customFormat="1" ht="12.75" customHeight="1" x14ac:dyDescent="0.2">
      <c r="A8" s="401" t="s">
        <v>343</v>
      </c>
      <c r="B8" s="401"/>
      <c r="C8" s="401"/>
      <c r="D8" s="401"/>
      <c r="E8" s="401"/>
      <c r="F8" s="401"/>
      <c r="G8" s="401"/>
      <c r="H8" s="401"/>
      <c r="I8" s="401"/>
    </row>
    <row r="9" spans="1:9" s="210" customFormat="1" ht="12.75" x14ac:dyDescent="0.2">
      <c r="A9" s="401"/>
      <c r="B9" s="401"/>
      <c r="C9" s="401"/>
      <c r="D9" s="401"/>
      <c r="E9" s="401"/>
      <c r="F9" s="401"/>
      <c r="G9" s="401"/>
      <c r="H9" s="401"/>
      <c r="I9" s="401"/>
    </row>
    <row r="10" spans="1:9" s="210" customFormat="1" ht="12.75" x14ac:dyDescent="0.2">
      <c r="A10" s="256"/>
      <c r="B10" s="256"/>
      <c r="C10" s="256"/>
      <c r="D10" s="256"/>
      <c r="E10" s="256"/>
      <c r="F10" s="256"/>
      <c r="G10" s="256"/>
      <c r="H10" s="256"/>
      <c r="I10" s="256"/>
    </row>
    <row r="11" spans="1:9" s="210" customFormat="1" ht="12.75" x14ac:dyDescent="0.2">
      <c r="A11" s="257" t="s">
        <v>52</v>
      </c>
      <c r="B11" s="260"/>
      <c r="C11" s="260"/>
      <c r="D11" s="260"/>
      <c r="E11" s="260"/>
      <c r="F11" s="260"/>
      <c r="G11" s="260"/>
      <c r="H11" s="260"/>
      <c r="I11" s="260"/>
    </row>
    <row r="12" spans="1:9" s="210" customFormat="1" ht="12.75" x14ac:dyDescent="0.2">
      <c r="A12" s="255"/>
      <c r="B12" s="260"/>
      <c r="C12" s="260"/>
      <c r="D12" s="260"/>
      <c r="E12" s="260"/>
      <c r="F12" s="260"/>
      <c r="G12" s="260"/>
      <c r="H12" s="260"/>
      <c r="I12" s="260"/>
    </row>
    <row r="13" spans="1:9" s="210" customFormat="1" ht="12.75" customHeight="1" x14ac:dyDescent="0.2">
      <c r="A13" s="401" t="s">
        <v>74</v>
      </c>
      <c r="B13" s="401"/>
      <c r="C13" s="401"/>
      <c r="D13" s="401"/>
      <c r="E13" s="401"/>
      <c r="F13" s="401"/>
      <c r="G13" s="401"/>
      <c r="H13" s="401"/>
      <c r="I13" s="401"/>
    </row>
    <row r="14" spans="1:9" s="210" customFormat="1" ht="12.75" x14ac:dyDescent="0.2">
      <c r="A14" s="401"/>
      <c r="B14" s="401"/>
      <c r="C14" s="401"/>
      <c r="D14" s="401"/>
      <c r="E14" s="401"/>
      <c r="F14" s="401"/>
      <c r="G14" s="401"/>
      <c r="H14" s="401"/>
      <c r="I14" s="401"/>
    </row>
    <row r="15" spans="1:9" s="210" customFormat="1" ht="12.75" x14ac:dyDescent="0.2">
      <c r="A15" s="401"/>
      <c r="B15" s="401"/>
      <c r="C15" s="401"/>
      <c r="D15" s="401"/>
      <c r="E15" s="401"/>
      <c r="F15" s="401"/>
      <c r="G15" s="401"/>
      <c r="H15" s="401"/>
      <c r="I15" s="401"/>
    </row>
    <row r="16" spans="1:9" s="210" customFormat="1" ht="12.75" x14ac:dyDescent="0.2">
      <c r="A16" s="256"/>
      <c r="B16" s="256"/>
      <c r="C16" s="256"/>
      <c r="D16" s="256"/>
      <c r="E16" s="256"/>
      <c r="F16" s="256"/>
      <c r="G16" s="256"/>
      <c r="H16" s="256"/>
      <c r="I16" s="256"/>
    </row>
    <row r="17" spans="1:9" s="210" customFormat="1" ht="12.75" x14ac:dyDescent="0.2">
      <c r="A17" s="257" t="s">
        <v>54</v>
      </c>
      <c r="B17" s="260"/>
      <c r="C17" s="260"/>
      <c r="D17" s="260"/>
      <c r="E17" s="260"/>
      <c r="F17" s="260"/>
      <c r="G17" s="260"/>
      <c r="H17" s="260"/>
      <c r="I17" s="260"/>
    </row>
    <row r="18" spans="1:9" s="210" customFormat="1" ht="12.75" x14ac:dyDescent="0.2">
      <c r="A18" s="257"/>
      <c r="B18" s="260"/>
      <c r="C18" s="260"/>
      <c r="D18" s="260"/>
      <c r="E18" s="260"/>
      <c r="F18" s="260"/>
      <c r="G18" s="260"/>
      <c r="H18" s="260"/>
      <c r="I18" s="260"/>
    </row>
    <row r="19" spans="1:9" s="210" customFormat="1" ht="12.75" x14ac:dyDescent="0.2">
      <c r="A19" s="401" t="s">
        <v>344</v>
      </c>
      <c r="B19" s="401"/>
      <c r="C19" s="401"/>
      <c r="D19" s="401"/>
      <c r="E19" s="401"/>
      <c r="F19" s="401"/>
      <c r="G19" s="401"/>
      <c r="H19" s="401"/>
      <c r="I19" s="401"/>
    </row>
    <row r="20" spans="1:9" s="210" customFormat="1" ht="12.75" x14ac:dyDescent="0.2">
      <c r="A20" s="401"/>
      <c r="B20" s="401"/>
      <c r="C20" s="401"/>
      <c r="D20" s="401"/>
      <c r="E20" s="401"/>
      <c r="F20" s="401"/>
      <c r="G20" s="401"/>
      <c r="H20" s="401"/>
      <c r="I20" s="401"/>
    </row>
    <row r="21" spans="1:9" s="210" customFormat="1" ht="12.75" x14ac:dyDescent="0.2">
      <c r="A21" s="401"/>
      <c r="B21" s="401"/>
      <c r="C21" s="401"/>
      <c r="D21" s="401"/>
      <c r="E21" s="401"/>
      <c r="F21" s="401"/>
      <c r="G21" s="401"/>
      <c r="H21" s="401"/>
      <c r="I21" s="401"/>
    </row>
    <row r="22" spans="1:9" s="210" customFormat="1" ht="15" customHeight="1" x14ac:dyDescent="0.2">
      <c r="A22" s="401"/>
      <c r="B22" s="401"/>
      <c r="C22" s="401"/>
      <c r="D22" s="401"/>
      <c r="E22" s="401"/>
      <c r="F22" s="401"/>
      <c r="G22" s="401"/>
      <c r="H22" s="401"/>
      <c r="I22" s="401"/>
    </row>
    <row r="23" spans="1:9" s="210" customFormat="1" ht="15" customHeight="1" x14ac:dyDescent="0.2">
      <c r="A23" s="252"/>
      <c r="B23" s="252"/>
      <c r="C23" s="252"/>
      <c r="D23" s="252"/>
      <c r="E23" s="252"/>
      <c r="F23" s="252"/>
      <c r="G23" s="252"/>
      <c r="H23" s="252"/>
      <c r="I23" s="252"/>
    </row>
    <row r="24" spans="1:9" s="210" customFormat="1" ht="12.75" x14ac:dyDescent="0.2">
      <c r="A24" s="386" t="s">
        <v>12</v>
      </c>
      <c r="B24" s="387"/>
      <c r="C24" s="387"/>
      <c r="D24" s="387"/>
      <c r="E24" s="387"/>
      <c r="F24" s="387"/>
      <c r="G24" s="387"/>
      <c r="H24" s="387"/>
      <c r="I24" s="388"/>
    </row>
    <row r="25" spans="1:9" x14ac:dyDescent="0.25">
      <c r="A25" s="48"/>
      <c r="B25" s="49"/>
      <c r="C25" s="50" t="s">
        <v>30</v>
      </c>
      <c r="D25" s="51" t="s">
        <v>31</v>
      </c>
      <c r="E25" s="51" t="s">
        <v>32</v>
      </c>
      <c r="F25" s="51" t="s">
        <v>33</v>
      </c>
      <c r="G25" s="239" t="s">
        <v>322</v>
      </c>
      <c r="H25" s="239" t="s">
        <v>323</v>
      </c>
      <c r="I25" s="239" t="s">
        <v>324</v>
      </c>
    </row>
    <row r="26" spans="1:9" x14ac:dyDescent="0.25">
      <c r="A26" s="48"/>
      <c r="B26" s="49"/>
      <c r="C26" s="52"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I28" si="0">B39</f>
        <v>0</v>
      </c>
      <c r="D28" s="211">
        <f t="shared" si="0"/>
        <v>0</v>
      </c>
      <c r="E28" s="211">
        <f t="shared" si="0"/>
        <v>0</v>
      </c>
      <c r="F28" s="211">
        <f t="shared" si="0"/>
        <v>0</v>
      </c>
      <c r="G28" s="211">
        <f t="shared" si="0"/>
        <v>135.86000000000058</v>
      </c>
      <c r="H28" s="211">
        <f t="shared" si="0"/>
        <v>135.85999999986961</v>
      </c>
      <c r="I28" s="211">
        <f t="shared" si="0"/>
        <v>135.85999999986961</v>
      </c>
    </row>
    <row r="29" spans="1:9" s="210" customFormat="1" ht="12.75" x14ac:dyDescent="0.2">
      <c r="A29" s="218" t="s">
        <v>2</v>
      </c>
      <c r="B29" s="217"/>
      <c r="C29" s="211">
        <v>0</v>
      </c>
      <c r="D29" s="211">
        <v>0</v>
      </c>
      <c r="E29" s="211">
        <v>0</v>
      </c>
      <c r="F29" s="211">
        <v>43200</v>
      </c>
      <c r="G29" s="258">
        <v>3450000</v>
      </c>
      <c r="H29" s="258">
        <v>3450000</v>
      </c>
      <c r="I29" s="258">
        <v>0</v>
      </c>
    </row>
    <row r="30" spans="1:9" s="210" customFormat="1" ht="12.75" x14ac:dyDescent="0.2">
      <c r="A30" s="218" t="s">
        <v>3</v>
      </c>
      <c r="B30" s="217"/>
      <c r="C30" s="211">
        <v>0</v>
      </c>
      <c r="D30" s="211">
        <v>0</v>
      </c>
      <c r="E30" s="211">
        <v>0</v>
      </c>
      <c r="F30" s="211">
        <v>43064.14</v>
      </c>
      <c r="G30" s="258">
        <v>3450000</v>
      </c>
      <c r="H30" s="258">
        <v>3450000</v>
      </c>
      <c r="I30" s="258">
        <v>0</v>
      </c>
    </row>
    <row r="31" spans="1:9" s="210" customFormat="1" ht="12.75" x14ac:dyDescent="0.2">
      <c r="A31" s="218"/>
      <c r="B31" s="217"/>
      <c r="C31" s="211"/>
      <c r="D31" s="211"/>
      <c r="E31" s="211"/>
      <c r="F31" s="211"/>
      <c r="G31" s="258"/>
      <c r="H31" s="258"/>
      <c r="I31" s="258"/>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c r="B34" s="234"/>
      <c r="C34" s="212"/>
      <c r="D34" s="212"/>
      <c r="E34" s="212"/>
      <c r="F34" s="212"/>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1">SUM(C34:C36)</f>
        <v>0</v>
      </c>
      <c r="D37" s="231">
        <f t="shared" si="1"/>
        <v>0</v>
      </c>
      <c r="E37" s="231">
        <f t="shared" si="1"/>
        <v>0</v>
      </c>
      <c r="F37" s="231">
        <f t="shared" si="1"/>
        <v>0</v>
      </c>
      <c r="G37" s="231">
        <f t="shared" ref="G37:I37" si="2">SUM(G34:G36)</f>
        <v>0</v>
      </c>
      <c r="H37" s="231">
        <f t="shared" si="2"/>
        <v>0</v>
      </c>
      <c r="I37" s="231">
        <f t="shared" si="2"/>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I39" si="3">+C28+C29-C30+C37</f>
        <v>0</v>
      </c>
      <c r="D39" s="230">
        <f t="shared" si="3"/>
        <v>0</v>
      </c>
      <c r="E39" s="230">
        <f t="shared" si="3"/>
        <v>0</v>
      </c>
      <c r="F39" s="230">
        <f t="shared" si="3"/>
        <v>135.86000000000058</v>
      </c>
      <c r="G39" s="230">
        <f t="shared" si="3"/>
        <v>135.85999999986961</v>
      </c>
      <c r="H39" s="230">
        <f t="shared" si="3"/>
        <v>135.85999999986961</v>
      </c>
      <c r="I39" s="230">
        <f t="shared" si="3"/>
        <v>135.85999999986961</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0</v>
      </c>
      <c r="F41" s="211">
        <v>509435.86</v>
      </c>
      <c r="G41" s="211">
        <v>509435.86</v>
      </c>
      <c r="H41" s="211">
        <v>509435.86</v>
      </c>
      <c r="I41" s="211">
        <v>509435.86</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D43" si="4">C39-C41</f>
        <v>0</v>
      </c>
      <c r="D43" s="228">
        <f t="shared" si="4"/>
        <v>0</v>
      </c>
      <c r="E43" s="228" t="s">
        <v>75</v>
      </c>
      <c r="F43" s="228" t="s">
        <v>75</v>
      </c>
      <c r="G43" s="228" t="s">
        <v>75</v>
      </c>
      <c r="H43" s="228" t="s">
        <v>75</v>
      </c>
      <c r="I43" s="228" t="s">
        <v>75</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CA7E0-1A50-44A7-81BC-7F7F637F8D01}">
  <sheetPr>
    <pageSetUpPr fitToPage="1"/>
  </sheetPr>
  <dimension ref="A1:Q51"/>
  <sheetViews>
    <sheetView view="pageBreakPreview" zoomScaleNormal="100" zoomScaleSheetLayoutView="100" workbookViewId="0">
      <selection activeCell="M33" sqref="M33"/>
    </sheetView>
  </sheetViews>
  <sheetFormatPr defaultColWidth="9.140625" defaultRowHeight="12.75" x14ac:dyDescent="0.2"/>
  <cols>
    <col min="1" max="2" width="16.5703125" style="4" customWidth="1"/>
    <col min="3" max="8" width="12.42578125" style="4" customWidth="1"/>
    <col min="9" max="9" width="11.7109375" style="4" customWidth="1"/>
    <col min="10" max="12" width="9.140625" style="4"/>
    <col min="13" max="13" width="10.85546875" style="4" bestFit="1" customWidth="1"/>
    <col min="14" max="16" width="9.140625" style="4"/>
    <col min="17" max="17" width="11.28515625" style="4" bestFit="1" customWidth="1"/>
    <col min="18" max="16384" width="9.140625" style="4"/>
  </cols>
  <sheetData>
    <row r="1" spans="1:9" x14ac:dyDescent="0.2">
      <c r="A1" s="90"/>
      <c r="B1" s="90"/>
      <c r="C1" s="90"/>
      <c r="D1" s="90"/>
      <c r="E1" s="90"/>
      <c r="F1" s="90"/>
      <c r="G1" s="90"/>
      <c r="H1" s="90"/>
      <c r="I1" s="90"/>
    </row>
    <row r="2" spans="1:9" x14ac:dyDescent="0.2">
      <c r="A2" s="90" t="s">
        <v>13</v>
      </c>
      <c r="B2" s="91" t="s">
        <v>44</v>
      </c>
      <c r="C2" s="91"/>
      <c r="D2" s="91"/>
      <c r="E2" s="90"/>
      <c r="F2" s="90"/>
      <c r="G2" s="92" t="s">
        <v>14</v>
      </c>
      <c r="H2" s="319" t="s">
        <v>195</v>
      </c>
      <c r="I2" s="91"/>
    </row>
    <row r="3" spans="1:9" x14ac:dyDescent="0.2">
      <c r="A3" s="90" t="s">
        <v>22</v>
      </c>
      <c r="B3" s="91" t="s">
        <v>224</v>
      </c>
      <c r="C3" s="91"/>
      <c r="D3" s="91"/>
      <c r="E3" s="90"/>
      <c r="F3" s="90"/>
      <c r="G3" s="92" t="s">
        <v>15</v>
      </c>
      <c r="H3" s="320" t="s">
        <v>197</v>
      </c>
      <c r="I3" s="93"/>
    </row>
    <row r="4" spans="1:9" x14ac:dyDescent="0.2">
      <c r="A4" s="90" t="s">
        <v>16</v>
      </c>
      <c r="B4" s="91" t="s">
        <v>225</v>
      </c>
      <c r="C4" s="91"/>
      <c r="D4" s="91"/>
      <c r="E4" s="90"/>
      <c r="F4" s="90"/>
      <c r="G4" s="92" t="s">
        <v>18</v>
      </c>
      <c r="H4" s="91" t="s">
        <v>38</v>
      </c>
      <c r="I4" s="91"/>
    </row>
    <row r="5" spans="1:9" x14ac:dyDescent="0.2">
      <c r="A5" s="90" t="s">
        <v>17</v>
      </c>
      <c r="B5" s="312" t="s">
        <v>437</v>
      </c>
      <c r="C5" s="313"/>
      <c r="D5" s="93"/>
      <c r="E5" s="90"/>
      <c r="F5" s="90"/>
      <c r="G5" s="92" t="s">
        <v>19</v>
      </c>
      <c r="H5" s="313" t="s">
        <v>438</v>
      </c>
      <c r="I5" s="313"/>
    </row>
    <row r="6" spans="1:9" x14ac:dyDescent="0.2">
      <c r="A6" s="90"/>
      <c r="B6" s="90"/>
      <c r="C6" s="90"/>
      <c r="D6" s="90"/>
      <c r="E6" s="90"/>
      <c r="F6" s="90"/>
      <c r="G6" s="90"/>
      <c r="H6" s="90"/>
      <c r="I6" s="90"/>
    </row>
    <row r="7" spans="1:9" ht="5.45" customHeight="1" x14ac:dyDescent="0.2">
      <c r="A7" s="90"/>
      <c r="B7" s="90"/>
      <c r="C7" s="90"/>
      <c r="D7" s="90"/>
      <c r="E7" s="90"/>
      <c r="F7" s="90"/>
      <c r="G7" s="90"/>
      <c r="H7" s="90"/>
      <c r="I7" s="90"/>
    </row>
    <row r="8" spans="1:9" s="125" customFormat="1" x14ac:dyDescent="0.2">
      <c r="A8" s="373" t="s">
        <v>228</v>
      </c>
      <c r="B8" s="373"/>
      <c r="C8" s="373"/>
      <c r="D8" s="373"/>
      <c r="E8" s="373"/>
      <c r="F8" s="373"/>
      <c r="G8" s="373"/>
      <c r="H8" s="373"/>
      <c r="I8" s="373"/>
    </row>
    <row r="9" spans="1:9" s="125" customFormat="1" ht="9.75" customHeight="1" x14ac:dyDescent="0.2">
      <c r="A9" s="298"/>
      <c r="B9" s="298"/>
      <c r="C9" s="298"/>
      <c r="D9" s="298"/>
      <c r="E9" s="298"/>
      <c r="F9" s="298"/>
      <c r="G9" s="298"/>
      <c r="H9" s="298"/>
      <c r="I9" s="298"/>
    </row>
    <row r="10" spans="1:9" s="125" customFormat="1" x14ac:dyDescent="0.2">
      <c r="A10" s="321" t="s">
        <v>201</v>
      </c>
      <c r="B10" s="124"/>
      <c r="C10" s="124"/>
      <c r="D10" s="124"/>
      <c r="E10" s="124"/>
      <c r="F10" s="124"/>
      <c r="G10" s="124"/>
      <c r="H10" s="124"/>
      <c r="I10" s="124"/>
    </row>
    <row r="11" spans="1:9" s="125" customFormat="1" ht="7.5" customHeight="1" x14ac:dyDescent="0.2">
      <c r="A11" s="321"/>
      <c r="B11" s="124"/>
      <c r="C11" s="124"/>
      <c r="D11" s="124"/>
      <c r="E11" s="124"/>
      <c r="F11" s="124"/>
      <c r="G11" s="124"/>
      <c r="H11" s="124"/>
      <c r="I11" s="124"/>
    </row>
    <row r="12" spans="1:9" s="125" customFormat="1" ht="12.75" customHeight="1" x14ac:dyDescent="0.2">
      <c r="A12" s="373" t="s">
        <v>229</v>
      </c>
      <c r="B12" s="373"/>
      <c r="C12" s="373"/>
      <c r="D12" s="373"/>
      <c r="E12" s="373"/>
      <c r="F12" s="373"/>
      <c r="G12" s="373"/>
      <c r="H12" s="373"/>
      <c r="I12" s="373"/>
    </row>
    <row r="13" spans="1:9" s="125" customFormat="1" x14ac:dyDescent="0.2">
      <c r="A13" s="373"/>
      <c r="B13" s="373"/>
      <c r="C13" s="373"/>
      <c r="D13" s="373"/>
      <c r="E13" s="373"/>
      <c r="F13" s="373"/>
      <c r="G13" s="373"/>
      <c r="H13" s="373"/>
      <c r="I13" s="373"/>
    </row>
    <row r="14" spans="1:9" s="125" customFormat="1" ht="9.75" customHeight="1" x14ac:dyDescent="0.2">
      <c r="A14" s="373"/>
      <c r="B14" s="373"/>
      <c r="C14" s="373"/>
      <c r="D14" s="373"/>
      <c r="E14" s="373"/>
      <c r="F14" s="373"/>
      <c r="G14" s="373"/>
      <c r="H14" s="373"/>
      <c r="I14" s="373"/>
    </row>
    <row r="15" spans="1:9" s="125" customFormat="1" x14ac:dyDescent="0.2">
      <c r="A15" s="124" t="s">
        <v>230</v>
      </c>
      <c r="B15" s="124"/>
      <c r="C15" s="124"/>
      <c r="D15" s="124"/>
      <c r="E15" s="124"/>
      <c r="F15" s="124"/>
      <c r="G15" s="124"/>
      <c r="H15" s="124"/>
      <c r="I15" s="124"/>
    </row>
    <row r="16" spans="1:9" s="125" customFormat="1" ht="9.1999999999999993" customHeight="1" x14ac:dyDescent="0.2">
      <c r="A16" s="124"/>
      <c r="B16" s="124"/>
      <c r="C16" s="124"/>
      <c r="D16" s="124"/>
      <c r="E16" s="124"/>
      <c r="F16" s="124"/>
      <c r="G16" s="124"/>
      <c r="H16" s="124"/>
      <c r="I16" s="124"/>
    </row>
    <row r="17" spans="1:17" s="125" customFormat="1" ht="12.75" customHeight="1" x14ac:dyDescent="0.2">
      <c r="A17" s="375" t="s">
        <v>439</v>
      </c>
      <c r="B17" s="375"/>
      <c r="C17" s="375"/>
      <c r="D17" s="375"/>
      <c r="E17" s="375"/>
      <c r="F17" s="375"/>
      <c r="G17" s="375"/>
      <c r="H17" s="375"/>
      <c r="I17" s="375"/>
    </row>
    <row r="18" spans="1:17" s="125" customFormat="1" x14ac:dyDescent="0.2">
      <c r="A18" s="375"/>
      <c r="B18" s="375"/>
      <c r="C18" s="375"/>
      <c r="D18" s="375"/>
      <c r="E18" s="375"/>
      <c r="F18" s="375"/>
      <c r="G18" s="375"/>
      <c r="H18" s="375"/>
      <c r="I18" s="375"/>
    </row>
    <row r="19" spans="1:17" s="125" customFormat="1" x14ac:dyDescent="0.2">
      <c r="A19" s="375"/>
      <c r="B19" s="375"/>
      <c r="C19" s="375"/>
      <c r="D19" s="375"/>
      <c r="E19" s="375"/>
      <c r="F19" s="375"/>
      <c r="G19" s="375"/>
      <c r="H19" s="375"/>
      <c r="I19" s="375"/>
    </row>
    <row r="20" spans="1:17" x14ac:dyDescent="0.2">
      <c r="A20" s="376"/>
      <c r="B20" s="376"/>
      <c r="C20" s="376"/>
      <c r="D20" s="376"/>
      <c r="E20" s="376"/>
      <c r="F20" s="376"/>
      <c r="G20" s="376"/>
      <c r="H20" s="376"/>
      <c r="I20" s="376"/>
    </row>
    <row r="21" spans="1:17" x14ac:dyDescent="0.2">
      <c r="A21" s="369" t="s">
        <v>12</v>
      </c>
      <c r="B21" s="370"/>
      <c r="C21" s="370"/>
      <c r="D21" s="370"/>
      <c r="E21" s="370"/>
      <c r="F21" s="370"/>
      <c r="G21" s="370"/>
      <c r="H21" s="370"/>
      <c r="I21" s="371"/>
      <c r="M21" s="94"/>
    </row>
    <row r="22" spans="1:17" s="210" customFormat="1" x14ac:dyDescent="0.2">
      <c r="A22" s="218"/>
      <c r="B22" s="217"/>
      <c r="C22" s="239" t="s">
        <v>30</v>
      </c>
      <c r="D22" s="239" t="s">
        <v>31</v>
      </c>
      <c r="E22" s="239" t="s">
        <v>32</v>
      </c>
      <c r="F22" s="239" t="s">
        <v>33</v>
      </c>
      <c r="G22" s="239" t="s">
        <v>322</v>
      </c>
      <c r="H22" s="239" t="s">
        <v>323</v>
      </c>
      <c r="I22" s="239" t="s">
        <v>324</v>
      </c>
    </row>
    <row r="23" spans="1:17" x14ac:dyDescent="0.2">
      <c r="A23" s="95"/>
      <c r="B23" s="96"/>
      <c r="C23" s="97" t="s">
        <v>10</v>
      </c>
      <c r="D23" s="238" t="s">
        <v>10</v>
      </c>
      <c r="E23" s="238" t="s">
        <v>10</v>
      </c>
      <c r="F23" s="238" t="s">
        <v>10</v>
      </c>
      <c r="G23" s="238" t="s">
        <v>11</v>
      </c>
      <c r="H23" s="238" t="s">
        <v>11</v>
      </c>
      <c r="I23" s="238" t="s">
        <v>11</v>
      </c>
      <c r="M23" s="94"/>
    </row>
    <row r="24" spans="1:17" x14ac:dyDescent="0.2">
      <c r="A24" s="95" t="s">
        <v>0</v>
      </c>
      <c r="B24" s="96"/>
      <c r="C24" s="98">
        <v>765108</v>
      </c>
      <c r="D24" s="98">
        <v>170088</v>
      </c>
      <c r="E24" s="98">
        <v>250000</v>
      </c>
      <c r="F24" s="98">
        <v>0</v>
      </c>
      <c r="G24" s="315">
        <v>126914</v>
      </c>
      <c r="H24" s="315">
        <v>126914</v>
      </c>
      <c r="I24" s="315">
        <v>126914</v>
      </c>
      <c r="O24" s="336"/>
      <c r="P24" s="336"/>
      <c r="Q24" s="336" t="s">
        <v>415</v>
      </c>
    </row>
    <row r="25" spans="1:17" x14ac:dyDescent="0.2">
      <c r="A25" s="95" t="s">
        <v>1</v>
      </c>
      <c r="B25" s="96"/>
      <c r="C25" s="98">
        <v>91.600000000005821</v>
      </c>
      <c r="D25" s="98">
        <f t="shared" ref="D25:I25" si="0">C36</f>
        <v>4.3099999999976717</v>
      </c>
      <c r="E25" s="98">
        <f t="shared" si="0"/>
        <v>30.809999999997672</v>
      </c>
      <c r="F25" s="98">
        <f t="shared" si="0"/>
        <v>39.940000000002328</v>
      </c>
      <c r="G25" s="98">
        <f t="shared" si="0"/>
        <v>0.51999999998952262</v>
      </c>
      <c r="H25" s="98">
        <f t="shared" si="0"/>
        <v>0.51999999998952262</v>
      </c>
      <c r="I25" s="98">
        <f t="shared" si="0"/>
        <v>0.51999999998952262</v>
      </c>
      <c r="O25" s="336" t="s">
        <v>440</v>
      </c>
      <c r="P25" s="336" t="s">
        <v>441</v>
      </c>
      <c r="Q25" s="336" t="s">
        <v>416</v>
      </c>
    </row>
    <row r="26" spans="1:17" x14ac:dyDescent="0.2">
      <c r="A26" s="95" t="s">
        <v>2</v>
      </c>
      <c r="B26" s="96"/>
      <c r="C26" s="99">
        <v>165860</v>
      </c>
      <c r="D26" s="98">
        <v>60402</v>
      </c>
      <c r="E26" s="98">
        <v>96519.55</v>
      </c>
      <c r="F26" s="315">
        <v>214240.47</v>
      </c>
      <c r="G26" s="315">
        <v>120870</v>
      </c>
      <c r="H26" s="315">
        <v>120870</v>
      </c>
      <c r="I26" s="315">
        <v>120870</v>
      </c>
      <c r="O26" s="98">
        <v>198829.97</v>
      </c>
      <c r="P26" s="211">
        <v>15410.5</v>
      </c>
      <c r="Q26" s="326">
        <f>SUM(O26:P26)</f>
        <v>214240.47</v>
      </c>
    </row>
    <row r="27" spans="1:17" x14ac:dyDescent="0.2">
      <c r="A27" s="95" t="s">
        <v>3</v>
      </c>
      <c r="B27" s="96"/>
      <c r="C27" s="99">
        <v>165947.29</v>
      </c>
      <c r="D27" s="98">
        <v>60375.5</v>
      </c>
      <c r="E27" s="98">
        <v>96510.42</v>
      </c>
      <c r="F27" s="315">
        <v>214279.89</v>
      </c>
      <c r="G27" s="315">
        <v>120870</v>
      </c>
      <c r="H27" s="315">
        <v>120870</v>
      </c>
      <c r="I27" s="315">
        <v>120870</v>
      </c>
      <c r="K27" s="4" t="s">
        <v>442</v>
      </c>
      <c r="M27" s="364">
        <v>214279.89</v>
      </c>
      <c r="O27" s="98">
        <v>198869.39</v>
      </c>
      <c r="P27" s="211">
        <v>15410.5</v>
      </c>
      <c r="Q27" s="326">
        <f>SUM(O27:P27)</f>
        <v>214279.89</v>
      </c>
    </row>
    <row r="28" spans="1:17" x14ac:dyDescent="0.2">
      <c r="A28" s="95"/>
      <c r="B28" s="96"/>
      <c r="C28" s="98"/>
      <c r="D28" s="98"/>
      <c r="E28" s="98"/>
      <c r="F28" s="98"/>
      <c r="G28" s="98"/>
      <c r="H28" s="98"/>
      <c r="I28" s="98"/>
    </row>
    <row r="29" spans="1:17" x14ac:dyDescent="0.2">
      <c r="A29" s="95" t="s">
        <v>4</v>
      </c>
      <c r="B29" s="93"/>
      <c r="C29" s="100"/>
      <c r="D29" s="100"/>
      <c r="E29" s="101"/>
      <c r="F29" s="101"/>
      <c r="G29" s="101"/>
      <c r="H29" s="101"/>
      <c r="I29" s="101"/>
    </row>
    <row r="30" spans="1:17" x14ac:dyDescent="0.2">
      <c r="A30" s="322" t="s">
        <v>204</v>
      </c>
      <c r="B30" s="93"/>
      <c r="C30" s="102"/>
      <c r="D30" s="102"/>
      <c r="E30" s="103"/>
      <c r="F30" s="103"/>
      <c r="G30" s="103"/>
      <c r="H30" s="103"/>
      <c r="I30" s="103"/>
    </row>
    <row r="31" spans="1:17" x14ac:dyDescent="0.2">
      <c r="A31" s="104"/>
      <c r="B31" s="105"/>
      <c r="C31" s="98"/>
      <c r="D31" s="98"/>
      <c r="E31" s="98"/>
      <c r="F31" s="98"/>
      <c r="G31" s="98"/>
      <c r="H31" s="98"/>
      <c r="I31" s="98"/>
    </row>
    <row r="32" spans="1:17" x14ac:dyDescent="0.2">
      <c r="A32" s="104"/>
      <c r="B32" s="105"/>
      <c r="C32" s="98"/>
      <c r="D32" s="98"/>
      <c r="E32" s="98"/>
      <c r="F32" s="98"/>
      <c r="G32" s="98"/>
      <c r="H32" s="98"/>
      <c r="I32" s="98"/>
    </row>
    <row r="33" spans="1:9" x14ac:dyDescent="0.2">
      <c r="A33" s="104"/>
      <c r="B33" s="105"/>
      <c r="C33" s="98"/>
      <c r="D33" s="98"/>
      <c r="E33" s="98"/>
      <c r="F33" s="98"/>
      <c r="G33" s="98"/>
      <c r="H33" s="98"/>
      <c r="I33" s="98"/>
    </row>
    <row r="34" spans="1:9" x14ac:dyDescent="0.2">
      <c r="A34" s="95" t="s">
        <v>5</v>
      </c>
      <c r="B34" s="96"/>
      <c r="C34" s="98"/>
      <c r="D34" s="98"/>
      <c r="E34" s="98"/>
      <c r="F34" s="98"/>
      <c r="G34" s="98"/>
      <c r="H34" s="98"/>
      <c r="I34" s="98"/>
    </row>
    <row r="35" spans="1:9" x14ac:dyDescent="0.2">
      <c r="A35" s="95"/>
      <c r="B35" s="96"/>
      <c r="C35" s="98"/>
      <c r="D35" s="98"/>
      <c r="E35" s="98"/>
      <c r="F35" s="98"/>
      <c r="G35" s="98"/>
      <c r="H35" s="98"/>
      <c r="I35" s="98"/>
    </row>
    <row r="36" spans="1:9" x14ac:dyDescent="0.2">
      <c r="A36" s="95" t="s">
        <v>7</v>
      </c>
      <c r="B36" s="96"/>
      <c r="C36" s="101">
        <v>4.3099999999976717</v>
      </c>
      <c r="D36" s="101">
        <f t="shared" ref="D36:I36" si="1">+D25+D26-D27+D34</f>
        <v>30.809999999997672</v>
      </c>
      <c r="E36" s="101">
        <f t="shared" si="1"/>
        <v>39.940000000002328</v>
      </c>
      <c r="F36" s="101">
        <f t="shared" si="1"/>
        <v>0.51999999998952262</v>
      </c>
      <c r="G36" s="101">
        <f t="shared" si="1"/>
        <v>0.51999999998952262</v>
      </c>
      <c r="H36" s="101">
        <f t="shared" si="1"/>
        <v>0.51999999998952262</v>
      </c>
      <c r="I36" s="101">
        <f t="shared" si="1"/>
        <v>0.51999999998952262</v>
      </c>
    </row>
    <row r="37" spans="1:9" x14ac:dyDescent="0.2">
      <c r="A37" s="104"/>
      <c r="B37" s="105"/>
      <c r="C37" s="122"/>
      <c r="D37" s="98"/>
      <c r="E37" s="98"/>
      <c r="F37" s="98"/>
      <c r="G37" s="98"/>
      <c r="H37" s="98"/>
      <c r="I37" s="98"/>
    </row>
    <row r="38" spans="1:9" x14ac:dyDescent="0.2">
      <c r="A38" s="95" t="s">
        <v>24</v>
      </c>
      <c r="B38" s="96"/>
      <c r="C38" s="122">
        <v>0</v>
      </c>
      <c r="D38" s="98">
        <v>47243</v>
      </c>
      <c r="E38" s="98">
        <v>14555.27</v>
      </c>
      <c r="F38" s="98">
        <v>38</v>
      </c>
      <c r="G38" s="98">
        <v>38</v>
      </c>
      <c r="H38" s="98">
        <v>38</v>
      </c>
      <c r="I38" s="98">
        <v>38</v>
      </c>
    </row>
    <row r="39" spans="1:9" x14ac:dyDescent="0.2">
      <c r="A39" s="104"/>
      <c r="B39" s="105"/>
      <c r="C39" s="122"/>
      <c r="D39" s="98"/>
      <c r="E39" s="98"/>
      <c r="F39" s="98"/>
      <c r="G39" s="98"/>
      <c r="H39" s="98"/>
      <c r="I39" s="98"/>
    </row>
    <row r="40" spans="1:9" x14ac:dyDescent="0.2">
      <c r="A40" s="95" t="s">
        <v>25</v>
      </c>
      <c r="B40" s="107"/>
      <c r="C40" s="108">
        <f t="shared" ref="C40" si="2">C36-C38</f>
        <v>4.3099999999976717</v>
      </c>
      <c r="D40" s="108" t="s">
        <v>75</v>
      </c>
      <c r="E40" s="108" t="s">
        <v>75</v>
      </c>
      <c r="F40" s="108" t="s">
        <v>75</v>
      </c>
      <c r="G40" s="108" t="s">
        <v>75</v>
      </c>
      <c r="H40" s="108" t="s">
        <v>75</v>
      </c>
      <c r="I40" s="108" t="s">
        <v>75</v>
      </c>
    </row>
    <row r="41" spans="1:9" x14ac:dyDescent="0.2">
      <c r="A41" s="109"/>
      <c r="B41" s="109"/>
      <c r="C41" s="110"/>
      <c r="D41" s="110"/>
      <c r="E41" s="110"/>
      <c r="F41" s="110"/>
      <c r="G41" s="110"/>
      <c r="H41" s="110"/>
      <c r="I41" s="110"/>
    </row>
    <row r="42" spans="1:9" x14ac:dyDescent="0.2">
      <c r="A42" s="111" t="s">
        <v>26</v>
      </c>
      <c r="B42" s="91"/>
      <c r="C42" s="112"/>
      <c r="D42" s="112"/>
      <c r="E42" s="113"/>
      <c r="F42" s="113"/>
      <c r="G42" s="113"/>
      <c r="H42" s="113"/>
      <c r="I42" s="113"/>
    </row>
    <row r="43" spans="1:9" x14ac:dyDescent="0.2">
      <c r="A43" s="114" t="s">
        <v>205</v>
      </c>
      <c r="B43" s="105"/>
      <c r="C43" s="115"/>
      <c r="D43" s="115"/>
      <c r="E43" s="106"/>
      <c r="F43" s="106"/>
      <c r="G43" s="106"/>
      <c r="H43" s="106"/>
      <c r="I43" s="106"/>
    </row>
    <row r="44" spans="1:9" x14ac:dyDescent="0.2">
      <c r="A44" s="95"/>
      <c r="B44" s="96"/>
      <c r="C44" s="98"/>
      <c r="D44" s="98"/>
      <c r="E44" s="98"/>
      <c r="F44" s="98"/>
      <c r="G44" s="98"/>
      <c r="H44" s="98"/>
      <c r="I44" s="98"/>
    </row>
    <row r="45" spans="1:9" x14ac:dyDescent="0.2">
      <c r="A45" s="95" t="s">
        <v>6</v>
      </c>
      <c r="B45" s="96"/>
      <c r="C45" s="19"/>
      <c r="D45" s="19"/>
      <c r="E45" s="98"/>
      <c r="F45" s="98"/>
      <c r="G45" s="98"/>
      <c r="H45" s="98"/>
      <c r="I45" s="98"/>
    </row>
    <row r="46" spans="1:9" x14ac:dyDescent="0.2">
      <c r="A46" s="95"/>
      <c r="B46" s="96"/>
      <c r="C46" s="19"/>
      <c r="D46" s="19"/>
      <c r="E46" s="98"/>
      <c r="F46" s="98"/>
      <c r="G46" s="98"/>
      <c r="H46" s="98"/>
      <c r="I46" s="98"/>
    </row>
    <row r="47" spans="1:9" x14ac:dyDescent="0.2">
      <c r="A47" s="114" t="s">
        <v>8</v>
      </c>
      <c r="B47" s="107"/>
      <c r="C47" s="19"/>
      <c r="D47" s="19"/>
      <c r="E47" s="98"/>
      <c r="F47" s="98"/>
      <c r="G47" s="98"/>
      <c r="H47" s="98"/>
      <c r="I47" s="98"/>
    </row>
    <row r="48" spans="1:9" x14ac:dyDescent="0.2">
      <c r="A48" s="116" t="s">
        <v>9</v>
      </c>
      <c r="B48" s="117"/>
      <c r="C48" s="19"/>
      <c r="D48" s="19"/>
      <c r="E48" s="98"/>
      <c r="F48" s="98"/>
      <c r="G48" s="98"/>
      <c r="H48" s="98"/>
      <c r="I48" s="98"/>
    </row>
    <row r="51" spans="7:7" x14ac:dyDescent="0.2">
      <c r="G51" s="94"/>
    </row>
  </sheetData>
  <mergeCells count="4">
    <mergeCell ref="A8:I8"/>
    <mergeCell ref="A12:I14"/>
    <mergeCell ref="A17:I20"/>
    <mergeCell ref="A21:I21"/>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C80B7-844E-4ABB-87DB-8E6F5E506179}">
  <sheetPr>
    <tabColor rgb="FFFF0000"/>
    <pageSetUpPr fitToPage="1"/>
  </sheetPr>
  <dimension ref="A1:I47"/>
  <sheetViews>
    <sheetView zoomScaleNormal="100" zoomScaleSheetLayoutView="70" workbookViewId="0">
      <selection activeCell="L47" sqref="L47"/>
    </sheetView>
  </sheetViews>
  <sheetFormatPr defaultColWidth="9.140625" defaultRowHeight="12.75" x14ac:dyDescent="0.2"/>
  <cols>
    <col min="1" max="2" width="14.5703125" style="3" customWidth="1"/>
    <col min="3" max="8" width="14" style="3" customWidth="1"/>
    <col min="9" max="9" width="13.140625" style="3" customWidth="1"/>
    <col min="10" max="16384" width="9.140625" style="3"/>
  </cols>
  <sheetData>
    <row r="1" spans="1:9" x14ac:dyDescent="0.2">
      <c r="A1" s="41"/>
      <c r="B1" s="41"/>
      <c r="C1" s="41"/>
      <c r="D1" s="41"/>
      <c r="E1" s="41"/>
      <c r="F1" s="41"/>
      <c r="G1" s="41"/>
      <c r="H1" s="41"/>
      <c r="I1" s="41"/>
    </row>
    <row r="2" spans="1:9" x14ac:dyDescent="0.2">
      <c r="A2" s="41" t="s">
        <v>13</v>
      </c>
      <c r="B2" s="42" t="s">
        <v>44</v>
      </c>
      <c r="C2" s="42"/>
      <c r="D2" s="42"/>
      <c r="E2" s="41"/>
      <c r="F2" s="41"/>
      <c r="G2" s="43" t="s">
        <v>14</v>
      </c>
      <c r="H2" s="42" t="s">
        <v>270</v>
      </c>
      <c r="I2" s="42"/>
    </row>
    <row r="3" spans="1:9" x14ac:dyDescent="0.2">
      <c r="A3" s="41" t="s">
        <v>22</v>
      </c>
      <c r="B3" s="42" t="s">
        <v>271</v>
      </c>
      <c r="C3" s="42"/>
      <c r="D3" s="42"/>
      <c r="E3" s="41"/>
      <c r="F3" s="41"/>
      <c r="G3" s="43" t="s">
        <v>15</v>
      </c>
      <c r="H3" s="44" t="s">
        <v>272</v>
      </c>
      <c r="I3" s="44"/>
    </row>
    <row r="4" spans="1:9" x14ac:dyDescent="0.2">
      <c r="A4" s="41" t="s">
        <v>16</v>
      </c>
      <c r="B4" s="42" t="s">
        <v>273</v>
      </c>
      <c r="C4" s="42"/>
      <c r="D4" s="42"/>
      <c r="E4" s="41"/>
      <c r="F4" s="41"/>
      <c r="G4" s="43" t="s">
        <v>18</v>
      </c>
      <c r="H4" s="42" t="s">
        <v>69</v>
      </c>
      <c r="I4" s="42"/>
    </row>
    <row r="5" spans="1:9" x14ac:dyDescent="0.2">
      <c r="A5" s="41" t="s">
        <v>17</v>
      </c>
      <c r="B5" s="42" t="s">
        <v>274</v>
      </c>
      <c r="C5" s="44"/>
      <c r="D5" s="44"/>
      <c r="E5" s="41"/>
      <c r="F5" s="41"/>
      <c r="G5" s="43" t="s">
        <v>19</v>
      </c>
      <c r="H5" s="44" t="s">
        <v>275</v>
      </c>
      <c r="I5" s="44"/>
    </row>
    <row r="6" spans="1:9" x14ac:dyDescent="0.2">
      <c r="A6" s="41"/>
      <c r="B6" s="41"/>
      <c r="C6" s="41"/>
      <c r="D6" s="41"/>
      <c r="E6" s="41"/>
      <c r="F6" s="41"/>
      <c r="G6" s="41"/>
      <c r="H6" s="41"/>
      <c r="I6" s="41"/>
    </row>
    <row r="7" spans="1:9" x14ac:dyDescent="0.2">
      <c r="A7" s="41"/>
      <c r="B7" s="41"/>
      <c r="C7" s="41"/>
      <c r="D7" s="41"/>
      <c r="E7" s="41"/>
      <c r="F7" s="41"/>
      <c r="G7" s="41"/>
      <c r="H7" s="41"/>
      <c r="I7" s="41"/>
    </row>
    <row r="8" spans="1:9" x14ac:dyDescent="0.2">
      <c r="A8" s="41" t="s">
        <v>20</v>
      </c>
      <c r="B8" s="41"/>
      <c r="C8" s="41"/>
      <c r="D8" s="41"/>
      <c r="E8" s="41"/>
      <c r="F8" s="41"/>
      <c r="G8" s="41"/>
      <c r="H8" s="41"/>
      <c r="I8" s="41"/>
    </row>
    <row r="9" spans="1:9" x14ac:dyDescent="0.2">
      <c r="A9" s="41" t="s">
        <v>276</v>
      </c>
      <c r="B9" s="41"/>
      <c r="C9" s="41"/>
      <c r="D9" s="41"/>
      <c r="E9" s="41"/>
      <c r="F9" s="41"/>
      <c r="G9" s="41"/>
      <c r="H9" s="41"/>
      <c r="I9" s="41"/>
    </row>
    <row r="10" spans="1:9" x14ac:dyDescent="0.2">
      <c r="A10" s="41" t="s">
        <v>21</v>
      </c>
      <c r="B10" s="41"/>
      <c r="C10" s="41"/>
      <c r="D10" s="41"/>
      <c r="E10" s="41"/>
      <c r="F10" s="41"/>
      <c r="G10" s="41"/>
      <c r="H10" s="41"/>
      <c r="I10" s="41"/>
    </row>
    <row r="11" spans="1:9" x14ac:dyDescent="0.2">
      <c r="A11" s="41" t="s">
        <v>277</v>
      </c>
      <c r="B11" s="41"/>
      <c r="C11" s="41"/>
      <c r="D11" s="41"/>
      <c r="E11" s="41"/>
      <c r="F11" s="41"/>
      <c r="G11" s="41"/>
      <c r="H11" s="41"/>
      <c r="I11" s="41"/>
    </row>
    <row r="12" spans="1:9" x14ac:dyDescent="0.2">
      <c r="A12" s="41" t="s">
        <v>23</v>
      </c>
      <c r="B12" s="41"/>
      <c r="C12" s="41"/>
      <c r="D12" s="41"/>
      <c r="E12" s="41"/>
      <c r="F12" s="41"/>
      <c r="G12" s="41"/>
      <c r="H12" s="41"/>
      <c r="I12" s="41"/>
    </row>
    <row r="13" spans="1:9" x14ac:dyDescent="0.2">
      <c r="A13" s="41" t="s">
        <v>278</v>
      </c>
      <c r="B13" s="41"/>
      <c r="C13" s="41"/>
      <c r="D13" s="41"/>
      <c r="E13" s="41"/>
      <c r="F13" s="41"/>
      <c r="G13" s="41"/>
      <c r="H13" s="41"/>
      <c r="I13" s="41"/>
    </row>
    <row r="14" spans="1:9" x14ac:dyDescent="0.2">
      <c r="A14" s="41" t="s">
        <v>279</v>
      </c>
      <c r="B14" s="41"/>
      <c r="C14" s="41"/>
      <c r="D14" s="41"/>
      <c r="E14" s="41"/>
      <c r="F14" s="41"/>
      <c r="G14" s="41"/>
      <c r="H14" s="41"/>
      <c r="I14" s="41"/>
    </row>
    <row r="15" spans="1:9" x14ac:dyDescent="0.2">
      <c r="A15" s="41" t="s">
        <v>280</v>
      </c>
      <c r="B15" s="41"/>
      <c r="C15" s="41"/>
      <c r="D15" s="41"/>
      <c r="E15" s="41"/>
      <c r="F15" s="41"/>
      <c r="G15" s="41"/>
      <c r="H15" s="41"/>
      <c r="I15" s="41"/>
    </row>
    <row r="16" spans="1:9" x14ac:dyDescent="0.2">
      <c r="A16" s="3" t="s">
        <v>27</v>
      </c>
      <c r="B16" s="41"/>
      <c r="C16" s="41"/>
      <c r="D16" s="41"/>
      <c r="E16" s="41"/>
      <c r="F16" s="41"/>
      <c r="G16" s="41"/>
      <c r="H16" s="41"/>
      <c r="I16" s="41"/>
    </row>
    <row r="17" spans="1:9" x14ac:dyDescent="0.2">
      <c r="A17" s="41" t="s">
        <v>281</v>
      </c>
      <c r="B17" s="41"/>
      <c r="C17" s="41"/>
      <c r="D17" s="41"/>
      <c r="E17" s="41"/>
      <c r="F17" s="41"/>
      <c r="G17" s="41"/>
      <c r="H17" s="41"/>
      <c r="I17" s="41"/>
    </row>
    <row r="18" spans="1:9" x14ac:dyDescent="0.2">
      <c r="B18" s="41"/>
      <c r="C18" s="41"/>
      <c r="D18" s="41"/>
      <c r="E18" s="41"/>
      <c r="F18" s="41"/>
      <c r="G18" s="41"/>
      <c r="H18" s="41"/>
      <c r="I18" s="41"/>
    </row>
    <row r="19" spans="1:9" x14ac:dyDescent="0.2">
      <c r="A19" s="41"/>
      <c r="B19" s="41"/>
      <c r="C19" s="41"/>
      <c r="D19" s="41"/>
      <c r="E19" s="41"/>
      <c r="F19" s="41"/>
      <c r="G19" s="41"/>
      <c r="H19" s="41"/>
      <c r="I19" s="41"/>
    </row>
    <row r="20" spans="1:9" x14ac:dyDescent="0.2">
      <c r="A20" s="386" t="s">
        <v>12</v>
      </c>
      <c r="B20" s="387"/>
      <c r="C20" s="387"/>
      <c r="D20" s="387"/>
      <c r="E20" s="387"/>
      <c r="F20" s="387"/>
      <c r="G20" s="387"/>
      <c r="H20" s="387"/>
      <c r="I20" s="388"/>
    </row>
    <row r="21" spans="1:9" x14ac:dyDescent="0.2">
      <c r="A21" s="53"/>
      <c r="B21" s="54"/>
      <c r="C21" s="239" t="s">
        <v>30</v>
      </c>
      <c r="D21" s="239" t="s">
        <v>31</v>
      </c>
      <c r="E21" s="239" t="s">
        <v>32</v>
      </c>
      <c r="F21" s="239" t="s">
        <v>33</v>
      </c>
      <c r="G21" s="239" t="s">
        <v>322</v>
      </c>
      <c r="H21" s="239" t="s">
        <v>323</v>
      </c>
      <c r="I21" s="239" t="s">
        <v>324</v>
      </c>
    </row>
    <row r="22" spans="1:9" x14ac:dyDescent="0.2">
      <c r="A22" s="53"/>
      <c r="B22" s="54"/>
      <c r="C22" s="238" t="s">
        <v>10</v>
      </c>
      <c r="D22" s="238" t="s">
        <v>10</v>
      </c>
      <c r="E22" s="238" t="s">
        <v>10</v>
      </c>
      <c r="F22" s="238" t="s">
        <v>10</v>
      </c>
      <c r="G22" s="238" t="s">
        <v>11</v>
      </c>
      <c r="H22" s="238" t="s">
        <v>11</v>
      </c>
      <c r="I22" s="238" t="s">
        <v>11</v>
      </c>
    </row>
    <row r="23" spans="1:9" x14ac:dyDescent="0.2">
      <c r="A23" s="53" t="s">
        <v>0</v>
      </c>
      <c r="B23" s="54"/>
      <c r="C23" s="211"/>
      <c r="D23" s="211"/>
      <c r="E23" s="211"/>
      <c r="F23" s="211"/>
      <c r="G23" s="211"/>
      <c r="H23" s="211"/>
      <c r="I23" s="211"/>
    </row>
    <row r="24" spans="1:9" x14ac:dyDescent="0.2">
      <c r="A24" s="53" t="s">
        <v>1</v>
      </c>
      <c r="B24" s="54"/>
      <c r="C24" s="211">
        <f t="shared" ref="C24" si="0">B35</f>
        <v>0</v>
      </c>
      <c r="D24" s="211">
        <f t="shared" ref="D24" si="1">C35</f>
        <v>0</v>
      </c>
      <c r="E24" s="211">
        <f t="shared" ref="E24" si="2">D35</f>
        <v>0</v>
      </c>
      <c r="F24" s="211">
        <f t="shared" ref="F24" si="3">E35</f>
        <v>0</v>
      </c>
      <c r="G24" s="211">
        <f t="shared" ref="G24" si="4">F35</f>
        <v>0</v>
      </c>
      <c r="H24" s="211">
        <f t="shared" ref="H24" si="5">G35</f>
        <v>0</v>
      </c>
      <c r="I24" s="211">
        <f t="shared" ref="I24" si="6">H35</f>
        <v>0</v>
      </c>
    </row>
    <row r="25" spans="1:9" x14ac:dyDescent="0.2">
      <c r="A25" s="53" t="s">
        <v>2</v>
      </c>
      <c r="B25" s="54"/>
      <c r="C25" s="211">
        <v>6137</v>
      </c>
      <c r="D25" s="211"/>
      <c r="E25" s="211"/>
      <c r="F25" s="211"/>
      <c r="G25" s="211"/>
      <c r="H25" s="211"/>
      <c r="I25" s="211"/>
    </row>
    <row r="26" spans="1:9" x14ac:dyDescent="0.2">
      <c r="A26" s="53" t="s">
        <v>3</v>
      </c>
      <c r="B26" s="54"/>
      <c r="C26" s="230">
        <v>6137</v>
      </c>
      <c r="D26" s="211"/>
      <c r="E26" s="211"/>
      <c r="F26" s="211"/>
      <c r="G26" s="211"/>
      <c r="H26" s="211"/>
      <c r="I26" s="211"/>
    </row>
    <row r="27" spans="1:9" x14ac:dyDescent="0.2">
      <c r="A27" s="53"/>
      <c r="B27" s="54"/>
      <c r="C27" s="211"/>
      <c r="D27" s="211"/>
      <c r="E27" s="211"/>
      <c r="F27" s="211"/>
      <c r="G27" s="211"/>
      <c r="H27" s="211"/>
      <c r="I27" s="211"/>
    </row>
    <row r="28" spans="1:9" x14ac:dyDescent="0.2">
      <c r="A28" s="14" t="s">
        <v>4</v>
      </c>
      <c r="B28" s="11"/>
      <c r="C28" s="236"/>
      <c r="D28" s="236"/>
      <c r="E28" s="236"/>
      <c r="F28" s="231"/>
      <c r="G28" s="231"/>
      <c r="H28" s="231"/>
      <c r="I28" s="231"/>
    </row>
    <row r="29" spans="1:9" x14ac:dyDescent="0.2">
      <c r="A29" s="14" t="s">
        <v>29</v>
      </c>
      <c r="B29" s="15"/>
      <c r="C29" s="236"/>
      <c r="D29" s="236"/>
      <c r="E29" s="236"/>
      <c r="F29" s="231"/>
      <c r="G29" s="231"/>
      <c r="H29" s="231"/>
      <c r="I29" s="231"/>
    </row>
    <row r="30" spans="1:9" x14ac:dyDescent="0.2">
      <c r="A30" s="23"/>
      <c r="B30" s="24"/>
      <c r="C30" s="212"/>
      <c r="D30" s="212"/>
      <c r="E30" s="212"/>
      <c r="F30" s="212"/>
      <c r="G30" s="212"/>
      <c r="H30" s="212"/>
      <c r="I30" s="212"/>
    </row>
    <row r="31" spans="1:9" x14ac:dyDescent="0.2">
      <c r="A31" s="23"/>
      <c r="B31" s="24"/>
      <c r="C31" s="212"/>
      <c r="D31" s="212"/>
      <c r="E31" s="212"/>
      <c r="F31" s="212"/>
      <c r="G31" s="212"/>
      <c r="H31" s="212"/>
      <c r="I31" s="212"/>
    </row>
    <row r="32" spans="1:9" x14ac:dyDescent="0.2">
      <c r="A32" s="23"/>
      <c r="B32" s="24"/>
      <c r="C32" s="212"/>
      <c r="D32" s="212"/>
      <c r="E32" s="212"/>
      <c r="F32" s="212"/>
      <c r="G32" s="212"/>
      <c r="H32" s="212"/>
      <c r="I32" s="212"/>
    </row>
    <row r="33" spans="1:9" x14ac:dyDescent="0.2">
      <c r="A33" s="14" t="s">
        <v>5</v>
      </c>
      <c r="B33" s="15"/>
      <c r="C33" s="231">
        <f t="shared" ref="C33:F33" si="7">SUM(C30:C32)</f>
        <v>0</v>
      </c>
      <c r="D33" s="231">
        <f t="shared" si="7"/>
        <v>0</v>
      </c>
      <c r="E33" s="231">
        <f t="shared" si="7"/>
        <v>0</v>
      </c>
      <c r="F33" s="231">
        <f t="shared" si="7"/>
        <v>0</v>
      </c>
      <c r="G33" s="231">
        <f t="shared" ref="G33:I33" si="8">SUM(G30:G32)</f>
        <v>0</v>
      </c>
      <c r="H33" s="231">
        <f t="shared" si="8"/>
        <v>0</v>
      </c>
      <c r="I33" s="231">
        <f t="shared" si="8"/>
        <v>0</v>
      </c>
    </row>
    <row r="34" spans="1:9" x14ac:dyDescent="0.2">
      <c r="A34" s="53"/>
      <c r="B34" s="54"/>
      <c r="C34" s="211"/>
      <c r="D34" s="211"/>
      <c r="E34" s="211"/>
      <c r="F34" s="211"/>
      <c r="G34" s="211"/>
      <c r="H34" s="211"/>
      <c r="I34" s="211"/>
    </row>
    <row r="35" spans="1:9" x14ac:dyDescent="0.2">
      <c r="A35" s="53" t="s">
        <v>7</v>
      </c>
      <c r="B35" s="54"/>
      <c r="C35" s="230">
        <f t="shared" ref="C35" si="9">+C24+C25-C26+C33</f>
        <v>0</v>
      </c>
      <c r="D35" s="230">
        <f>+D24+D25-D26+D33</f>
        <v>0</v>
      </c>
      <c r="E35" s="230">
        <f>+E24+E25-E26+E33</f>
        <v>0</v>
      </c>
      <c r="F35" s="230">
        <f t="shared" ref="F35:I35" si="10">+F24+F25-F26+F33</f>
        <v>0</v>
      </c>
      <c r="G35" s="230">
        <f t="shared" si="10"/>
        <v>0</v>
      </c>
      <c r="H35" s="230">
        <f t="shared" si="10"/>
        <v>0</v>
      </c>
      <c r="I35" s="230">
        <f t="shared" si="10"/>
        <v>0</v>
      </c>
    </row>
    <row r="36" spans="1:9" x14ac:dyDescent="0.2">
      <c r="A36" s="57"/>
      <c r="B36" s="58"/>
      <c r="C36" s="211"/>
      <c r="D36" s="211"/>
      <c r="E36" s="211"/>
      <c r="F36" s="211"/>
      <c r="G36" s="211"/>
      <c r="H36" s="211"/>
      <c r="I36" s="211"/>
    </row>
    <row r="37" spans="1:9" x14ac:dyDescent="0.2">
      <c r="A37" s="53" t="s">
        <v>24</v>
      </c>
      <c r="B37" s="54"/>
      <c r="C37" s="211"/>
      <c r="D37" s="211"/>
      <c r="E37" s="211"/>
      <c r="F37" s="211"/>
      <c r="G37" s="211"/>
      <c r="H37" s="211"/>
      <c r="I37" s="211"/>
    </row>
    <row r="38" spans="1:9" x14ac:dyDescent="0.2">
      <c r="A38" s="57"/>
      <c r="B38" s="58"/>
      <c r="C38" s="211"/>
      <c r="D38" s="211"/>
      <c r="E38" s="211"/>
      <c r="F38" s="211"/>
      <c r="G38" s="211"/>
      <c r="H38" s="211"/>
      <c r="I38" s="211"/>
    </row>
    <row r="39" spans="1:9" x14ac:dyDescent="0.2">
      <c r="A39" s="53" t="s">
        <v>25</v>
      </c>
      <c r="B39" s="60"/>
      <c r="C39" s="228">
        <f t="shared" ref="C39:F39" si="11">C35-C37</f>
        <v>0</v>
      </c>
      <c r="D39" s="228">
        <f t="shared" si="11"/>
        <v>0</v>
      </c>
      <c r="E39" s="228">
        <f t="shared" si="11"/>
        <v>0</v>
      </c>
      <c r="F39" s="228">
        <f t="shared" si="11"/>
        <v>0</v>
      </c>
      <c r="G39" s="228">
        <f t="shared" ref="G39:I39" si="12">G35-G37</f>
        <v>0</v>
      </c>
      <c r="H39" s="228">
        <f t="shared" si="12"/>
        <v>0</v>
      </c>
      <c r="I39" s="228">
        <f t="shared" si="12"/>
        <v>0</v>
      </c>
    </row>
    <row r="40" spans="1:9" x14ac:dyDescent="0.2">
      <c r="A40" s="62"/>
      <c r="B40" s="62"/>
      <c r="C40" s="63"/>
      <c r="D40" s="63"/>
      <c r="E40" s="63"/>
      <c r="F40" s="63"/>
      <c r="G40" s="63"/>
      <c r="H40" s="63"/>
      <c r="I40" s="63"/>
    </row>
    <row r="41" spans="1:9" x14ac:dyDescent="0.2">
      <c r="A41" s="64" t="s">
        <v>26</v>
      </c>
      <c r="B41" s="42"/>
      <c r="C41" s="34"/>
      <c r="D41" s="34"/>
      <c r="E41" s="65"/>
      <c r="F41" s="65"/>
      <c r="G41" s="65"/>
      <c r="H41" s="65"/>
      <c r="I41" s="65"/>
    </row>
    <row r="42" spans="1:9" x14ac:dyDescent="0.2">
      <c r="A42" s="66" t="s">
        <v>28</v>
      </c>
      <c r="B42" s="58"/>
      <c r="C42" s="36"/>
      <c r="D42" s="36"/>
      <c r="E42" s="59"/>
      <c r="F42" s="59"/>
      <c r="G42" s="59"/>
      <c r="H42" s="59"/>
      <c r="I42" s="59"/>
    </row>
    <row r="43" spans="1:9" x14ac:dyDescent="0.2">
      <c r="A43" s="53"/>
      <c r="B43" s="54"/>
      <c r="C43" s="55"/>
      <c r="D43" s="55"/>
      <c r="E43" s="55"/>
      <c r="F43" s="55"/>
      <c r="G43" s="55"/>
      <c r="H43" s="55"/>
      <c r="I43" s="55"/>
    </row>
    <row r="44" spans="1:9" x14ac:dyDescent="0.2">
      <c r="A44" s="53" t="s">
        <v>6</v>
      </c>
      <c r="B44" s="54"/>
      <c r="C44" s="18"/>
      <c r="D44" s="18"/>
      <c r="E44" s="55"/>
      <c r="F44" s="55"/>
      <c r="G44" s="55"/>
      <c r="H44" s="55"/>
      <c r="I44" s="55"/>
    </row>
    <row r="45" spans="1:9" x14ac:dyDescent="0.2">
      <c r="A45" s="53"/>
      <c r="B45" s="54"/>
      <c r="C45" s="18"/>
      <c r="D45" s="18"/>
      <c r="E45" s="55"/>
      <c r="F45" s="55"/>
      <c r="G45" s="55"/>
      <c r="H45" s="55"/>
      <c r="I45" s="55"/>
    </row>
    <row r="46" spans="1:9" x14ac:dyDescent="0.2">
      <c r="A46" s="66" t="s">
        <v>8</v>
      </c>
      <c r="B46" s="60"/>
      <c r="C46" s="18"/>
      <c r="D46" s="18"/>
      <c r="E46" s="55"/>
      <c r="F46" s="55"/>
      <c r="G46" s="55"/>
      <c r="H46" s="55"/>
      <c r="I46" s="55"/>
    </row>
    <row r="47" spans="1:9" x14ac:dyDescent="0.2">
      <c r="A47" s="67" t="s">
        <v>9</v>
      </c>
      <c r="B47" s="68"/>
      <c r="C47" s="18"/>
      <c r="D47" s="18"/>
      <c r="E47" s="55"/>
      <c r="F47" s="55"/>
      <c r="G47" s="55"/>
      <c r="H47" s="55"/>
      <c r="I47" s="55"/>
    </row>
  </sheetData>
  <mergeCells count="1">
    <mergeCell ref="A20:I20"/>
  </mergeCells>
  <printOptions horizontalCentered="1"/>
  <pageMargins left="0.7" right="0.7" top="0.75" bottom="0.75" header="0.3" footer="0.3"/>
  <pageSetup scale="86" orientation="landscape" r:id="rId1"/>
  <headerFooter>
    <oddHeader>&amp;C&amp;"Arial,Bold"Report on Non-General Fund Information&amp;"Arial,Regular"
for Submittal to the 2022 Legislature</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284B6-9F12-471B-809D-8C8296F73CB2}">
  <sheetPr>
    <tabColor rgb="FF00B0F0"/>
    <pageSetUpPr fitToPage="1"/>
  </sheetPr>
  <dimension ref="A1:I49"/>
  <sheetViews>
    <sheetView topLeftCell="A4" zoomScaleNormal="100" zoomScaleSheetLayoutView="70" workbookViewId="0">
      <selection activeCell="R36" sqref="R36"/>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0" t="s">
        <v>44</v>
      </c>
      <c r="C2" s="224"/>
      <c r="D2" s="224"/>
      <c r="E2" s="240"/>
      <c r="F2" s="240"/>
      <c r="G2" s="242" t="s">
        <v>14</v>
      </c>
      <c r="H2" s="224" t="s">
        <v>282</v>
      </c>
      <c r="I2" s="224"/>
    </row>
    <row r="3" spans="1:9" s="210" customFormat="1" ht="12.75" x14ac:dyDescent="0.2">
      <c r="A3" s="240" t="s">
        <v>22</v>
      </c>
      <c r="B3" s="170" t="s">
        <v>318</v>
      </c>
      <c r="C3" s="224"/>
      <c r="D3" s="224"/>
      <c r="E3" s="240"/>
      <c r="F3" s="240"/>
      <c r="G3" s="242" t="s">
        <v>15</v>
      </c>
      <c r="H3" s="89" t="s">
        <v>284</v>
      </c>
      <c r="I3" s="241"/>
    </row>
    <row r="4" spans="1:9" s="210" customFormat="1" ht="12.75" x14ac:dyDescent="0.2">
      <c r="A4" s="240" t="s">
        <v>16</v>
      </c>
      <c r="B4" s="171" t="s">
        <v>332</v>
      </c>
      <c r="C4" s="224"/>
      <c r="D4" s="224"/>
      <c r="E4" s="240"/>
      <c r="F4" s="240"/>
      <c r="G4" s="242" t="s">
        <v>18</v>
      </c>
      <c r="H4" s="171" t="s">
        <v>38</v>
      </c>
      <c r="I4" s="224"/>
    </row>
    <row r="5" spans="1:9" s="210" customFormat="1" ht="12.75" x14ac:dyDescent="0.2">
      <c r="A5" s="240" t="s">
        <v>17</v>
      </c>
      <c r="B5" s="171" t="s">
        <v>333</v>
      </c>
      <c r="C5" s="241"/>
      <c r="D5" s="241"/>
      <c r="E5" s="240"/>
      <c r="F5" s="240"/>
      <c r="G5" s="242" t="s">
        <v>19</v>
      </c>
      <c r="H5" s="237" t="s">
        <v>319</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334</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48"/>
      <c r="B10" s="248"/>
      <c r="C10" s="248"/>
      <c r="D10" s="248"/>
      <c r="E10" s="248"/>
      <c r="F10" s="248"/>
      <c r="G10" s="248"/>
      <c r="H10" s="248"/>
      <c r="I10" s="248"/>
    </row>
    <row r="11" spans="1:9" s="210" customFormat="1" ht="12.75" x14ac:dyDescent="0.2">
      <c r="A11" s="210" t="s">
        <v>335</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336</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48"/>
      <c r="B16" s="248"/>
      <c r="C16" s="248"/>
      <c r="D16" s="248"/>
      <c r="E16" s="248"/>
      <c r="F16" s="248"/>
      <c r="G16" s="248"/>
      <c r="H16" s="248"/>
      <c r="I16" s="248"/>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337</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x14ac:dyDescent="0.2">
      <c r="A21" s="249"/>
      <c r="B21" s="249"/>
      <c r="C21" s="249"/>
      <c r="D21" s="249"/>
      <c r="E21" s="249"/>
      <c r="F21" s="249"/>
      <c r="G21" s="249"/>
      <c r="H21" s="249"/>
      <c r="I21" s="249"/>
    </row>
    <row r="22" spans="1:9" s="210" customFormat="1" ht="15" customHeight="1" x14ac:dyDescent="0.2">
      <c r="A22" s="386" t="s">
        <v>12</v>
      </c>
      <c r="B22" s="387"/>
      <c r="C22" s="387"/>
      <c r="D22" s="387"/>
      <c r="E22" s="387"/>
      <c r="F22" s="387"/>
      <c r="G22" s="387"/>
      <c r="H22" s="387"/>
      <c r="I22" s="388"/>
    </row>
    <row r="23" spans="1:9" x14ac:dyDescent="0.25">
      <c r="A23" s="48"/>
      <c r="B23" s="49"/>
      <c r="C23" s="50" t="s">
        <v>30</v>
      </c>
      <c r="D23" s="51" t="s">
        <v>31</v>
      </c>
      <c r="E23" s="51" t="s">
        <v>32</v>
      </c>
      <c r="F23" s="51" t="s">
        <v>33</v>
      </c>
      <c r="G23" s="239" t="s">
        <v>322</v>
      </c>
      <c r="H23" s="239" t="s">
        <v>323</v>
      </c>
      <c r="I23" s="239" t="s">
        <v>324</v>
      </c>
    </row>
    <row r="24" spans="1:9" x14ac:dyDescent="0.25">
      <c r="A24" s="48"/>
      <c r="B24" s="49"/>
      <c r="C24" s="52" t="s">
        <v>10</v>
      </c>
      <c r="D24" s="238" t="s">
        <v>10</v>
      </c>
      <c r="E24" s="238" t="s">
        <v>10</v>
      </c>
      <c r="F24" s="238" t="s">
        <v>10</v>
      </c>
      <c r="G24" s="238" t="s">
        <v>11</v>
      </c>
      <c r="H24" s="238" t="s">
        <v>11</v>
      </c>
      <c r="I24" s="238" t="s">
        <v>11</v>
      </c>
    </row>
    <row r="25" spans="1:9" s="210" customFormat="1" ht="12.75" x14ac:dyDescent="0.2">
      <c r="A25" s="218" t="s">
        <v>0</v>
      </c>
      <c r="B25" s="217"/>
      <c r="C25" s="211">
        <v>0</v>
      </c>
      <c r="D25" s="211">
        <v>0</v>
      </c>
      <c r="E25" s="211">
        <v>0</v>
      </c>
      <c r="F25" s="211">
        <v>0</v>
      </c>
      <c r="G25" s="211">
        <v>0</v>
      </c>
      <c r="H25" s="211">
        <v>0</v>
      </c>
      <c r="I25" s="211">
        <v>0</v>
      </c>
    </row>
    <row r="26" spans="1:9" s="210" customFormat="1" ht="12.75" x14ac:dyDescent="0.2">
      <c r="A26" s="218" t="s">
        <v>1</v>
      </c>
      <c r="B26" s="217"/>
      <c r="C26" s="211">
        <v>0</v>
      </c>
      <c r="D26" s="211">
        <f t="shared" ref="D26:I26" si="0">C37</f>
        <v>0</v>
      </c>
      <c r="E26" s="211">
        <f t="shared" si="0"/>
        <v>0</v>
      </c>
      <c r="F26" s="211">
        <f t="shared" si="0"/>
        <v>0</v>
      </c>
      <c r="G26" s="211">
        <f t="shared" si="0"/>
        <v>6959.2799999999988</v>
      </c>
      <c r="H26" s="211">
        <f t="shared" si="0"/>
        <v>6959.2799999999988</v>
      </c>
      <c r="I26" s="211">
        <f t="shared" si="0"/>
        <v>6959.2799999999988</v>
      </c>
    </row>
    <row r="27" spans="1:9" s="210" customFormat="1" ht="12.75" x14ac:dyDescent="0.2">
      <c r="A27" s="218" t="s">
        <v>2</v>
      </c>
      <c r="B27" s="217"/>
      <c r="C27" s="211">
        <v>0</v>
      </c>
      <c r="D27" s="211">
        <v>0</v>
      </c>
      <c r="E27" s="211">
        <v>0</v>
      </c>
      <c r="F27" s="211">
        <v>138000</v>
      </c>
      <c r="G27" s="211">
        <v>138000</v>
      </c>
      <c r="H27" s="211">
        <v>138000</v>
      </c>
      <c r="I27" s="211">
        <v>138000</v>
      </c>
    </row>
    <row r="28" spans="1:9" s="210" customFormat="1" ht="12.75" x14ac:dyDescent="0.2">
      <c r="A28" s="218" t="s">
        <v>3</v>
      </c>
      <c r="B28" s="217"/>
      <c r="C28" s="211">
        <v>0</v>
      </c>
      <c r="D28" s="211">
        <v>0</v>
      </c>
      <c r="E28" s="211">
        <v>0</v>
      </c>
      <c r="F28" s="211">
        <v>131040.72</v>
      </c>
      <c r="G28" s="211">
        <v>138000</v>
      </c>
      <c r="H28" s="211">
        <v>138000</v>
      </c>
      <c r="I28" s="211">
        <v>138000</v>
      </c>
    </row>
    <row r="29" spans="1:9" s="210" customFormat="1" ht="12.75" x14ac:dyDescent="0.2">
      <c r="A29" s="218"/>
      <c r="B29" s="217"/>
      <c r="C29" s="211"/>
      <c r="D29" s="211"/>
      <c r="E29" s="211"/>
      <c r="F29" s="211"/>
      <c r="G29" s="211"/>
      <c r="H29" s="211"/>
      <c r="I29" s="211"/>
    </row>
    <row r="30" spans="1:9" s="210" customFormat="1" ht="12.75" x14ac:dyDescent="0.2">
      <c r="A30" s="233" t="s">
        <v>4</v>
      </c>
      <c r="B30" s="237"/>
      <c r="C30" s="236"/>
      <c r="D30" s="236"/>
      <c r="E30" s="236"/>
      <c r="F30" s="231"/>
      <c r="G30" s="231"/>
      <c r="H30" s="231"/>
      <c r="I30" s="231"/>
    </row>
    <row r="31" spans="1:9" s="210" customFormat="1" ht="12.75" x14ac:dyDescent="0.2">
      <c r="A31" s="233" t="s">
        <v>29</v>
      </c>
      <c r="B31" s="232"/>
      <c r="C31" s="236"/>
      <c r="D31" s="236"/>
      <c r="E31" s="236"/>
      <c r="F31" s="231"/>
      <c r="G31" s="231"/>
      <c r="H31" s="231"/>
      <c r="I31" s="231"/>
    </row>
    <row r="32" spans="1:9" s="210" customFormat="1" ht="12.75" x14ac:dyDescent="0.2">
      <c r="A32" s="235"/>
      <c r="B32" s="234"/>
      <c r="C32" s="212"/>
      <c r="D32" s="212"/>
      <c r="E32" s="212"/>
      <c r="F32" s="212"/>
      <c r="G32" s="212"/>
      <c r="H32" s="212"/>
      <c r="I32" s="212"/>
    </row>
    <row r="33" spans="1:9" s="210" customFormat="1" ht="12.75" x14ac:dyDescent="0.2">
      <c r="A33" s="235"/>
      <c r="B33" s="234"/>
      <c r="C33" s="212"/>
      <c r="D33" s="212"/>
      <c r="E33" s="212"/>
      <c r="F33" s="212"/>
      <c r="G33" s="212"/>
      <c r="H33" s="212"/>
      <c r="I33" s="212"/>
    </row>
    <row r="34" spans="1:9" s="210" customFormat="1" ht="12.75" x14ac:dyDescent="0.2">
      <c r="A34" s="235"/>
      <c r="B34" s="234"/>
      <c r="C34" s="212"/>
      <c r="D34" s="212"/>
      <c r="E34" s="212"/>
      <c r="F34" s="212"/>
      <c r="G34" s="212"/>
      <c r="H34" s="212"/>
      <c r="I34" s="212"/>
    </row>
    <row r="35" spans="1:9" s="210" customFormat="1" ht="12.75" x14ac:dyDescent="0.2">
      <c r="A35" s="233" t="s">
        <v>5</v>
      </c>
      <c r="B35" s="232"/>
      <c r="C35" s="231">
        <f t="shared" ref="C35:F35" si="1">SUM(C32:C34)</f>
        <v>0</v>
      </c>
      <c r="D35" s="231">
        <f t="shared" si="1"/>
        <v>0</v>
      </c>
      <c r="E35" s="231">
        <f t="shared" si="1"/>
        <v>0</v>
      </c>
      <c r="F35" s="231">
        <f t="shared" si="1"/>
        <v>0</v>
      </c>
      <c r="G35" s="231">
        <f t="shared" ref="G35:I35" si="2">SUM(G32:G34)</f>
        <v>0</v>
      </c>
      <c r="H35" s="231">
        <f t="shared" si="2"/>
        <v>0</v>
      </c>
      <c r="I35" s="231">
        <f t="shared" si="2"/>
        <v>0</v>
      </c>
    </row>
    <row r="36" spans="1:9" s="210" customFormat="1" ht="12.75" x14ac:dyDescent="0.2">
      <c r="A36" s="218"/>
      <c r="B36" s="217"/>
      <c r="C36" s="211"/>
      <c r="D36" s="211"/>
      <c r="E36" s="211"/>
      <c r="F36" s="211"/>
      <c r="G36" s="211"/>
      <c r="H36" s="211"/>
      <c r="I36" s="211"/>
    </row>
    <row r="37" spans="1:9" s="210" customFormat="1" ht="12.75" x14ac:dyDescent="0.2">
      <c r="A37" s="218" t="s">
        <v>7</v>
      </c>
      <c r="B37" s="217"/>
      <c r="C37" s="230">
        <f t="shared" ref="C37:E37" si="3">+C26+C27-C28+C35</f>
        <v>0</v>
      </c>
      <c r="D37" s="230">
        <f t="shared" si="3"/>
        <v>0</v>
      </c>
      <c r="E37" s="230">
        <f t="shared" si="3"/>
        <v>0</v>
      </c>
      <c r="F37" s="230">
        <f>+F26+F27-F28+F35</f>
        <v>6959.2799999999988</v>
      </c>
      <c r="G37" s="230">
        <f t="shared" ref="G37:I37" si="4">+G26+G27-G28+G35</f>
        <v>6959.2799999999988</v>
      </c>
      <c r="H37" s="230">
        <f t="shared" si="4"/>
        <v>6959.2799999999988</v>
      </c>
      <c r="I37" s="230">
        <f t="shared" si="4"/>
        <v>6959.2799999999988</v>
      </c>
    </row>
    <row r="38" spans="1:9" s="210" customFormat="1" ht="12.75" x14ac:dyDescent="0.2">
      <c r="A38" s="229"/>
      <c r="B38" s="221"/>
      <c r="C38" s="211"/>
      <c r="D38" s="211"/>
      <c r="E38" s="211"/>
      <c r="F38" s="211"/>
      <c r="G38" s="211"/>
      <c r="H38" s="211"/>
      <c r="I38" s="211"/>
    </row>
    <row r="39" spans="1:9" s="210" customFormat="1" ht="12.75" x14ac:dyDescent="0.2">
      <c r="A39" s="218" t="s">
        <v>24</v>
      </c>
      <c r="B39" s="217"/>
      <c r="C39" s="211">
        <v>0</v>
      </c>
      <c r="D39" s="211">
        <v>0</v>
      </c>
      <c r="E39" s="211">
        <v>0</v>
      </c>
      <c r="F39" s="211">
        <v>18959.28</v>
      </c>
      <c r="G39" s="211">
        <v>18959.28</v>
      </c>
      <c r="H39" s="211">
        <v>18959.28</v>
      </c>
      <c r="I39" s="211">
        <v>18959.28</v>
      </c>
    </row>
    <row r="40" spans="1:9" s="210" customFormat="1" ht="12.75" x14ac:dyDescent="0.2">
      <c r="A40" s="229"/>
      <c r="B40" s="221"/>
      <c r="C40" s="211"/>
      <c r="D40" s="211"/>
      <c r="E40" s="211"/>
      <c r="F40" s="211"/>
      <c r="G40" s="211"/>
      <c r="H40" s="211"/>
      <c r="I40" s="211"/>
    </row>
    <row r="41" spans="1:9" s="210" customFormat="1" ht="12.75" x14ac:dyDescent="0.2">
      <c r="A41" s="218" t="s">
        <v>25</v>
      </c>
      <c r="B41" s="215"/>
      <c r="C41" s="228">
        <f t="shared" ref="C41:D41" si="5">C37-C39</f>
        <v>0</v>
      </c>
      <c r="D41" s="228">
        <f t="shared" si="5"/>
        <v>0</v>
      </c>
      <c r="E41" s="228" t="s">
        <v>75</v>
      </c>
      <c r="F41" s="228" t="s">
        <v>75</v>
      </c>
      <c r="G41" s="228" t="s">
        <v>75</v>
      </c>
      <c r="H41" s="228" t="s">
        <v>75</v>
      </c>
      <c r="I41" s="228" t="s">
        <v>75</v>
      </c>
    </row>
    <row r="42" spans="1:9" s="210" customFormat="1" ht="12.75" x14ac:dyDescent="0.2">
      <c r="A42" s="227"/>
      <c r="B42" s="227"/>
      <c r="C42" s="226"/>
      <c r="D42" s="226"/>
      <c r="E42" s="226"/>
      <c r="F42" s="226"/>
      <c r="G42" s="226"/>
      <c r="H42" s="226"/>
      <c r="I42" s="226"/>
    </row>
    <row r="43" spans="1:9" s="210" customFormat="1" ht="12.75" x14ac:dyDescent="0.2">
      <c r="A43" s="225" t="s">
        <v>26</v>
      </c>
      <c r="B43" s="224"/>
      <c r="C43" s="223"/>
      <c r="D43" s="223"/>
      <c r="E43" s="222"/>
      <c r="F43" s="222"/>
      <c r="G43" s="222"/>
      <c r="H43" s="222"/>
      <c r="I43" s="222"/>
    </row>
    <row r="44" spans="1:9" s="210" customFormat="1" ht="12.75" x14ac:dyDescent="0.2">
      <c r="A44" s="216" t="s">
        <v>28</v>
      </c>
      <c r="B44" s="221"/>
      <c r="C44" s="220"/>
      <c r="D44" s="220"/>
      <c r="E44" s="219"/>
      <c r="F44" s="219"/>
      <c r="G44" s="219"/>
      <c r="H44" s="219"/>
      <c r="I44" s="219"/>
    </row>
    <row r="45" spans="1:9" s="210" customFormat="1" ht="12.75" x14ac:dyDescent="0.2">
      <c r="A45" s="218"/>
      <c r="B45" s="217"/>
      <c r="C45" s="211"/>
      <c r="D45" s="211"/>
      <c r="E45" s="211"/>
      <c r="F45" s="211"/>
      <c r="G45" s="211"/>
      <c r="H45" s="211"/>
      <c r="I45" s="211"/>
    </row>
    <row r="46" spans="1:9" s="210" customFormat="1" ht="12.75" x14ac:dyDescent="0.2">
      <c r="A46" s="218" t="s">
        <v>6</v>
      </c>
      <c r="B46" s="217"/>
      <c r="C46" s="212"/>
      <c r="D46" s="212"/>
      <c r="E46" s="211"/>
      <c r="F46" s="211"/>
      <c r="G46" s="211"/>
      <c r="H46" s="211"/>
      <c r="I46" s="211"/>
    </row>
    <row r="47" spans="1:9" s="210" customFormat="1" ht="12.75" x14ac:dyDescent="0.2">
      <c r="A47" s="218"/>
      <c r="B47" s="217"/>
      <c r="C47" s="212"/>
      <c r="D47" s="212"/>
      <c r="E47" s="211"/>
      <c r="F47" s="211"/>
      <c r="G47" s="211"/>
      <c r="H47" s="211"/>
      <c r="I47" s="211"/>
    </row>
    <row r="48" spans="1:9" s="210" customFormat="1" ht="12.75" x14ac:dyDescent="0.2">
      <c r="A48" s="216" t="s">
        <v>8</v>
      </c>
      <c r="B48" s="215"/>
      <c r="C48" s="212"/>
      <c r="D48" s="212"/>
      <c r="E48" s="211"/>
      <c r="F48" s="211"/>
      <c r="G48" s="211"/>
      <c r="H48" s="211"/>
      <c r="I48" s="211"/>
    </row>
    <row r="49" spans="1:9" s="210" customFormat="1" ht="12.75" x14ac:dyDescent="0.2">
      <c r="A49" s="214" t="s">
        <v>9</v>
      </c>
      <c r="B49" s="213"/>
      <c r="C49" s="212"/>
      <c r="D49" s="212"/>
      <c r="E49" s="211"/>
      <c r="F49" s="211"/>
      <c r="G49" s="211"/>
      <c r="H49" s="211"/>
      <c r="I49" s="211"/>
    </row>
  </sheetData>
  <mergeCells count="4">
    <mergeCell ref="A8:I9"/>
    <mergeCell ref="A13:I15"/>
    <mergeCell ref="A19:I20"/>
    <mergeCell ref="A22:I22"/>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0804F0-9A9C-4714-9938-88CB76AC6374}">
  <sheetPr>
    <pageSetUpPr fitToPage="1"/>
  </sheetPr>
  <dimension ref="A1:L45"/>
  <sheetViews>
    <sheetView zoomScaleNormal="100" zoomScaleSheetLayoutView="70" workbookViewId="0">
      <selection activeCell="L27" sqref="L27"/>
    </sheetView>
  </sheetViews>
  <sheetFormatPr defaultColWidth="9.140625" defaultRowHeight="12.75" x14ac:dyDescent="0.2"/>
  <cols>
    <col min="1" max="2" width="14.5703125" style="3" customWidth="1"/>
    <col min="3" max="8" width="14" style="3" customWidth="1"/>
    <col min="9" max="9" width="13.140625" style="3" customWidth="1"/>
    <col min="10" max="16384" width="9.140625" style="3"/>
  </cols>
  <sheetData>
    <row r="1" spans="1:9" x14ac:dyDescent="0.2">
      <c r="A1" s="1"/>
      <c r="B1" s="1"/>
      <c r="C1" s="1"/>
      <c r="D1" s="1"/>
      <c r="E1" s="2"/>
      <c r="F1" s="1"/>
      <c r="G1" s="1"/>
      <c r="H1" s="1"/>
      <c r="I1" s="1"/>
    </row>
    <row r="2" spans="1:9" x14ac:dyDescent="0.2">
      <c r="A2" s="4" t="s">
        <v>13</v>
      </c>
      <c r="B2" s="5" t="s">
        <v>44</v>
      </c>
      <c r="C2" s="6"/>
      <c r="D2" s="6"/>
      <c r="E2" s="4"/>
      <c r="F2" s="4"/>
      <c r="G2" s="7" t="s">
        <v>14</v>
      </c>
      <c r="H2" s="5" t="s">
        <v>34</v>
      </c>
      <c r="I2" s="6"/>
    </row>
    <row r="3" spans="1:9" x14ac:dyDescent="0.2">
      <c r="A3" s="4" t="s">
        <v>22</v>
      </c>
      <c r="B3" s="5" t="s">
        <v>35</v>
      </c>
      <c r="C3" s="6"/>
      <c r="D3" s="6"/>
      <c r="E3" s="4"/>
      <c r="F3" s="4"/>
      <c r="G3" s="7" t="s">
        <v>15</v>
      </c>
      <c r="H3" s="8" t="s">
        <v>36</v>
      </c>
      <c r="I3" s="9"/>
    </row>
    <row r="4" spans="1:9" x14ac:dyDescent="0.2">
      <c r="A4" s="4" t="s">
        <v>16</v>
      </c>
      <c r="B4" s="5" t="s">
        <v>37</v>
      </c>
      <c r="C4" s="10"/>
      <c r="D4" s="10"/>
      <c r="E4" s="4"/>
      <c r="F4" s="4"/>
      <c r="G4" s="7" t="s">
        <v>18</v>
      </c>
      <c r="H4" s="5" t="s">
        <v>38</v>
      </c>
      <c r="I4" s="6"/>
    </row>
    <row r="5" spans="1:9" x14ac:dyDescent="0.2">
      <c r="A5" s="4" t="s">
        <v>17</v>
      </c>
      <c r="B5" s="418" t="s">
        <v>39</v>
      </c>
      <c r="C5" s="418"/>
      <c r="D5" s="418"/>
      <c r="E5" s="4"/>
      <c r="F5" s="4"/>
      <c r="G5" s="7" t="s">
        <v>19</v>
      </c>
      <c r="H5" s="8" t="s">
        <v>40</v>
      </c>
      <c r="I5" s="11"/>
    </row>
    <row r="6" spans="1:9" x14ac:dyDescent="0.2">
      <c r="A6" s="4"/>
      <c r="B6" s="12"/>
      <c r="C6" s="12"/>
      <c r="D6" s="12"/>
      <c r="E6" s="4"/>
      <c r="F6" s="4"/>
      <c r="G6" s="7"/>
      <c r="H6" s="13"/>
    </row>
    <row r="8" spans="1:9" x14ac:dyDescent="0.2">
      <c r="A8" s="385" t="s">
        <v>454</v>
      </c>
      <c r="B8" s="385"/>
      <c r="C8" s="385"/>
      <c r="D8" s="385"/>
      <c r="E8" s="385"/>
      <c r="F8" s="385"/>
      <c r="G8" s="385"/>
      <c r="H8" s="385"/>
      <c r="I8" s="385"/>
    </row>
    <row r="10" spans="1:9" x14ac:dyDescent="0.2">
      <c r="A10" s="385" t="s">
        <v>455</v>
      </c>
      <c r="B10" s="385"/>
      <c r="C10" s="385"/>
      <c r="D10" s="385"/>
      <c r="E10" s="385"/>
      <c r="F10" s="385"/>
      <c r="G10" s="385"/>
      <c r="H10" s="385"/>
      <c r="I10" s="385"/>
    </row>
    <row r="12" spans="1:9" x14ac:dyDescent="0.2">
      <c r="A12" s="399" t="s">
        <v>456</v>
      </c>
      <c r="B12" s="399"/>
      <c r="C12" s="399"/>
      <c r="D12" s="399"/>
      <c r="E12" s="399"/>
      <c r="F12" s="399"/>
      <c r="G12" s="399"/>
      <c r="H12" s="399"/>
      <c r="I12" s="399"/>
    </row>
    <row r="14" spans="1:9" x14ac:dyDescent="0.2">
      <c r="A14" s="385" t="s">
        <v>42</v>
      </c>
      <c r="B14" s="385"/>
      <c r="C14" s="385"/>
      <c r="D14" s="385"/>
      <c r="E14" s="385"/>
      <c r="F14" s="385"/>
      <c r="G14" s="385"/>
      <c r="H14" s="385"/>
      <c r="I14" s="385"/>
    </row>
    <row r="16" spans="1:9" x14ac:dyDescent="0.2">
      <c r="A16" s="385" t="s">
        <v>457</v>
      </c>
      <c r="B16" s="385"/>
      <c r="C16" s="385"/>
      <c r="D16" s="385"/>
      <c r="E16" s="385"/>
      <c r="F16" s="385"/>
      <c r="G16" s="385"/>
      <c r="H16" s="385"/>
      <c r="I16" s="385"/>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4572597</v>
      </c>
      <c r="D21" s="212">
        <v>1068000</v>
      </c>
      <c r="E21" s="212">
        <v>1068000</v>
      </c>
      <c r="F21" s="212">
        <v>1068000</v>
      </c>
      <c r="G21" s="212">
        <v>1068000</v>
      </c>
      <c r="H21" s="212">
        <v>1068000</v>
      </c>
      <c r="I21" s="212">
        <v>1068000</v>
      </c>
    </row>
    <row r="22" spans="1:12" x14ac:dyDescent="0.2">
      <c r="A22" s="14" t="s">
        <v>1</v>
      </c>
      <c r="B22" s="15"/>
      <c r="C22" s="19">
        <v>481.98999999812804</v>
      </c>
      <c r="D22" s="212">
        <f t="shared" ref="D22" si="0">C33</f>
        <v>46.019999998155981</v>
      </c>
      <c r="E22" s="212">
        <f t="shared" ref="E22" si="1">D33</f>
        <v>21.779999998165295</v>
      </c>
      <c r="F22" s="212">
        <f t="shared" ref="F22" si="2">E33</f>
        <v>165.4599999981001</v>
      </c>
      <c r="G22" s="212">
        <f t="shared" ref="G22" si="3">F33</f>
        <v>98.249999998137355</v>
      </c>
      <c r="H22" s="212">
        <f t="shared" ref="H22" si="4">G33</f>
        <v>98.249999998137355</v>
      </c>
      <c r="I22" s="212">
        <f t="shared" ref="I22" si="5">H33</f>
        <v>98.249999998137355</v>
      </c>
    </row>
    <row r="23" spans="1:12" x14ac:dyDescent="0.2">
      <c r="A23" s="14" t="s">
        <v>2</v>
      </c>
      <c r="B23" s="15"/>
      <c r="C23" s="19">
        <v>1089905.96</v>
      </c>
      <c r="D23" s="212">
        <v>978813.61</v>
      </c>
      <c r="E23" s="212">
        <v>1012500.1</v>
      </c>
      <c r="F23" s="212">
        <v>1182925</v>
      </c>
      <c r="G23" s="212">
        <v>1150000</v>
      </c>
      <c r="H23" s="212">
        <v>1100000</v>
      </c>
      <c r="I23" s="212">
        <v>1100000</v>
      </c>
      <c r="K23" s="20"/>
    </row>
    <row r="24" spans="1:12" x14ac:dyDescent="0.2">
      <c r="A24" s="14" t="s">
        <v>3</v>
      </c>
      <c r="B24" s="15"/>
      <c r="C24" s="19">
        <v>1090341.93</v>
      </c>
      <c r="D24" s="212">
        <v>978837.85</v>
      </c>
      <c r="E24" s="212">
        <v>1012356.42</v>
      </c>
      <c r="F24" s="212">
        <v>1182992.21</v>
      </c>
      <c r="G24" s="212">
        <v>1150000</v>
      </c>
      <c r="H24" s="212">
        <v>1100000</v>
      </c>
      <c r="I24" s="212">
        <v>1100000</v>
      </c>
    </row>
    <row r="25" spans="1:12" x14ac:dyDescent="0.2">
      <c r="A25" s="14"/>
      <c r="B25" s="15"/>
      <c r="C25" s="212"/>
      <c r="D25" s="212"/>
      <c r="E25" s="212"/>
      <c r="F25" s="212"/>
      <c r="G25" s="212"/>
      <c r="H25" s="212"/>
      <c r="I25" s="212"/>
    </row>
    <row r="26" spans="1:12" x14ac:dyDescent="0.2">
      <c r="A26" s="14" t="s">
        <v>4</v>
      </c>
      <c r="B26" s="11"/>
      <c r="C26" s="236"/>
      <c r="D26" s="236"/>
      <c r="E26" s="236"/>
      <c r="F26" s="231"/>
      <c r="G26" s="231"/>
      <c r="H26" s="231"/>
      <c r="I26" s="231"/>
    </row>
    <row r="27" spans="1:12" x14ac:dyDescent="0.2">
      <c r="A27" s="14" t="s">
        <v>29</v>
      </c>
      <c r="B27" s="15"/>
      <c r="C27" s="236"/>
      <c r="D27" s="236"/>
      <c r="E27" s="236"/>
      <c r="F27" s="231"/>
      <c r="G27" s="231"/>
      <c r="H27" s="231"/>
      <c r="I27" s="231"/>
    </row>
    <row r="28" spans="1:12" x14ac:dyDescent="0.2">
      <c r="A28" s="23"/>
      <c r="B28" s="24"/>
      <c r="C28" s="212"/>
      <c r="D28" s="212"/>
      <c r="E28" s="212"/>
      <c r="F28" s="212"/>
      <c r="G28" s="212"/>
      <c r="H28" s="212"/>
      <c r="I28" s="212"/>
    </row>
    <row r="29" spans="1:12" x14ac:dyDescent="0.2">
      <c r="A29" s="23"/>
      <c r="B29" s="24"/>
      <c r="C29" s="212"/>
      <c r="D29" s="212"/>
      <c r="E29" s="212"/>
      <c r="F29" s="212"/>
      <c r="G29" s="212"/>
      <c r="H29" s="212"/>
      <c r="I29" s="212"/>
    </row>
    <row r="30" spans="1:12" x14ac:dyDescent="0.2">
      <c r="A30" s="23"/>
      <c r="B30" s="24"/>
      <c r="C30" s="212"/>
      <c r="D30" s="212"/>
      <c r="E30" s="212"/>
      <c r="F30" s="212"/>
      <c r="G30" s="212"/>
      <c r="H30" s="212"/>
      <c r="I30" s="212"/>
    </row>
    <row r="31" spans="1:12" x14ac:dyDescent="0.2">
      <c r="A31" s="14" t="s">
        <v>5</v>
      </c>
      <c r="B31" s="15"/>
      <c r="C31" s="25"/>
      <c r="D31" s="231">
        <f t="shared" ref="D31:F31" si="6">SUM(D28:D30)</f>
        <v>0</v>
      </c>
      <c r="E31" s="231">
        <f t="shared" si="6"/>
        <v>0</v>
      </c>
      <c r="F31" s="231">
        <f t="shared" si="6"/>
        <v>0</v>
      </c>
      <c r="G31" s="231">
        <f t="shared" ref="G31:I31" si="7">SUM(G28:G30)</f>
        <v>0</v>
      </c>
      <c r="H31" s="231">
        <f t="shared" si="7"/>
        <v>0</v>
      </c>
      <c r="I31" s="231">
        <f t="shared" si="7"/>
        <v>0</v>
      </c>
    </row>
    <row r="32" spans="1:12" x14ac:dyDescent="0.2">
      <c r="A32" s="14"/>
      <c r="B32" s="15"/>
      <c r="C32" s="26"/>
      <c r="D32" s="212"/>
      <c r="E32" s="212"/>
      <c r="F32" s="212"/>
      <c r="G32" s="212"/>
      <c r="H32" s="212"/>
      <c r="I32" s="212"/>
    </row>
    <row r="33" spans="1:9" x14ac:dyDescent="0.2">
      <c r="A33" s="14" t="s">
        <v>7</v>
      </c>
      <c r="B33" s="15"/>
      <c r="C33" s="25">
        <f t="shared" ref="C33:F33" si="8">+C22+C23-C24+C31</f>
        <v>46.019999998155981</v>
      </c>
      <c r="D33" s="231">
        <f t="shared" si="8"/>
        <v>21.779999998165295</v>
      </c>
      <c r="E33" s="231">
        <f t="shared" si="8"/>
        <v>165.4599999981001</v>
      </c>
      <c r="F33" s="231">
        <f t="shared" si="8"/>
        <v>98.249999998137355</v>
      </c>
      <c r="G33" s="231">
        <f t="shared" ref="G33:I33" si="9">+G22+G23-G24+G31</f>
        <v>98.249999998137355</v>
      </c>
      <c r="H33" s="231">
        <f t="shared" si="9"/>
        <v>98.249999998137355</v>
      </c>
      <c r="I33" s="231">
        <f t="shared" si="9"/>
        <v>98.249999998137355</v>
      </c>
    </row>
    <row r="34" spans="1:9" x14ac:dyDescent="0.2">
      <c r="A34" s="23"/>
      <c r="B34" s="24"/>
      <c r="C34" s="26"/>
      <c r="D34" s="212"/>
      <c r="E34" s="212"/>
      <c r="F34" s="212"/>
      <c r="G34" s="212"/>
      <c r="H34" s="212"/>
      <c r="I34" s="212"/>
    </row>
    <row r="35" spans="1:9" x14ac:dyDescent="0.2">
      <c r="A35" s="14" t="s">
        <v>24</v>
      </c>
      <c r="B35" s="15"/>
      <c r="C35" s="26">
        <v>716.82</v>
      </c>
      <c r="D35" s="212"/>
      <c r="E35" s="212">
        <v>20235.72</v>
      </c>
      <c r="F35" s="212">
        <v>108892.63</v>
      </c>
      <c r="G35" s="212"/>
      <c r="H35" s="212"/>
      <c r="I35" s="212"/>
    </row>
    <row r="36" spans="1:9" x14ac:dyDescent="0.2">
      <c r="A36" s="23"/>
      <c r="B36" s="24"/>
      <c r="C36" s="26"/>
      <c r="D36" s="212"/>
      <c r="E36" s="212"/>
      <c r="F36" s="212"/>
      <c r="G36" s="212"/>
      <c r="H36" s="212"/>
      <c r="I36" s="212"/>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96A4CE-A06E-4457-B79C-BA7843804800}">
  <sheetPr>
    <tabColor rgb="FFFF0000"/>
    <pageSetUpPr fitToPage="1"/>
  </sheetPr>
  <dimension ref="A1:L45"/>
  <sheetViews>
    <sheetView zoomScaleNormal="100" zoomScaleSheetLayoutView="70" workbookViewId="0">
      <selection activeCell="O52" sqref="O52"/>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10" x14ac:dyDescent="0.2">
      <c r="A1" s="1"/>
      <c r="B1" s="1"/>
      <c r="C1" s="1"/>
      <c r="D1" s="1"/>
      <c r="E1" s="2"/>
      <c r="F1" s="1"/>
      <c r="G1" s="1"/>
      <c r="H1" s="1"/>
      <c r="I1" s="1"/>
    </row>
    <row r="2" spans="1:10" x14ac:dyDescent="0.2">
      <c r="A2" s="4" t="s">
        <v>13</v>
      </c>
      <c r="B2" s="6" t="s">
        <v>44</v>
      </c>
      <c r="C2" s="6"/>
      <c r="D2" s="6"/>
      <c r="E2" s="4"/>
      <c r="F2" s="4"/>
      <c r="G2" s="7" t="s">
        <v>14</v>
      </c>
      <c r="H2" s="6" t="s">
        <v>76</v>
      </c>
      <c r="I2" s="6"/>
    </row>
    <row r="3" spans="1:10" x14ac:dyDescent="0.2">
      <c r="A3" s="4" t="s">
        <v>22</v>
      </c>
      <c r="B3" s="6" t="s">
        <v>77</v>
      </c>
      <c r="C3" s="6"/>
      <c r="D3" s="6"/>
      <c r="E3" s="4"/>
      <c r="F3" s="4"/>
      <c r="G3" s="7" t="s">
        <v>15</v>
      </c>
      <c r="H3" s="9" t="s">
        <v>78</v>
      </c>
      <c r="I3" s="9"/>
    </row>
    <row r="4" spans="1:10" x14ac:dyDescent="0.2">
      <c r="A4" s="4" t="s">
        <v>16</v>
      </c>
      <c r="B4" s="5" t="s">
        <v>116</v>
      </c>
      <c r="C4" s="10"/>
      <c r="D4" s="10"/>
      <c r="E4" s="4"/>
      <c r="F4" s="4"/>
      <c r="G4" s="7" t="s">
        <v>18</v>
      </c>
      <c r="H4" s="6" t="s">
        <v>38</v>
      </c>
      <c r="I4" s="6"/>
    </row>
    <row r="5" spans="1:10" x14ac:dyDescent="0.2">
      <c r="A5" s="4" t="s">
        <v>17</v>
      </c>
      <c r="B5" s="418" t="s">
        <v>117</v>
      </c>
      <c r="C5" s="418"/>
      <c r="D5" s="418"/>
      <c r="E5" s="4"/>
      <c r="F5" s="4"/>
      <c r="G5" s="7" t="s">
        <v>19</v>
      </c>
      <c r="H5" s="9" t="s">
        <v>118</v>
      </c>
      <c r="I5" s="11"/>
    </row>
    <row r="6" spans="1:10" x14ac:dyDescent="0.2">
      <c r="H6" s="77"/>
      <c r="I6" s="78"/>
      <c r="J6" s="78"/>
    </row>
    <row r="7" spans="1:10" x14ac:dyDescent="0.2">
      <c r="H7" s="78"/>
      <c r="I7" s="78"/>
      <c r="J7" s="78"/>
    </row>
    <row r="8" spans="1:10" ht="27.2" customHeight="1" x14ac:dyDescent="0.2">
      <c r="A8" s="385" t="s">
        <v>119</v>
      </c>
      <c r="B8" s="385"/>
      <c r="C8" s="385"/>
      <c r="D8" s="385"/>
      <c r="E8" s="385"/>
      <c r="F8" s="385"/>
      <c r="G8" s="385"/>
      <c r="H8" s="385"/>
      <c r="I8" s="385"/>
    </row>
    <row r="10" spans="1:10" ht="27.75" customHeight="1" x14ac:dyDescent="0.2">
      <c r="A10" s="385" t="s">
        <v>120</v>
      </c>
      <c r="B10" s="385"/>
      <c r="C10" s="385"/>
      <c r="D10" s="385"/>
      <c r="E10" s="385"/>
      <c r="F10" s="385"/>
      <c r="G10" s="385"/>
      <c r="H10" s="385"/>
      <c r="I10" s="385"/>
    </row>
    <row r="12" spans="1:10" ht="53.25" customHeight="1" x14ac:dyDescent="0.2">
      <c r="A12" s="399" t="s">
        <v>121</v>
      </c>
      <c r="B12" s="399"/>
      <c r="C12" s="399"/>
      <c r="D12" s="399"/>
      <c r="E12" s="399"/>
      <c r="F12" s="399"/>
      <c r="G12" s="399"/>
      <c r="H12" s="399"/>
      <c r="I12" s="399"/>
    </row>
    <row r="14" spans="1:10" x14ac:dyDescent="0.2">
      <c r="A14" s="385" t="s">
        <v>42</v>
      </c>
      <c r="B14" s="385"/>
      <c r="C14" s="385"/>
      <c r="D14" s="385"/>
      <c r="E14" s="385"/>
      <c r="F14" s="385"/>
      <c r="G14" s="385"/>
      <c r="H14" s="385"/>
      <c r="I14" s="385"/>
    </row>
    <row r="16" spans="1:10" x14ac:dyDescent="0.2">
      <c r="A16" s="385" t="s">
        <v>122</v>
      </c>
      <c r="B16" s="385"/>
      <c r="C16" s="385"/>
      <c r="D16" s="385"/>
      <c r="E16" s="385"/>
      <c r="F16" s="385"/>
      <c r="G16" s="385"/>
      <c r="H16" s="385"/>
      <c r="I16" s="385"/>
    </row>
    <row r="18" spans="1:12" x14ac:dyDescent="0.2">
      <c r="A18" s="382" t="s">
        <v>12</v>
      </c>
      <c r="B18" s="383"/>
      <c r="C18" s="383"/>
      <c r="D18" s="383"/>
      <c r="E18" s="383"/>
      <c r="F18" s="383"/>
      <c r="G18" s="383"/>
      <c r="H18" s="383"/>
      <c r="I18" s="384"/>
    </row>
    <row r="19" spans="1:12" x14ac:dyDescent="0.2">
      <c r="A19" s="14"/>
      <c r="B19" s="15"/>
      <c r="C19" s="16" t="s">
        <v>30</v>
      </c>
      <c r="D19" s="16" t="s">
        <v>31</v>
      </c>
      <c r="E19" s="16" t="s">
        <v>32</v>
      </c>
      <c r="F19" s="16" t="s">
        <v>33</v>
      </c>
      <c r="G19" s="239" t="s">
        <v>322</v>
      </c>
      <c r="H19" s="239" t="s">
        <v>323</v>
      </c>
      <c r="I19" s="239" t="s">
        <v>324</v>
      </c>
      <c r="L19" s="17"/>
    </row>
    <row r="20" spans="1:12" x14ac:dyDescent="0.2">
      <c r="A20" s="14"/>
      <c r="B20" s="15"/>
      <c r="C20" s="176" t="s">
        <v>10</v>
      </c>
      <c r="D20" s="238" t="s">
        <v>10</v>
      </c>
      <c r="E20" s="238" t="s">
        <v>10</v>
      </c>
      <c r="F20" s="238" t="s">
        <v>10</v>
      </c>
      <c r="G20" s="238" t="s">
        <v>11</v>
      </c>
      <c r="H20" s="238" t="s">
        <v>11</v>
      </c>
      <c r="I20" s="238" t="s">
        <v>11</v>
      </c>
    </row>
    <row r="21" spans="1:12" x14ac:dyDescent="0.2">
      <c r="A21" s="14" t="s">
        <v>0</v>
      </c>
      <c r="B21" s="15"/>
      <c r="C21" s="19">
        <v>0</v>
      </c>
      <c r="D21" s="212">
        <v>0</v>
      </c>
      <c r="E21" s="212">
        <v>0</v>
      </c>
      <c r="F21" s="212">
        <v>0</v>
      </c>
      <c r="G21" s="212">
        <v>0</v>
      </c>
      <c r="H21" s="212">
        <v>0</v>
      </c>
      <c r="I21" s="212">
        <v>0</v>
      </c>
    </row>
    <row r="22" spans="1:12" x14ac:dyDescent="0.2">
      <c r="A22" s="14" t="s">
        <v>1</v>
      </c>
      <c r="B22" s="15"/>
      <c r="C22" s="19">
        <v>0</v>
      </c>
      <c r="D22" s="212">
        <f>C33</f>
        <v>0</v>
      </c>
      <c r="E22" s="212">
        <f>D33</f>
        <v>0</v>
      </c>
      <c r="F22" s="212">
        <f>E33</f>
        <v>0</v>
      </c>
      <c r="G22" s="212">
        <f t="shared" ref="G22:I22" si="0">F33</f>
        <v>0</v>
      </c>
      <c r="H22" s="212">
        <f t="shared" si="0"/>
        <v>0</v>
      </c>
      <c r="I22" s="212">
        <f t="shared" si="0"/>
        <v>0</v>
      </c>
    </row>
    <row r="23" spans="1:12" x14ac:dyDescent="0.2">
      <c r="A23" s="14" t="s">
        <v>2</v>
      </c>
      <c r="B23" s="15"/>
      <c r="C23" s="19">
        <v>0</v>
      </c>
      <c r="D23" s="212">
        <v>0</v>
      </c>
      <c r="E23" s="212">
        <v>0</v>
      </c>
      <c r="F23" s="212">
        <v>0</v>
      </c>
      <c r="G23" s="212">
        <v>0</v>
      </c>
      <c r="H23" s="212">
        <v>0</v>
      </c>
      <c r="I23" s="212">
        <v>0</v>
      </c>
    </row>
    <row r="24" spans="1:12" x14ac:dyDescent="0.2">
      <c r="A24" s="14" t="s">
        <v>3</v>
      </c>
      <c r="B24" s="15"/>
      <c r="C24" s="19">
        <v>0</v>
      </c>
      <c r="D24" s="212">
        <v>0</v>
      </c>
      <c r="E24" s="212">
        <v>0</v>
      </c>
      <c r="F24" s="212">
        <v>0</v>
      </c>
      <c r="G24" s="212">
        <v>0</v>
      </c>
      <c r="H24" s="212">
        <v>0</v>
      </c>
      <c r="I24" s="212">
        <v>0</v>
      </c>
    </row>
    <row r="25" spans="1:12" x14ac:dyDescent="0.2">
      <c r="A25" s="14"/>
      <c r="B25" s="15"/>
      <c r="C25" s="212"/>
      <c r="D25" s="212"/>
      <c r="E25" s="212"/>
      <c r="F25" s="212"/>
      <c r="G25" s="212"/>
      <c r="H25" s="212"/>
      <c r="I25" s="212"/>
    </row>
    <row r="26" spans="1:12" x14ac:dyDescent="0.2">
      <c r="A26" s="14" t="s">
        <v>4</v>
      </c>
      <c r="B26" s="11"/>
      <c r="C26" s="236"/>
      <c r="D26" s="236"/>
      <c r="E26" s="236"/>
      <c r="F26" s="231"/>
      <c r="G26" s="231"/>
      <c r="H26" s="231"/>
      <c r="I26" s="231"/>
    </row>
    <row r="27" spans="1:12" x14ac:dyDescent="0.2">
      <c r="A27" s="14" t="s">
        <v>29</v>
      </c>
      <c r="B27" s="15"/>
      <c r="C27" s="236"/>
      <c r="D27" s="236"/>
      <c r="E27" s="236"/>
      <c r="F27" s="231"/>
      <c r="G27" s="231"/>
      <c r="H27" s="231"/>
      <c r="I27" s="231"/>
    </row>
    <row r="28" spans="1:12" x14ac:dyDescent="0.2">
      <c r="A28" s="23"/>
      <c r="B28" s="24"/>
      <c r="C28" s="212"/>
      <c r="D28" s="212"/>
      <c r="E28" s="212"/>
      <c r="F28" s="212"/>
      <c r="G28" s="212"/>
      <c r="H28" s="212"/>
      <c r="I28" s="212"/>
    </row>
    <row r="29" spans="1:12" x14ac:dyDescent="0.2">
      <c r="A29" s="23"/>
      <c r="B29" s="24"/>
      <c r="C29" s="212"/>
      <c r="D29" s="212"/>
      <c r="E29" s="212"/>
      <c r="F29" s="212"/>
      <c r="G29" s="212"/>
      <c r="H29" s="212"/>
      <c r="I29" s="212"/>
    </row>
    <row r="30" spans="1:12" x14ac:dyDescent="0.2">
      <c r="A30" s="23"/>
      <c r="B30" s="24"/>
      <c r="C30" s="212"/>
      <c r="D30" s="212"/>
      <c r="E30" s="212"/>
      <c r="F30" s="212"/>
      <c r="G30" s="212"/>
      <c r="H30" s="212"/>
      <c r="I30" s="212"/>
    </row>
    <row r="31" spans="1:12" x14ac:dyDescent="0.2">
      <c r="A31" s="14" t="s">
        <v>5</v>
      </c>
      <c r="B31" s="15"/>
      <c r="C31" s="25">
        <v>0</v>
      </c>
      <c r="D31" s="231">
        <f>SUM(D28:D30)</f>
        <v>0</v>
      </c>
      <c r="E31" s="231">
        <f>SUM(E28:E30)</f>
        <v>0</v>
      </c>
      <c r="F31" s="231">
        <f>SUM(F28:F30)</f>
        <v>0</v>
      </c>
      <c r="G31" s="231">
        <f t="shared" ref="G31:I31" si="1">SUM(G28:G30)</f>
        <v>0</v>
      </c>
      <c r="H31" s="231">
        <f t="shared" si="1"/>
        <v>0</v>
      </c>
      <c r="I31" s="231">
        <f t="shared" si="1"/>
        <v>0</v>
      </c>
    </row>
    <row r="32" spans="1:12" x14ac:dyDescent="0.2">
      <c r="A32" s="14"/>
      <c r="B32" s="15"/>
      <c r="C32" s="26"/>
      <c r="D32" s="212"/>
      <c r="E32" s="212"/>
      <c r="F32" s="212"/>
      <c r="G32" s="212"/>
      <c r="H32" s="212"/>
      <c r="I32" s="212"/>
    </row>
    <row r="33" spans="1:9" x14ac:dyDescent="0.2">
      <c r="A33" s="14" t="s">
        <v>7</v>
      </c>
      <c r="B33" s="15"/>
      <c r="C33" s="25">
        <v>0</v>
      </c>
      <c r="D33" s="231">
        <f>+D22+D23-D24+D31</f>
        <v>0</v>
      </c>
      <c r="E33" s="231">
        <f>+E22+E23-E24+E31</f>
        <v>0</v>
      </c>
      <c r="F33" s="231">
        <f>+F22+F23-F24+F31</f>
        <v>0</v>
      </c>
      <c r="G33" s="231">
        <f t="shared" ref="G33:I33" si="2">+G22+G23-G24+G31</f>
        <v>0</v>
      </c>
      <c r="H33" s="231">
        <f t="shared" si="2"/>
        <v>0</v>
      </c>
      <c r="I33" s="231">
        <f t="shared" si="2"/>
        <v>0</v>
      </c>
    </row>
    <row r="34" spans="1:9" x14ac:dyDescent="0.2">
      <c r="A34" s="23"/>
      <c r="B34" s="24"/>
      <c r="C34" s="26"/>
      <c r="D34" s="212"/>
      <c r="E34" s="212"/>
      <c r="F34" s="212"/>
      <c r="G34" s="212"/>
      <c r="H34" s="212"/>
      <c r="I34" s="212"/>
    </row>
    <row r="35" spans="1:9" x14ac:dyDescent="0.2">
      <c r="A35" s="14" t="s">
        <v>24</v>
      </c>
      <c r="B35" s="15"/>
      <c r="C35" s="26">
        <v>0</v>
      </c>
      <c r="D35" s="212">
        <v>0</v>
      </c>
      <c r="E35" s="212">
        <v>0</v>
      </c>
      <c r="F35" s="212">
        <v>0</v>
      </c>
      <c r="G35" s="212">
        <v>0</v>
      </c>
      <c r="H35" s="212">
        <v>0</v>
      </c>
      <c r="I35" s="212">
        <v>0</v>
      </c>
    </row>
    <row r="36" spans="1:9" x14ac:dyDescent="0.2">
      <c r="A36" s="23"/>
      <c r="B36" s="24"/>
      <c r="C36" s="26"/>
      <c r="D36" s="212"/>
      <c r="E36" s="212"/>
      <c r="F36" s="212"/>
      <c r="G36" s="212"/>
      <c r="H36" s="212"/>
      <c r="I36" s="212"/>
    </row>
    <row r="37" spans="1:9" x14ac:dyDescent="0.2">
      <c r="A37" s="14" t="s">
        <v>25</v>
      </c>
      <c r="B37" s="28"/>
      <c r="C37" s="29" t="s">
        <v>43</v>
      </c>
      <c r="D37" s="30" t="s">
        <v>43</v>
      </c>
      <c r="E37" s="30" t="s">
        <v>43</v>
      </c>
      <c r="F37" s="30" t="s">
        <v>43</v>
      </c>
      <c r="G37" s="30" t="s">
        <v>43</v>
      </c>
      <c r="H37" s="30" t="s">
        <v>43</v>
      </c>
      <c r="I37" s="30" t="s">
        <v>43</v>
      </c>
    </row>
    <row r="38" spans="1:9" x14ac:dyDescent="0.2">
      <c r="A38" s="31"/>
      <c r="B38" s="31"/>
      <c r="C38" s="32"/>
      <c r="D38" s="32"/>
      <c r="E38" s="32"/>
      <c r="F38" s="32"/>
      <c r="G38" s="32"/>
      <c r="H38" s="32"/>
      <c r="I38" s="32"/>
    </row>
    <row r="39" spans="1:9" x14ac:dyDescent="0.2">
      <c r="A39" s="33" t="s">
        <v>26</v>
      </c>
      <c r="B39" s="10"/>
      <c r="C39" s="34"/>
      <c r="D39" s="34"/>
      <c r="E39" s="34"/>
      <c r="F39" s="34"/>
      <c r="G39" s="34"/>
      <c r="H39" s="34"/>
      <c r="I39" s="34"/>
    </row>
    <row r="40" spans="1:9" x14ac:dyDescent="0.2">
      <c r="A40" s="35" t="s">
        <v>28</v>
      </c>
      <c r="B40" s="24"/>
      <c r="C40" s="36"/>
      <c r="D40" s="36"/>
      <c r="E40" s="36"/>
      <c r="F40" s="36"/>
      <c r="G40" s="36"/>
      <c r="H40" s="36"/>
      <c r="I40" s="36"/>
    </row>
    <row r="41" spans="1:9" x14ac:dyDescent="0.2">
      <c r="A41" s="14"/>
      <c r="B41" s="15"/>
      <c r="C41" s="18"/>
      <c r="D41" s="18"/>
      <c r="E41" s="18"/>
      <c r="F41" s="18"/>
      <c r="G41" s="18"/>
      <c r="H41" s="18"/>
      <c r="I41" s="18"/>
    </row>
    <row r="42" spans="1:9" x14ac:dyDescent="0.2">
      <c r="A42" s="14" t="s">
        <v>6</v>
      </c>
      <c r="B42" s="15"/>
      <c r="C42" s="18"/>
      <c r="D42" s="18"/>
      <c r="E42" s="18"/>
      <c r="F42" s="18"/>
      <c r="G42" s="18"/>
      <c r="H42" s="18"/>
      <c r="I42" s="18"/>
    </row>
    <row r="43" spans="1:9" x14ac:dyDescent="0.2">
      <c r="A43" s="14"/>
      <c r="B43" s="15"/>
      <c r="C43" s="18"/>
      <c r="D43" s="18"/>
      <c r="E43" s="18"/>
      <c r="F43" s="18"/>
      <c r="G43" s="18"/>
      <c r="H43" s="18"/>
      <c r="I43" s="18"/>
    </row>
    <row r="44" spans="1:9" x14ac:dyDescent="0.2">
      <c r="A44" s="35" t="s">
        <v>8</v>
      </c>
      <c r="B44" s="28"/>
      <c r="C44" s="18"/>
      <c r="D44" s="18"/>
      <c r="E44" s="18"/>
      <c r="F44" s="18"/>
      <c r="G44" s="18"/>
      <c r="H44" s="18"/>
      <c r="I44" s="18"/>
    </row>
    <row r="45" spans="1:9" x14ac:dyDescent="0.2">
      <c r="A45" s="37" t="s">
        <v>9</v>
      </c>
      <c r="B45" s="38"/>
      <c r="C45" s="18"/>
      <c r="D45" s="18"/>
      <c r="E45" s="18"/>
      <c r="F45" s="18"/>
      <c r="G45" s="18"/>
      <c r="H45" s="18"/>
      <c r="I45" s="18"/>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0C724-D080-4326-BAAB-42184BD8AE1C}">
  <sheetPr>
    <tabColor rgb="FF00B0F0"/>
    <pageSetUpPr fitToPage="1"/>
  </sheetPr>
  <dimension ref="A1:I55"/>
  <sheetViews>
    <sheetView topLeftCell="A7" zoomScaleNormal="100" zoomScaleSheetLayoutView="70" workbookViewId="0"/>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0" t="s">
        <v>44</v>
      </c>
      <c r="C2" s="224"/>
      <c r="D2" s="224"/>
      <c r="E2" s="240"/>
      <c r="F2" s="240"/>
      <c r="G2" s="242" t="s">
        <v>14</v>
      </c>
      <c r="H2" s="170" t="s">
        <v>443</v>
      </c>
      <c r="I2" s="170"/>
    </row>
    <row r="3" spans="1:9" s="210" customFormat="1" ht="12.75" x14ac:dyDescent="0.2">
      <c r="A3" s="240" t="s">
        <v>22</v>
      </c>
      <c r="B3" s="170" t="s">
        <v>257</v>
      </c>
      <c r="C3" s="224"/>
      <c r="D3" s="224"/>
      <c r="E3" s="240"/>
      <c r="F3" s="240"/>
      <c r="G3" s="242" t="s">
        <v>15</v>
      </c>
      <c r="H3" s="9" t="s">
        <v>444</v>
      </c>
      <c r="I3" s="9"/>
    </row>
    <row r="4" spans="1:9" s="210" customFormat="1" ht="12.75" x14ac:dyDescent="0.2">
      <c r="A4" s="240" t="s">
        <v>16</v>
      </c>
      <c r="B4" s="170" t="s">
        <v>259</v>
      </c>
      <c r="C4" s="224"/>
      <c r="D4" s="224"/>
      <c r="E4" s="240"/>
      <c r="F4" s="240"/>
      <c r="G4" s="242" t="s">
        <v>18</v>
      </c>
      <c r="H4" s="170" t="s">
        <v>38</v>
      </c>
      <c r="I4" s="170"/>
    </row>
    <row r="5" spans="1:9" s="210" customFormat="1" ht="12.75" x14ac:dyDescent="0.2">
      <c r="A5" s="240" t="s">
        <v>17</v>
      </c>
      <c r="B5" s="170" t="s">
        <v>260</v>
      </c>
      <c r="C5" s="241"/>
      <c r="D5" s="241"/>
      <c r="E5" s="240"/>
      <c r="F5" s="240"/>
      <c r="G5" s="242" t="s">
        <v>19</v>
      </c>
      <c r="H5" s="415" t="s">
        <v>118</v>
      </c>
      <c r="I5" s="416"/>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x14ac:dyDescent="0.2">
      <c r="A8" s="399" t="s">
        <v>262</v>
      </c>
      <c r="B8" s="399"/>
      <c r="C8" s="399"/>
      <c r="D8" s="399"/>
      <c r="E8" s="399"/>
      <c r="F8" s="399"/>
      <c r="G8" s="399"/>
      <c r="H8" s="399"/>
      <c r="I8" s="399"/>
    </row>
    <row r="9" spans="1:9" s="210" customFormat="1" ht="12.75" x14ac:dyDescent="0.2">
      <c r="A9" s="246"/>
      <c r="B9" s="246"/>
      <c r="C9" s="246"/>
      <c r="D9" s="246"/>
      <c r="E9" s="246"/>
      <c r="F9" s="246"/>
      <c r="G9" s="246"/>
      <c r="H9" s="246"/>
      <c r="I9" s="246"/>
    </row>
    <row r="10" spans="1:9" s="210" customFormat="1" ht="12.75" x14ac:dyDescent="0.2">
      <c r="A10" s="385" t="s">
        <v>263</v>
      </c>
      <c r="B10" s="385"/>
      <c r="C10" s="385"/>
      <c r="D10" s="385"/>
      <c r="E10" s="385"/>
      <c r="F10" s="385"/>
      <c r="G10" s="385"/>
      <c r="H10" s="385"/>
      <c r="I10" s="385"/>
    </row>
    <row r="11" spans="1:9" s="210" customFormat="1" ht="12.75" x14ac:dyDescent="0.2">
      <c r="B11" s="240"/>
      <c r="C11" s="240"/>
      <c r="D11" s="240"/>
      <c r="E11" s="240"/>
      <c r="F11" s="240"/>
      <c r="G11" s="240"/>
      <c r="H11" s="240"/>
      <c r="I11" s="240"/>
    </row>
    <row r="12" spans="1:9" s="210" customFormat="1" ht="12.75" x14ac:dyDescent="0.2">
      <c r="A12" s="399" t="s">
        <v>264</v>
      </c>
      <c r="B12" s="399"/>
      <c r="C12" s="399"/>
      <c r="D12" s="399"/>
      <c r="E12" s="399"/>
      <c r="F12" s="399"/>
      <c r="G12" s="399"/>
      <c r="H12" s="399"/>
      <c r="I12" s="399"/>
    </row>
    <row r="13" spans="1:9" s="210" customFormat="1" ht="12.75" x14ac:dyDescent="0.2">
      <c r="A13" s="309"/>
      <c r="B13" s="309"/>
      <c r="C13" s="309"/>
      <c r="D13" s="309"/>
      <c r="E13" s="309"/>
      <c r="F13" s="309"/>
      <c r="G13" s="309"/>
      <c r="H13" s="309"/>
      <c r="I13" s="309"/>
    </row>
    <row r="14" spans="1:9" s="210" customFormat="1" ht="12.75" x14ac:dyDescent="0.2">
      <c r="A14" s="188" t="s">
        <v>54</v>
      </c>
      <c r="B14" s="240"/>
      <c r="C14" s="240"/>
      <c r="D14" s="240"/>
      <c r="E14" s="240"/>
      <c r="F14" s="240"/>
      <c r="G14" s="240"/>
      <c r="H14" s="240"/>
      <c r="I14" s="240"/>
    </row>
    <row r="15" spans="1:9" s="210" customFormat="1" ht="12.75" x14ac:dyDescent="0.2">
      <c r="A15" s="188"/>
      <c r="B15" s="240"/>
      <c r="C15" s="240"/>
      <c r="D15" s="240"/>
      <c r="E15" s="240"/>
      <c r="F15" s="240"/>
      <c r="G15" s="240"/>
      <c r="H15" s="240"/>
      <c r="I15" s="240"/>
    </row>
    <row r="16" spans="1:9" s="210" customFormat="1" ht="12.75" x14ac:dyDescent="0.2">
      <c r="A16" s="385" t="s">
        <v>265</v>
      </c>
      <c r="B16" s="385"/>
      <c r="C16" s="385"/>
      <c r="D16" s="385"/>
      <c r="E16" s="385"/>
      <c r="F16" s="385"/>
      <c r="G16" s="385"/>
      <c r="H16" s="385"/>
      <c r="I16" s="385"/>
    </row>
    <row r="17" spans="1:9" s="210" customFormat="1" ht="12.75" x14ac:dyDescent="0.2">
      <c r="A17" s="309"/>
      <c r="B17" s="309"/>
      <c r="C17" s="309"/>
      <c r="D17" s="309"/>
      <c r="E17" s="309"/>
      <c r="F17" s="309"/>
      <c r="G17" s="309"/>
      <c r="H17" s="309"/>
      <c r="I17" s="309"/>
    </row>
    <row r="18" spans="1:9" s="210" customFormat="1" ht="12.75" x14ac:dyDescent="0.2">
      <c r="A18" s="307" t="s">
        <v>394</v>
      </c>
      <c r="B18" s="309"/>
      <c r="C18" s="309"/>
      <c r="D18" s="309"/>
      <c r="E18" s="309"/>
      <c r="F18" s="309"/>
      <c r="G18" s="309"/>
      <c r="H18" s="309"/>
      <c r="I18" s="309"/>
    </row>
    <row r="19" spans="1:9" s="210" customFormat="1" ht="15" customHeight="1" x14ac:dyDescent="0.2">
      <c r="A19" s="308" t="s">
        <v>391</v>
      </c>
      <c r="B19" s="309"/>
      <c r="C19" s="309"/>
      <c r="D19" s="309"/>
      <c r="E19" s="309"/>
      <c r="F19" s="309"/>
      <c r="G19" s="309"/>
      <c r="H19" s="309"/>
      <c r="I19" s="309"/>
    </row>
    <row r="20" spans="1:9" s="210" customFormat="1" ht="15" customHeight="1" x14ac:dyDescent="0.2">
      <c r="A20" s="247"/>
      <c r="B20" s="247"/>
      <c r="C20" s="247"/>
      <c r="D20" s="247"/>
      <c r="E20" s="247"/>
      <c r="F20" s="247"/>
      <c r="G20" s="247"/>
      <c r="H20" s="247"/>
      <c r="I20" s="247"/>
    </row>
    <row r="21" spans="1:9" s="210" customFormat="1" ht="12.75" x14ac:dyDescent="0.2">
      <c r="A21" s="386" t="s">
        <v>12</v>
      </c>
      <c r="B21" s="387"/>
      <c r="C21" s="387"/>
      <c r="D21" s="387"/>
      <c r="E21" s="387"/>
      <c r="F21" s="387"/>
      <c r="G21" s="387"/>
      <c r="H21" s="387"/>
      <c r="I21" s="388"/>
    </row>
    <row r="22" spans="1:9" x14ac:dyDescent="0.25">
      <c r="A22" s="48"/>
      <c r="B22" s="49"/>
      <c r="C22" s="50" t="s">
        <v>30</v>
      </c>
      <c r="D22" s="51" t="s">
        <v>31</v>
      </c>
      <c r="E22" s="51" t="s">
        <v>32</v>
      </c>
      <c r="F22" s="51" t="s">
        <v>33</v>
      </c>
      <c r="G22" s="239" t="s">
        <v>322</v>
      </c>
      <c r="H22" s="239" t="s">
        <v>323</v>
      </c>
      <c r="I22" s="239" t="s">
        <v>324</v>
      </c>
    </row>
    <row r="23" spans="1:9" x14ac:dyDescent="0.25">
      <c r="A23" s="48"/>
      <c r="B23" s="49"/>
      <c r="C23" s="52" t="s">
        <v>10</v>
      </c>
      <c r="D23" s="238" t="s">
        <v>10</v>
      </c>
      <c r="E23" s="238" t="s">
        <v>10</v>
      </c>
      <c r="F23" s="238" t="s">
        <v>10</v>
      </c>
      <c r="G23" s="238" t="s">
        <v>11</v>
      </c>
      <c r="H23" s="238" t="s">
        <v>11</v>
      </c>
      <c r="I23" s="238" t="s">
        <v>11</v>
      </c>
    </row>
    <row r="24" spans="1:9" s="210" customFormat="1" ht="12.75" x14ac:dyDescent="0.2">
      <c r="A24" s="218" t="s">
        <v>0</v>
      </c>
      <c r="B24" s="217"/>
      <c r="C24" s="211">
        <v>0</v>
      </c>
      <c r="D24" s="211">
        <v>0</v>
      </c>
      <c r="E24" s="211">
        <v>0</v>
      </c>
      <c r="F24" s="211">
        <v>90000</v>
      </c>
      <c r="G24" s="211">
        <v>90000</v>
      </c>
      <c r="H24" s="211">
        <v>90000</v>
      </c>
      <c r="I24" s="211">
        <v>90000</v>
      </c>
    </row>
    <row r="25" spans="1:9" s="210" customFormat="1" ht="12.75" x14ac:dyDescent="0.2">
      <c r="A25" s="218" t="s">
        <v>1</v>
      </c>
      <c r="B25" s="217"/>
      <c r="C25" s="211">
        <f t="shared" ref="C25" si="0">B36</f>
        <v>0</v>
      </c>
      <c r="D25" s="211">
        <f t="shared" ref="D25" si="1">C36</f>
        <v>0</v>
      </c>
      <c r="E25" s="211">
        <f t="shared" ref="E25" si="2">D36</f>
        <v>0</v>
      </c>
      <c r="F25" s="211">
        <f t="shared" ref="F25" si="3">E36</f>
        <v>0</v>
      </c>
      <c r="G25" s="211">
        <f t="shared" ref="G25" si="4">F36</f>
        <v>0</v>
      </c>
      <c r="H25" s="211">
        <f t="shared" ref="H25" si="5">G36</f>
        <v>0</v>
      </c>
      <c r="I25" s="211">
        <f t="shared" ref="I25" si="6">H36</f>
        <v>0</v>
      </c>
    </row>
    <row r="26" spans="1:9" s="210" customFormat="1" ht="12.75" x14ac:dyDescent="0.2">
      <c r="A26" s="218" t="s">
        <v>2</v>
      </c>
      <c r="B26" s="217"/>
      <c r="C26" s="211">
        <v>0</v>
      </c>
      <c r="D26" s="211">
        <v>0</v>
      </c>
      <c r="E26" s="211">
        <v>0</v>
      </c>
      <c r="F26" s="211">
        <v>40230.79</v>
      </c>
      <c r="G26" s="211">
        <v>40230.79</v>
      </c>
      <c r="H26" s="211">
        <v>40230.79</v>
      </c>
      <c r="I26" s="211">
        <v>40230.79</v>
      </c>
    </row>
    <row r="27" spans="1:9" s="210" customFormat="1" ht="12.75" x14ac:dyDescent="0.2">
      <c r="A27" s="218" t="s">
        <v>3</v>
      </c>
      <c r="B27" s="217"/>
      <c r="C27" s="211">
        <v>0</v>
      </c>
      <c r="D27" s="211">
        <v>0</v>
      </c>
      <c r="E27" s="211">
        <v>0</v>
      </c>
      <c r="F27" s="211">
        <v>40230.79</v>
      </c>
      <c r="G27" s="211">
        <v>40230.79</v>
      </c>
      <c r="H27" s="211">
        <v>40230.79</v>
      </c>
      <c r="I27" s="211">
        <v>40230.79</v>
      </c>
    </row>
    <row r="28" spans="1:9" s="210" customFormat="1" ht="12.75" x14ac:dyDescent="0.2">
      <c r="A28" s="218"/>
      <c r="B28" s="217"/>
      <c r="C28" s="211"/>
      <c r="D28" s="211"/>
      <c r="E28" s="211"/>
      <c r="F28" s="211"/>
      <c r="G28" s="211"/>
      <c r="H28" s="211"/>
      <c r="I28" s="211"/>
    </row>
    <row r="29" spans="1:9" s="210" customFormat="1" ht="12.75" x14ac:dyDescent="0.2">
      <c r="A29" s="233" t="s">
        <v>4</v>
      </c>
      <c r="B29" s="237"/>
      <c r="C29" s="236"/>
      <c r="D29" s="236"/>
      <c r="E29" s="236"/>
      <c r="F29" s="231"/>
      <c r="G29" s="231"/>
      <c r="H29" s="231"/>
      <c r="I29" s="231"/>
    </row>
    <row r="30" spans="1:9" s="210" customFormat="1" ht="12.75" x14ac:dyDescent="0.2">
      <c r="A30" s="233" t="s">
        <v>29</v>
      </c>
      <c r="B30" s="232"/>
      <c r="C30" s="236"/>
      <c r="D30" s="236"/>
      <c r="E30" s="236"/>
      <c r="F30" s="231"/>
      <c r="G30" s="231"/>
      <c r="H30" s="231"/>
      <c r="I30" s="231"/>
    </row>
    <row r="31" spans="1:9" s="210" customFormat="1" ht="12.75" x14ac:dyDescent="0.2">
      <c r="A31" s="235"/>
      <c r="B31" s="234"/>
      <c r="C31" s="212"/>
      <c r="D31" s="212"/>
      <c r="E31" s="212"/>
      <c r="F31" s="212"/>
      <c r="G31" s="212"/>
      <c r="H31" s="212"/>
      <c r="I31" s="212"/>
    </row>
    <row r="32" spans="1:9" s="210" customFormat="1" ht="12.75" x14ac:dyDescent="0.2">
      <c r="A32" s="235"/>
      <c r="B32" s="234"/>
      <c r="C32" s="212"/>
      <c r="D32" s="212"/>
      <c r="E32" s="212"/>
      <c r="F32" s="212"/>
      <c r="G32" s="212"/>
      <c r="H32" s="212"/>
      <c r="I32" s="212"/>
    </row>
    <row r="33" spans="1:9" s="210" customFormat="1" ht="12.75" x14ac:dyDescent="0.2">
      <c r="A33" s="235"/>
      <c r="B33" s="234"/>
      <c r="C33" s="212"/>
      <c r="D33" s="212"/>
      <c r="E33" s="212"/>
      <c r="F33" s="212"/>
      <c r="G33" s="212"/>
      <c r="H33" s="212"/>
      <c r="I33" s="212"/>
    </row>
    <row r="34" spans="1:9" s="210" customFormat="1" ht="12.75" x14ac:dyDescent="0.2">
      <c r="A34" s="233" t="s">
        <v>5</v>
      </c>
      <c r="B34" s="232"/>
      <c r="C34" s="231">
        <f t="shared" ref="C34:F34" si="7">SUM(C31:C33)</f>
        <v>0</v>
      </c>
      <c r="D34" s="231">
        <f t="shared" si="7"/>
        <v>0</v>
      </c>
      <c r="E34" s="231">
        <f t="shared" si="7"/>
        <v>0</v>
      </c>
      <c r="F34" s="231">
        <f t="shared" si="7"/>
        <v>0</v>
      </c>
      <c r="G34" s="231">
        <f t="shared" ref="G34:I34" si="8">SUM(G31:G33)</f>
        <v>0</v>
      </c>
      <c r="H34" s="231">
        <f t="shared" si="8"/>
        <v>0</v>
      </c>
      <c r="I34" s="231">
        <f t="shared" si="8"/>
        <v>0</v>
      </c>
    </row>
    <row r="35" spans="1:9" s="210" customFormat="1" ht="12.75" x14ac:dyDescent="0.2">
      <c r="A35" s="218"/>
      <c r="B35" s="217"/>
      <c r="C35" s="211"/>
      <c r="D35" s="211"/>
      <c r="E35" s="211"/>
      <c r="F35" s="211"/>
      <c r="G35" s="211"/>
      <c r="H35" s="211"/>
      <c r="I35" s="211"/>
    </row>
    <row r="36" spans="1:9" s="210" customFormat="1" ht="12.75" x14ac:dyDescent="0.2">
      <c r="A36" s="218" t="s">
        <v>7</v>
      </c>
      <c r="B36" s="217"/>
      <c r="C36" s="230">
        <f t="shared" ref="C36:E36" si="9">+C25+C26-C27+C34</f>
        <v>0</v>
      </c>
      <c r="D36" s="230">
        <f t="shared" si="9"/>
        <v>0</v>
      </c>
      <c r="E36" s="230">
        <f t="shared" si="9"/>
        <v>0</v>
      </c>
      <c r="F36" s="230">
        <f>+F25+F26-F27+F34</f>
        <v>0</v>
      </c>
      <c r="G36" s="230">
        <f t="shared" ref="G36:I36" si="10">+G25+G26-G27+G34</f>
        <v>0</v>
      </c>
      <c r="H36" s="230">
        <f t="shared" si="10"/>
        <v>0</v>
      </c>
      <c r="I36" s="230">
        <f t="shared" si="10"/>
        <v>0</v>
      </c>
    </row>
    <row r="37" spans="1:9" s="210" customFormat="1" ht="12.75" x14ac:dyDescent="0.2">
      <c r="A37" s="229"/>
      <c r="B37" s="221"/>
      <c r="C37" s="211"/>
      <c r="D37" s="211"/>
      <c r="E37" s="211"/>
      <c r="F37" s="211"/>
      <c r="G37" s="211"/>
      <c r="H37" s="211"/>
      <c r="I37" s="211"/>
    </row>
    <row r="38" spans="1:9" s="210" customFormat="1" ht="12.75" x14ac:dyDescent="0.2">
      <c r="A38" s="218" t="s">
        <v>24</v>
      </c>
      <c r="B38" s="217"/>
      <c r="C38" s="211">
        <v>0</v>
      </c>
      <c r="D38" s="211">
        <v>0</v>
      </c>
      <c r="E38" s="211">
        <v>0</v>
      </c>
      <c r="F38" s="211">
        <v>0</v>
      </c>
      <c r="G38" s="211">
        <v>0</v>
      </c>
      <c r="H38" s="211">
        <v>0</v>
      </c>
      <c r="I38" s="211">
        <v>0</v>
      </c>
    </row>
    <row r="39" spans="1:9" s="210" customFormat="1" ht="12.75" x14ac:dyDescent="0.2">
      <c r="A39" s="229"/>
      <c r="B39" s="221"/>
      <c r="C39" s="211"/>
      <c r="D39" s="211"/>
      <c r="E39" s="211"/>
      <c r="F39" s="211"/>
      <c r="G39" s="211"/>
      <c r="H39" s="211"/>
      <c r="I39" s="211"/>
    </row>
    <row r="40" spans="1:9" s="210" customFormat="1" ht="12.75" x14ac:dyDescent="0.2">
      <c r="A40" s="218" t="s">
        <v>25</v>
      </c>
      <c r="B40" s="215"/>
      <c r="C40" s="228">
        <f t="shared" ref="C40:D40" si="11">C36-C38</f>
        <v>0</v>
      </c>
      <c r="D40" s="228">
        <f t="shared" si="11"/>
        <v>0</v>
      </c>
      <c r="E40" s="228" t="s">
        <v>75</v>
      </c>
      <c r="F40" s="228" t="s">
        <v>75</v>
      </c>
      <c r="G40" s="228" t="s">
        <v>75</v>
      </c>
      <c r="H40" s="228" t="s">
        <v>75</v>
      </c>
      <c r="I40" s="228" t="s">
        <v>75</v>
      </c>
    </row>
    <row r="41" spans="1:9" s="210" customFormat="1" ht="12.75" x14ac:dyDescent="0.2">
      <c r="A41" s="227"/>
      <c r="B41" s="227"/>
      <c r="C41" s="226"/>
      <c r="D41" s="226"/>
      <c r="E41" s="226"/>
      <c r="F41" s="226"/>
      <c r="G41" s="226"/>
      <c r="H41" s="226"/>
      <c r="I41" s="226"/>
    </row>
    <row r="42" spans="1:9" s="210" customFormat="1" ht="12.75" x14ac:dyDescent="0.2">
      <c r="A42" s="225" t="s">
        <v>26</v>
      </c>
      <c r="B42" s="224"/>
      <c r="C42" s="223"/>
      <c r="D42" s="223"/>
      <c r="E42" s="222"/>
      <c r="F42" s="222"/>
      <c r="G42" s="222"/>
      <c r="H42" s="222"/>
      <c r="I42" s="222"/>
    </row>
    <row r="43" spans="1:9" s="210" customFormat="1" ht="12.75" x14ac:dyDescent="0.2">
      <c r="A43" s="216" t="s">
        <v>28</v>
      </c>
      <c r="B43" s="221"/>
      <c r="C43" s="220"/>
      <c r="D43" s="220"/>
      <c r="E43" s="219"/>
      <c r="F43" s="219"/>
      <c r="G43" s="219"/>
      <c r="H43" s="219"/>
      <c r="I43" s="219"/>
    </row>
    <row r="44" spans="1:9" s="210" customFormat="1" ht="12.75" x14ac:dyDescent="0.2">
      <c r="A44" s="218"/>
      <c r="B44" s="217"/>
      <c r="C44" s="211"/>
      <c r="D44" s="211"/>
      <c r="E44" s="211"/>
      <c r="F44" s="211"/>
      <c r="G44" s="211"/>
      <c r="H44" s="211"/>
      <c r="I44" s="211"/>
    </row>
    <row r="45" spans="1:9" s="210" customFormat="1" ht="12.75" x14ac:dyDescent="0.2">
      <c r="A45" s="218" t="s">
        <v>6</v>
      </c>
      <c r="B45" s="217"/>
      <c r="C45" s="212"/>
      <c r="D45" s="212"/>
      <c r="E45" s="211"/>
      <c r="F45" s="211"/>
      <c r="G45" s="211"/>
      <c r="H45" s="211"/>
      <c r="I45" s="211"/>
    </row>
    <row r="46" spans="1:9" s="210" customFormat="1" ht="12.75" x14ac:dyDescent="0.2">
      <c r="A46" s="218"/>
      <c r="B46" s="217"/>
      <c r="C46" s="212"/>
      <c r="D46" s="212"/>
      <c r="E46" s="211"/>
      <c r="F46" s="211"/>
      <c r="G46" s="211"/>
      <c r="H46" s="211"/>
      <c r="I46" s="211"/>
    </row>
    <row r="47" spans="1:9" s="210" customFormat="1" ht="12.75" x14ac:dyDescent="0.2">
      <c r="A47" s="216" t="s">
        <v>8</v>
      </c>
      <c r="B47" s="215"/>
      <c r="C47" s="212"/>
      <c r="D47" s="212"/>
      <c r="E47" s="211"/>
      <c r="F47" s="211"/>
      <c r="G47" s="211"/>
      <c r="H47" s="211"/>
      <c r="I47" s="211"/>
    </row>
    <row r="48" spans="1:9" s="210" customFormat="1" ht="12.75" x14ac:dyDescent="0.2">
      <c r="A48" s="214" t="s">
        <v>9</v>
      </c>
      <c r="B48" s="213"/>
      <c r="C48" s="212"/>
      <c r="D48" s="212"/>
      <c r="E48" s="211"/>
      <c r="F48" s="211"/>
      <c r="G48" s="211"/>
      <c r="H48" s="211"/>
      <c r="I48" s="211"/>
    </row>
    <row r="50" spans="1:9" s="365" customFormat="1" ht="12" x14ac:dyDescent="0.2">
      <c r="A50" s="419" t="s">
        <v>445</v>
      </c>
      <c r="B50" s="419"/>
      <c r="C50" s="419"/>
      <c r="D50" s="419"/>
      <c r="E50" s="419"/>
      <c r="F50" s="419"/>
      <c r="G50" s="419"/>
      <c r="H50" s="419"/>
      <c r="I50" s="419"/>
    </row>
    <row r="51" spans="1:9" s="365" customFormat="1" ht="12" x14ac:dyDescent="0.2">
      <c r="A51" s="419"/>
      <c r="B51" s="419"/>
      <c r="C51" s="419"/>
      <c r="D51" s="419"/>
      <c r="E51" s="419"/>
      <c r="F51" s="419"/>
      <c r="G51" s="419"/>
      <c r="H51" s="419"/>
      <c r="I51" s="419"/>
    </row>
    <row r="52" spans="1:9" s="365" customFormat="1" ht="12" x14ac:dyDescent="0.2">
      <c r="A52" s="419" t="s">
        <v>446</v>
      </c>
      <c r="B52" s="419"/>
      <c r="C52" s="419"/>
      <c r="D52" s="419"/>
      <c r="E52" s="419"/>
      <c r="F52" s="419"/>
      <c r="G52" s="419"/>
      <c r="H52" s="419"/>
      <c r="I52" s="419"/>
    </row>
    <row r="53" spans="1:9" s="365" customFormat="1" ht="12" x14ac:dyDescent="0.2">
      <c r="A53" s="419"/>
      <c r="B53" s="419"/>
      <c r="C53" s="419"/>
      <c r="D53" s="419"/>
      <c r="E53" s="419"/>
      <c r="F53" s="419"/>
      <c r="G53" s="419"/>
      <c r="H53" s="419"/>
      <c r="I53" s="419"/>
    </row>
    <row r="54" spans="1:9" s="365" customFormat="1" ht="12" x14ac:dyDescent="0.2">
      <c r="A54" s="419" t="s">
        <v>447</v>
      </c>
      <c r="B54" s="419"/>
      <c r="C54" s="419"/>
      <c r="D54" s="419"/>
      <c r="E54" s="419"/>
      <c r="F54" s="419"/>
      <c r="G54" s="419"/>
      <c r="H54" s="419"/>
      <c r="I54" s="419"/>
    </row>
    <row r="55" spans="1:9" s="365" customFormat="1" ht="12" x14ac:dyDescent="0.2">
      <c r="A55" s="420" t="s">
        <v>448</v>
      </c>
      <c r="B55" s="419"/>
      <c r="C55" s="419"/>
      <c r="D55" s="419"/>
      <c r="E55" s="419"/>
      <c r="F55" s="419"/>
      <c r="G55" s="419"/>
      <c r="H55" s="419"/>
      <c r="I55" s="419"/>
    </row>
  </sheetData>
  <mergeCells count="10">
    <mergeCell ref="A50:I51"/>
    <mergeCell ref="A52:I53"/>
    <mergeCell ref="A54:I54"/>
    <mergeCell ref="A55:I55"/>
    <mergeCell ref="A21:I21"/>
    <mergeCell ref="H5:I5"/>
    <mergeCell ref="A8:I8"/>
    <mergeCell ref="A10:I10"/>
    <mergeCell ref="A12:I12"/>
    <mergeCell ref="A16:I16"/>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F47A1-61A1-4421-9CE0-FF5F0D8D8959}">
  <sheetPr>
    <tabColor rgb="FFFF0000"/>
    <pageSetUpPr fitToPage="1"/>
  </sheetPr>
  <dimension ref="A1:P46"/>
  <sheetViews>
    <sheetView topLeftCell="A16" zoomScaleNormal="100" zoomScaleSheetLayoutView="70" workbookViewId="0">
      <selection activeCell="G20" sqref="G20:I21"/>
    </sheetView>
  </sheetViews>
  <sheetFormatPr defaultColWidth="9.140625" defaultRowHeight="12.75" x14ac:dyDescent="0.2"/>
  <cols>
    <col min="1" max="2" width="14.7109375" style="3" customWidth="1"/>
    <col min="3" max="8" width="14" style="3" customWidth="1"/>
    <col min="9" max="9" width="13.140625" style="3" customWidth="1"/>
    <col min="10" max="16384" width="9.140625" style="3"/>
  </cols>
  <sheetData>
    <row r="1" spans="1:10" x14ac:dyDescent="0.2">
      <c r="A1" s="1"/>
      <c r="B1" s="1"/>
      <c r="C1" s="1"/>
      <c r="D1" s="1"/>
      <c r="E1" s="2"/>
      <c r="F1" s="1"/>
      <c r="G1" s="1"/>
      <c r="H1" s="1"/>
      <c r="I1" s="1"/>
    </row>
    <row r="2" spans="1:10" x14ac:dyDescent="0.2">
      <c r="A2" s="4" t="s">
        <v>13</v>
      </c>
      <c r="B2" s="6" t="s">
        <v>44</v>
      </c>
      <c r="C2" s="6"/>
      <c r="D2" s="6"/>
      <c r="E2" s="4"/>
      <c r="F2" s="4"/>
      <c r="G2" s="7" t="s">
        <v>14</v>
      </c>
      <c r="H2" s="6" t="s">
        <v>76</v>
      </c>
      <c r="I2" s="6"/>
    </row>
    <row r="3" spans="1:10" x14ac:dyDescent="0.2">
      <c r="A3" s="4" t="s">
        <v>22</v>
      </c>
      <c r="B3" s="6" t="s">
        <v>77</v>
      </c>
      <c r="C3" s="6"/>
      <c r="D3" s="6"/>
      <c r="E3" s="4"/>
      <c r="F3" s="4"/>
      <c r="G3" s="7" t="s">
        <v>15</v>
      </c>
      <c r="H3" s="9" t="s">
        <v>78</v>
      </c>
      <c r="I3" s="9"/>
    </row>
    <row r="4" spans="1:10" x14ac:dyDescent="0.2">
      <c r="A4" s="4" t="s">
        <v>16</v>
      </c>
      <c r="B4" s="5" t="s">
        <v>123</v>
      </c>
      <c r="C4" s="10"/>
      <c r="D4" s="10"/>
      <c r="E4" s="4"/>
      <c r="F4" s="4"/>
      <c r="G4" s="7" t="s">
        <v>18</v>
      </c>
      <c r="H4" s="6" t="s">
        <v>38</v>
      </c>
      <c r="I4" s="6"/>
    </row>
    <row r="5" spans="1:10" ht="12.75" customHeight="1" x14ac:dyDescent="0.2">
      <c r="A5" s="4" t="s">
        <v>17</v>
      </c>
      <c r="B5" s="5" t="s">
        <v>117</v>
      </c>
      <c r="C5" s="79"/>
      <c r="D5" s="79"/>
      <c r="E5" s="80"/>
      <c r="F5" s="4"/>
      <c r="G5" s="7" t="s">
        <v>19</v>
      </c>
      <c r="H5" s="9" t="s">
        <v>124</v>
      </c>
      <c r="I5" s="11"/>
    </row>
    <row r="6" spans="1:10" x14ac:dyDescent="0.2">
      <c r="H6" s="77"/>
      <c r="I6" s="78"/>
      <c r="J6" s="78"/>
    </row>
    <row r="7" spans="1:10" x14ac:dyDescent="0.2">
      <c r="H7" s="78"/>
      <c r="I7" s="78"/>
      <c r="J7" s="78"/>
    </row>
    <row r="8" spans="1:10" ht="43.5" customHeight="1" x14ac:dyDescent="0.2">
      <c r="A8" s="385" t="s">
        <v>125</v>
      </c>
      <c r="B8" s="385"/>
      <c r="C8" s="385"/>
      <c r="D8" s="385"/>
      <c r="E8" s="385"/>
      <c r="F8" s="385"/>
      <c r="G8" s="385"/>
      <c r="H8" s="385"/>
      <c r="I8" s="385"/>
    </row>
    <row r="10" spans="1:10" ht="27.75" customHeight="1" x14ac:dyDescent="0.2">
      <c r="A10" s="385" t="s">
        <v>126</v>
      </c>
      <c r="B10" s="385"/>
      <c r="C10" s="385"/>
      <c r="D10" s="385"/>
      <c r="E10" s="385"/>
      <c r="F10" s="385"/>
      <c r="G10" s="385"/>
      <c r="H10" s="385"/>
      <c r="I10" s="385"/>
    </row>
    <row r="12" spans="1:10" ht="67.5" customHeight="1" x14ac:dyDescent="0.2">
      <c r="A12" s="399" t="s">
        <v>127</v>
      </c>
      <c r="B12" s="399"/>
      <c r="C12" s="399"/>
      <c r="D12" s="399"/>
      <c r="E12" s="399"/>
      <c r="F12" s="399"/>
      <c r="G12" s="399"/>
      <c r="H12" s="399"/>
      <c r="I12" s="399"/>
    </row>
    <row r="13" spans="1:10" ht="95.45" customHeight="1" x14ac:dyDescent="0.2">
      <c r="A13" s="421" t="s">
        <v>128</v>
      </c>
      <c r="B13" s="407"/>
      <c r="C13" s="407"/>
      <c r="D13" s="407"/>
      <c r="E13" s="407"/>
      <c r="F13" s="407"/>
      <c r="G13" s="407"/>
      <c r="H13" s="407"/>
      <c r="I13" s="407"/>
    </row>
    <row r="15" spans="1:10" x14ac:dyDescent="0.2">
      <c r="A15" s="385" t="s">
        <v>129</v>
      </c>
      <c r="B15" s="385"/>
      <c r="C15" s="385"/>
      <c r="D15" s="385"/>
      <c r="E15" s="385"/>
      <c r="F15" s="385"/>
      <c r="G15" s="385"/>
      <c r="H15" s="385"/>
      <c r="I15" s="385"/>
    </row>
    <row r="17" spans="1:16" ht="29.25" customHeight="1" x14ac:dyDescent="0.2">
      <c r="A17" s="385" t="s">
        <v>130</v>
      </c>
      <c r="B17" s="385"/>
      <c r="C17" s="385"/>
      <c r="D17" s="385"/>
      <c r="E17" s="385"/>
      <c r="F17" s="385"/>
      <c r="G17" s="385"/>
      <c r="H17" s="385"/>
      <c r="I17" s="385"/>
    </row>
    <row r="18" spans="1:16" ht="15" x14ac:dyDescent="0.25">
      <c r="P18" s="81"/>
    </row>
    <row r="19" spans="1:16" x14ac:dyDescent="0.2">
      <c r="A19" s="382" t="s">
        <v>12</v>
      </c>
      <c r="B19" s="383"/>
      <c r="C19" s="383"/>
      <c r="D19" s="383"/>
      <c r="E19" s="383"/>
      <c r="F19" s="383"/>
      <c r="G19" s="383"/>
      <c r="H19" s="383"/>
      <c r="I19" s="384"/>
    </row>
    <row r="20" spans="1:16" x14ac:dyDescent="0.2">
      <c r="A20" s="14"/>
      <c r="B20" s="15"/>
      <c r="C20" s="16" t="s">
        <v>30</v>
      </c>
      <c r="D20" s="16" t="s">
        <v>31</v>
      </c>
      <c r="E20" s="16" t="s">
        <v>32</v>
      </c>
      <c r="F20" s="16" t="s">
        <v>33</v>
      </c>
      <c r="G20" s="239" t="s">
        <v>322</v>
      </c>
      <c r="H20" s="239" t="s">
        <v>323</v>
      </c>
      <c r="I20" s="239" t="s">
        <v>324</v>
      </c>
      <c r="L20" s="17"/>
    </row>
    <row r="21" spans="1:16" x14ac:dyDescent="0.2">
      <c r="A21" s="14"/>
      <c r="B21" s="15"/>
      <c r="C21" s="176" t="s">
        <v>10</v>
      </c>
      <c r="D21" s="238" t="s">
        <v>10</v>
      </c>
      <c r="E21" s="238" t="s">
        <v>10</v>
      </c>
      <c r="F21" s="238" t="s">
        <v>10</v>
      </c>
      <c r="G21" s="238" t="s">
        <v>11</v>
      </c>
      <c r="H21" s="238" t="s">
        <v>11</v>
      </c>
      <c r="I21" s="238" t="s">
        <v>11</v>
      </c>
    </row>
    <row r="22" spans="1:16" x14ac:dyDescent="0.2">
      <c r="A22" s="14" t="s">
        <v>0</v>
      </c>
      <c r="B22" s="15"/>
      <c r="C22" s="19">
        <v>0</v>
      </c>
      <c r="D22" s="212">
        <v>0</v>
      </c>
      <c r="E22" s="212">
        <v>0</v>
      </c>
      <c r="F22" s="212">
        <v>0</v>
      </c>
      <c r="G22" s="212">
        <v>0</v>
      </c>
      <c r="H22" s="212">
        <v>0</v>
      </c>
      <c r="I22" s="212">
        <v>0</v>
      </c>
    </row>
    <row r="23" spans="1:16" x14ac:dyDescent="0.2">
      <c r="A23" s="14" t="s">
        <v>1</v>
      </c>
      <c r="B23" s="15"/>
      <c r="C23" s="19">
        <v>4.000000050291419E-2</v>
      </c>
      <c r="D23" s="212">
        <f>C34</f>
        <v>4.000000050291419E-2</v>
      </c>
      <c r="E23" s="212">
        <f>D34</f>
        <v>4.000000050291419E-2</v>
      </c>
      <c r="F23" s="212">
        <f>E34</f>
        <v>4.000000050291419E-2</v>
      </c>
      <c r="G23" s="212">
        <f t="shared" ref="G23:I23" si="0">F34</f>
        <v>4.000000050291419E-2</v>
      </c>
      <c r="H23" s="212">
        <f t="shared" si="0"/>
        <v>4.000000050291419E-2</v>
      </c>
      <c r="I23" s="212">
        <f t="shared" si="0"/>
        <v>4.000000050291419E-2</v>
      </c>
    </row>
    <row r="24" spans="1:16" x14ac:dyDescent="0.2">
      <c r="A24" s="14" t="s">
        <v>2</v>
      </c>
      <c r="B24" s="15"/>
      <c r="C24" s="19">
        <v>0</v>
      </c>
      <c r="D24" s="212">
        <v>0</v>
      </c>
      <c r="E24" s="212">
        <v>0</v>
      </c>
      <c r="F24" s="212">
        <v>0</v>
      </c>
      <c r="G24" s="212">
        <v>0</v>
      </c>
      <c r="H24" s="212">
        <v>0</v>
      </c>
      <c r="I24" s="212">
        <v>0</v>
      </c>
    </row>
    <row r="25" spans="1:16" x14ac:dyDescent="0.2">
      <c r="A25" s="14" t="s">
        <v>3</v>
      </c>
      <c r="B25" s="15"/>
      <c r="C25" s="19">
        <v>0</v>
      </c>
      <c r="D25" s="212">
        <v>0</v>
      </c>
      <c r="E25" s="212">
        <v>0</v>
      </c>
      <c r="F25" s="212">
        <v>0</v>
      </c>
      <c r="G25" s="212">
        <v>0</v>
      </c>
      <c r="H25" s="212">
        <v>0</v>
      </c>
      <c r="I25" s="212">
        <v>0</v>
      </c>
    </row>
    <row r="26" spans="1:16" x14ac:dyDescent="0.2">
      <c r="A26" s="14"/>
      <c r="B26" s="15"/>
      <c r="C26" s="212"/>
      <c r="D26" s="212"/>
      <c r="E26" s="212"/>
      <c r="F26" s="212"/>
      <c r="G26" s="212"/>
      <c r="H26" s="212"/>
      <c r="I26" s="212"/>
    </row>
    <row r="27" spans="1:16" x14ac:dyDescent="0.2">
      <c r="A27" s="14" t="s">
        <v>4</v>
      </c>
      <c r="B27" s="11"/>
      <c r="C27" s="236"/>
      <c r="D27" s="236"/>
      <c r="E27" s="236"/>
      <c r="F27" s="231"/>
      <c r="G27" s="231"/>
      <c r="H27" s="231"/>
      <c r="I27" s="231"/>
    </row>
    <row r="28" spans="1:16" x14ac:dyDescent="0.2">
      <c r="A28" s="14" t="s">
        <v>29</v>
      </c>
      <c r="B28" s="15"/>
      <c r="C28" s="236"/>
      <c r="D28" s="236"/>
      <c r="E28" s="236"/>
      <c r="F28" s="231"/>
      <c r="G28" s="231"/>
      <c r="H28" s="231"/>
      <c r="I28" s="231"/>
    </row>
    <row r="29" spans="1:16" x14ac:dyDescent="0.2">
      <c r="A29" s="23"/>
      <c r="B29" s="24"/>
      <c r="C29" s="212"/>
      <c r="D29" s="212"/>
      <c r="E29" s="212"/>
      <c r="F29" s="212"/>
      <c r="G29" s="212"/>
      <c r="H29" s="212"/>
      <c r="I29" s="212"/>
    </row>
    <row r="30" spans="1:16" x14ac:dyDescent="0.2">
      <c r="A30" s="23"/>
      <c r="B30" s="24"/>
      <c r="C30" s="212"/>
      <c r="D30" s="212"/>
      <c r="E30" s="212"/>
      <c r="F30" s="212"/>
      <c r="G30" s="212"/>
      <c r="H30" s="212"/>
      <c r="I30" s="212"/>
    </row>
    <row r="31" spans="1:16" x14ac:dyDescent="0.2">
      <c r="A31" s="23"/>
      <c r="B31" s="24"/>
      <c r="C31" s="212"/>
      <c r="D31" s="212"/>
      <c r="E31" s="212"/>
      <c r="F31" s="212"/>
      <c r="G31" s="212"/>
      <c r="H31" s="212"/>
      <c r="I31" s="212"/>
    </row>
    <row r="32" spans="1:16" x14ac:dyDescent="0.2">
      <c r="A32" s="14" t="s">
        <v>5</v>
      </c>
      <c r="B32" s="15"/>
      <c r="C32" s="25">
        <v>0</v>
      </c>
      <c r="D32" s="231">
        <f>SUM(D29:D31)</f>
        <v>0</v>
      </c>
      <c r="E32" s="231">
        <f>SUM(E29:E31)</f>
        <v>0</v>
      </c>
      <c r="F32" s="231">
        <f>SUM(F29:F31)</f>
        <v>0</v>
      </c>
      <c r="G32" s="231">
        <f t="shared" ref="G32:I32" si="1">SUM(G29:G31)</f>
        <v>0</v>
      </c>
      <c r="H32" s="231">
        <f t="shared" si="1"/>
        <v>0</v>
      </c>
      <c r="I32" s="231">
        <f t="shared" si="1"/>
        <v>0</v>
      </c>
    </row>
    <row r="33" spans="1:9" x14ac:dyDescent="0.2">
      <c r="A33" s="14"/>
      <c r="B33" s="15"/>
      <c r="C33" s="26"/>
      <c r="D33" s="212"/>
      <c r="E33" s="212"/>
      <c r="F33" s="212"/>
      <c r="G33" s="212"/>
      <c r="H33" s="212"/>
      <c r="I33" s="212"/>
    </row>
    <row r="34" spans="1:9" x14ac:dyDescent="0.2">
      <c r="A34" s="14" t="s">
        <v>7</v>
      </c>
      <c r="B34" s="15"/>
      <c r="C34" s="25">
        <v>4.000000050291419E-2</v>
      </c>
      <c r="D34" s="231">
        <f>+D23+D24-D25+D32</f>
        <v>4.000000050291419E-2</v>
      </c>
      <c r="E34" s="231">
        <f>+E23+E24-E25+E32</f>
        <v>4.000000050291419E-2</v>
      </c>
      <c r="F34" s="231">
        <f>+F23+F24-F25+F32</f>
        <v>4.000000050291419E-2</v>
      </c>
      <c r="G34" s="231">
        <f t="shared" ref="G34:I34" si="2">+G23+G24-G25+G32</f>
        <v>4.000000050291419E-2</v>
      </c>
      <c r="H34" s="231">
        <f t="shared" si="2"/>
        <v>4.000000050291419E-2</v>
      </c>
      <c r="I34" s="231">
        <f t="shared" si="2"/>
        <v>4.000000050291419E-2</v>
      </c>
    </row>
    <row r="35" spans="1:9" x14ac:dyDescent="0.2">
      <c r="A35" s="23"/>
      <c r="B35" s="24"/>
      <c r="C35" s="26"/>
      <c r="D35" s="212"/>
      <c r="E35" s="212"/>
      <c r="F35" s="212"/>
      <c r="G35" s="212"/>
      <c r="H35" s="212"/>
      <c r="I35" s="212"/>
    </row>
    <row r="36" spans="1:9" x14ac:dyDescent="0.2">
      <c r="A36" s="14" t="s">
        <v>24</v>
      </c>
      <c r="B36" s="15"/>
      <c r="C36" s="26">
        <v>17846.349999999999</v>
      </c>
      <c r="D36" s="212">
        <v>0</v>
      </c>
      <c r="E36" s="212">
        <v>0</v>
      </c>
      <c r="F36" s="212">
        <v>0</v>
      </c>
      <c r="G36" s="212">
        <v>0</v>
      </c>
      <c r="H36" s="212">
        <v>0</v>
      </c>
      <c r="I36" s="212">
        <v>0</v>
      </c>
    </row>
    <row r="37" spans="1:9" x14ac:dyDescent="0.2">
      <c r="A37" s="23"/>
      <c r="B37" s="24"/>
      <c r="C37" s="26"/>
      <c r="D37" s="212"/>
      <c r="E37" s="212"/>
      <c r="F37" s="212"/>
      <c r="G37" s="212"/>
      <c r="H37" s="212"/>
      <c r="I37" s="212"/>
    </row>
    <row r="38" spans="1:9" x14ac:dyDescent="0.2">
      <c r="A38" s="14" t="s">
        <v>25</v>
      </c>
      <c r="B38" s="28"/>
      <c r="C38" s="29" t="s">
        <v>43</v>
      </c>
      <c r="D38" s="30" t="s">
        <v>43</v>
      </c>
      <c r="E38" s="30" t="s">
        <v>43</v>
      </c>
      <c r="F38" s="30" t="s">
        <v>43</v>
      </c>
      <c r="G38" s="30" t="s">
        <v>43</v>
      </c>
      <c r="H38" s="30" t="s">
        <v>43</v>
      </c>
      <c r="I38" s="30" t="s">
        <v>43</v>
      </c>
    </row>
    <row r="39" spans="1:9" x14ac:dyDescent="0.2">
      <c r="A39" s="31"/>
      <c r="B39" s="31"/>
      <c r="C39" s="32"/>
      <c r="D39" s="32"/>
      <c r="E39" s="32"/>
      <c r="F39" s="32"/>
      <c r="G39" s="32"/>
      <c r="H39" s="32"/>
      <c r="I39" s="32"/>
    </row>
    <row r="40" spans="1:9" x14ac:dyDescent="0.2">
      <c r="A40" s="33" t="s">
        <v>26</v>
      </c>
      <c r="B40" s="10"/>
      <c r="C40" s="34"/>
      <c r="D40" s="34"/>
      <c r="E40" s="34"/>
      <c r="F40" s="34"/>
      <c r="G40" s="34"/>
      <c r="H40" s="34"/>
      <c r="I40" s="34"/>
    </row>
    <row r="41" spans="1:9" x14ac:dyDescent="0.2">
      <c r="A41" s="35" t="s">
        <v>28</v>
      </c>
      <c r="B41" s="24"/>
      <c r="C41" s="36"/>
      <c r="D41" s="36"/>
      <c r="E41" s="36"/>
      <c r="F41" s="36"/>
      <c r="G41" s="36"/>
      <c r="H41" s="36"/>
      <c r="I41" s="36"/>
    </row>
    <row r="42" spans="1:9" x14ac:dyDescent="0.2">
      <c r="A42" s="14"/>
      <c r="B42" s="15"/>
      <c r="C42" s="18"/>
      <c r="D42" s="18"/>
      <c r="E42" s="18"/>
      <c r="F42" s="18"/>
      <c r="G42" s="18"/>
      <c r="H42" s="18"/>
      <c r="I42" s="18"/>
    </row>
    <row r="43" spans="1:9" x14ac:dyDescent="0.2">
      <c r="A43" s="14" t="s">
        <v>6</v>
      </c>
      <c r="B43" s="15"/>
      <c r="C43" s="18"/>
      <c r="D43" s="18"/>
      <c r="E43" s="18"/>
      <c r="F43" s="18"/>
      <c r="G43" s="18"/>
      <c r="H43" s="18"/>
      <c r="I43" s="18"/>
    </row>
    <row r="44" spans="1:9" x14ac:dyDescent="0.2">
      <c r="A44" s="14"/>
      <c r="B44" s="15"/>
      <c r="C44" s="18"/>
      <c r="D44" s="18"/>
      <c r="E44" s="18"/>
      <c r="F44" s="18"/>
      <c r="G44" s="18"/>
      <c r="H44" s="18"/>
      <c r="I44" s="18"/>
    </row>
    <row r="45" spans="1:9" x14ac:dyDescent="0.2">
      <c r="A45" s="35" t="s">
        <v>8</v>
      </c>
      <c r="B45" s="28"/>
      <c r="C45" s="18"/>
      <c r="D45" s="18"/>
      <c r="E45" s="18"/>
      <c r="F45" s="18"/>
      <c r="G45" s="18"/>
      <c r="H45" s="18"/>
      <c r="I45" s="18"/>
    </row>
    <row r="46" spans="1:9" x14ac:dyDescent="0.2">
      <c r="A46" s="37" t="s">
        <v>9</v>
      </c>
      <c r="B46" s="38"/>
      <c r="C46" s="18"/>
      <c r="D46" s="18"/>
      <c r="E46" s="18"/>
      <c r="F46" s="18"/>
      <c r="G46" s="18"/>
      <c r="H46" s="18"/>
      <c r="I46" s="18"/>
    </row>
  </sheetData>
  <sheetProtection selectLockedCells="1"/>
  <mergeCells count="7">
    <mergeCell ref="A19:I19"/>
    <mergeCell ref="A8:I8"/>
    <mergeCell ref="A10:I10"/>
    <mergeCell ref="A12:I12"/>
    <mergeCell ref="A13:I13"/>
    <mergeCell ref="A15:I15"/>
    <mergeCell ref="A17:I17"/>
  </mergeCells>
  <printOptions horizontalCentered="1"/>
  <pageMargins left="0.7" right="0.7" top="0.75" bottom="0.75" header="0.3" footer="0.3"/>
  <pageSetup scale="98" fitToHeight="0" orientation="landscape" r:id="rId1"/>
  <headerFooter alignWithMargins="0">
    <oddHeader>&amp;C&amp;"Arial,Bold"Report on Non-General Fund Information
&amp;"Arial,Regular"for Submittal to the 2022 Legislature</oddHeader>
    <oddFooter>&amp;LForm 37-47 (rev. 9/7/21)</oddFooter>
  </headerFooter>
  <rowBreaks count="1" manualBreakCount="1">
    <brk id="17" max="16383"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F4F84-08D0-4068-823A-D1EF7C23F0D4}">
  <sheetPr>
    <tabColor rgb="FF00B0F0"/>
    <pageSetUpPr fitToPage="1"/>
  </sheetPr>
  <dimension ref="A1:I51"/>
  <sheetViews>
    <sheetView tabSelected="1" topLeftCell="A13" zoomScaleNormal="100" zoomScaleSheetLayoutView="70" workbookViewId="0">
      <selection activeCell="G25" sqref="G25:I26"/>
    </sheetView>
  </sheetViews>
  <sheetFormatPr defaultColWidth="9.140625" defaultRowHeight="15" x14ac:dyDescent="0.25"/>
  <cols>
    <col min="1" max="2" width="14.7109375" style="40" customWidth="1"/>
    <col min="3" max="8" width="14" style="40" customWidth="1"/>
    <col min="9" max="9" width="13.140625" style="40" customWidth="1"/>
    <col min="10" max="16384" width="9.140625" style="40"/>
  </cols>
  <sheetData>
    <row r="1" spans="1:9" x14ac:dyDescent="0.25">
      <c r="A1" s="39"/>
      <c r="B1" s="39"/>
      <c r="C1" s="39"/>
      <c r="D1" s="39"/>
      <c r="E1" s="39"/>
      <c r="F1" s="39"/>
      <c r="G1" s="39"/>
      <c r="H1" s="39"/>
      <c r="I1" s="39"/>
    </row>
    <row r="2" spans="1:9" s="210" customFormat="1" ht="12.75" x14ac:dyDescent="0.2">
      <c r="A2" s="240" t="s">
        <v>13</v>
      </c>
      <c r="B2" s="170" t="s">
        <v>44</v>
      </c>
      <c r="C2" s="224"/>
      <c r="D2" s="224"/>
      <c r="E2" s="240"/>
      <c r="F2" s="240"/>
      <c r="G2" s="242" t="s">
        <v>14</v>
      </c>
      <c r="H2" s="224"/>
      <c r="I2" s="224"/>
    </row>
    <row r="3" spans="1:9" s="210" customFormat="1" ht="12.75" x14ac:dyDescent="0.2">
      <c r="A3" s="240" t="s">
        <v>22</v>
      </c>
      <c r="B3" s="170" t="s">
        <v>299</v>
      </c>
      <c r="C3" s="224"/>
      <c r="D3" s="224"/>
      <c r="E3" s="240"/>
      <c r="F3" s="240"/>
      <c r="G3" s="242" t="s">
        <v>15</v>
      </c>
      <c r="H3" s="241"/>
      <c r="I3" s="241"/>
    </row>
    <row r="4" spans="1:9" s="210" customFormat="1" ht="12.75" x14ac:dyDescent="0.2">
      <c r="A4" s="240" t="s">
        <v>16</v>
      </c>
      <c r="B4" s="171"/>
      <c r="C4" s="224"/>
      <c r="D4" s="224"/>
      <c r="E4" s="240"/>
      <c r="F4" s="240"/>
      <c r="G4" s="242" t="s">
        <v>18</v>
      </c>
      <c r="H4" s="171"/>
      <c r="I4" s="224"/>
    </row>
    <row r="5" spans="1:9" s="210" customFormat="1" ht="12.75" x14ac:dyDescent="0.2">
      <c r="A5" s="240" t="s">
        <v>17</v>
      </c>
      <c r="B5" s="171"/>
      <c r="C5" s="241"/>
      <c r="D5" s="241"/>
      <c r="E5" s="240"/>
      <c r="F5" s="240"/>
      <c r="G5" s="242" t="s">
        <v>19</v>
      </c>
      <c r="H5" s="237" t="s">
        <v>320</v>
      </c>
      <c r="I5" s="241"/>
    </row>
    <row r="6" spans="1:9" s="210" customFormat="1" ht="12.75" x14ac:dyDescent="0.2">
      <c r="A6" s="240"/>
      <c r="B6" s="240"/>
      <c r="C6" s="240"/>
      <c r="D6" s="240"/>
      <c r="E6" s="240"/>
      <c r="F6" s="240"/>
      <c r="G6" s="240"/>
      <c r="H6" s="240"/>
      <c r="I6" s="240"/>
    </row>
    <row r="7" spans="1:9" s="210" customFormat="1" ht="12.75" x14ac:dyDescent="0.2">
      <c r="A7" s="240"/>
      <c r="B7" s="240"/>
      <c r="C7" s="240"/>
      <c r="D7" s="240"/>
      <c r="E7" s="240"/>
      <c r="F7" s="240"/>
      <c r="G7" s="240"/>
      <c r="H7" s="240"/>
      <c r="I7" s="240"/>
    </row>
    <row r="8" spans="1:9" s="210" customFormat="1" ht="12.75" customHeight="1" x14ac:dyDescent="0.2">
      <c r="A8" s="385" t="s">
        <v>294</v>
      </c>
      <c r="B8" s="385"/>
      <c r="C8" s="385"/>
      <c r="D8" s="385"/>
      <c r="E8" s="385"/>
      <c r="F8" s="385"/>
      <c r="G8" s="385"/>
      <c r="H8" s="385"/>
      <c r="I8" s="385"/>
    </row>
    <row r="9" spans="1:9" s="210" customFormat="1" ht="12.75" x14ac:dyDescent="0.2">
      <c r="A9" s="385"/>
      <c r="B9" s="385"/>
      <c r="C9" s="385"/>
      <c r="D9" s="385"/>
      <c r="E9" s="385"/>
      <c r="F9" s="385"/>
      <c r="G9" s="385"/>
      <c r="H9" s="385"/>
      <c r="I9" s="385"/>
    </row>
    <row r="10" spans="1:9" s="210" customFormat="1" ht="12.75" x14ac:dyDescent="0.2">
      <c r="A10" s="246"/>
      <c r="B10" s="246"/>
      <c r="C10" s="246"/>
      <c r="D10" s="246"/>
      <c r="E10" s="246"/>
      <c r="F10" s="246"/>
      <c r="G10" s="246"/>
      <c r="H10" s="246"/>
      <c r="I10" s="246"/>
    </row>
    <row r="11" spans="1:9" s="210" customFormat="1" ht="12.75" x14ac:dyDescent="0.2">
      <c r="A11" s="210" t="s">
        <v>295</v>
      </c>
      <c r="B11" s="240"/>
      <c r="C11" s="240"/>
      <c r="D11" s="240"/>
      <c r="E11" s="240"/>
      <c r="F11" s="240"/>
      <c r="G11" s="240"/>
      <c r="H11" s="240"/>
      <c r="I11" s="240"/>
    </row>
    <row r="12" spans="1:9" s="210" customFormat="1" ht="12.75" x14ac:dyDescent="0.2">
      <c r="B12" s="240"/>
      <c r="C12" s="240"/>
      <c r="D12" s="240"/>
      <c r="E12" s="240"/>
      <c r="F12" s="240"/>
      <c r="G12" s="240"/>
      <c r="H12" s="240"/>
      <c r="I12" s="240"/>
    </row>
    <row r="13" spans="1:9" s="210" customFormat="1" ht="12.75" customHeight="1" x14ac:dyDescent="0.2">
      <c r="A13" s="385" t="s">
        <v>296</v>
      </c>
      <c r="B13" s="385"/>
      <c r="C13" s="385"/>
      <c r="D13" s="385"/>
      <c r="E13" s="385"/>
      <c r="F13" s="385"/>
      <c r="G13" s="385"/>
      <c r="H13" s="385"/>
      <c r="I13" s="385"/>
    </row>
    <row r="14" spans="1:9" s="210" customFormat="1" ht="12.75" x14ac:dyDescent="0.2">
      <c r="A14" s="385"/>
      <c r="B14" s="385"/>
      <c r="C14" s="385"/>
      <c r="D14" s="385"/>
      <c r="E14" s="385"/>
      <c r="F14" s="385"/>
      <c r="G14" s="385"/>
      <c r="H14" s="385"/>
      <c r="I14" s="385"/>
    </row>
    <row r="15" spans="1:9" s="210" customFormat="1" ht="12.75" x14ac:dyDescent="0.2">
      <c r="A15" s="385"/>
      <c r="B15" s="385"/>
      <c r="C15" s="385"/>
      <c r="D15" s="385"/>
      <c r="E15" s="385"/>
      <c r="F15" s="385"/>
      <c r="G15" s="385"/>
      <c r="H15" s="385"/>
      <c r="I15" s="385"/>
    </row>
    <row r="16" spans="1:9" s="210" customFormat="1" ht="12.75" x14ac:dyDescent="0.2">
      <c r="A16" s="246"/>
      <c r="B16" s="246"/>
      <c r="C16" s="246"/>
      <c r="D16" s="246"/>
      <c r="E16" s="246"/>
      <c r="F16" s="246"/>
      <c r="G16" s="246"/>
      <c r="H16" s="246"/>
      <c r="I16" s="246"/>
    </row>
    <row r="17" spans="1:9" s="210" customFormat="1" ht="12.75" x14ac:dyDescent="0.2">
      <c r="A17" s="188" t="s">
        <v>54</v>
      </c>
      <c r="B17" s="240"/>
      <c r="C17" s="240"/>
      <c r="D17" s="240"/>
      <c r="E17" s="240"/>
      <c r="F17" s="240"/>
      <c r="G17" s="240"/>
      <c r="H17" s="240"/>
      <c r="I17" s="240"/>
    </row>
    <row r="18" spans="1:9" s="210" customFormat="1" ht="12.75" x14ac:dyDescent="0.2">
      <c r="A18" s="188"/>
      <c r="B18" s="240"/>
      <c r="C18" s="240"/>
      <c r="D18" s="240"/>
      <c r="E18" s="240"/>
      <c r="F18" s="240"/>
      <c r="G18" s="240"/>
      <c r="H18" s="240"/>
      <c r="I18" s="240"/>
    </row>
    <row r="19" spans="1:9" s="210" customFormat="1" ht="12.75" x14ac:dyDescent="0.2">
      <c r="A19" s="385" t="s">
        <v>297</v>
      </c>
      <c r="B19" s="385"/>
      <c r="C19" s="385"/>
      <c r="D19" s="385"/>
      <c r="E19" s="385"/>
      <c r="F19" s="385"/>
      <c r="G19" s="385"/>
      <c r="H19" s="385"/>
      <c r="I19" s="385"/>
    </row>
    <row r="20" spans="1:9" s="210" customFormat="1" ht="12.75" x14ac:dyDescent="0.2">
      <c r="A20" s="385"/>
      <c r="B20" s="385"/>
      <c r="C20" s="385"/>
      <c r="D20" s="385"/>
      <c r="E20" s="385"/>
      <c r="F20" s="385"/>
      <c r="G20" s="385"/>
      <c r="H20" s="385"/>
      <c r="I20" s="385"/>
    </row>
    <row r="21" spans="1:9" s="210" customFormat="1" ht="12.75" x14ac:dyDescent="0.2">
      <c r="A21" s="385"/>
      <c r="B21" s="385"/>
      <c r="C21" s="385"/>
      <c r="D21" s="385"/>
      <c r="E21" s="385"/>
      <c r="F21" s="385"/>
      <c r="G21" s="385"/>
      <c r="H21" s="385"/>
      <c r="I21" s="385"/>
    </row>
    <row r="22" spans="1:9" s="210" customFormat="1" ht="15" customHeight="1" x14ac:dyDescent="0.2">
      <c r="A22" s="385"/>
      <c r="B22" s="385"/>
      <c r="C22" s="385"/>
      <c r="D22" s="385"/>
      <c r="E22" s="385"/>
      <c r="F22" s="385"/>
      <c r="G22" s="385"/>
      <c r="H22" s="385"/>
      <c r="I22" s="385"/>
    </row>
    <row r="23" spans="1:9" s="210" customFormat="1" ht="15" customHeight="1" x14ac:dyDescent="0.2">
      <c r="A23" s="247"/>
      <c r="B23" s="247"/>
      <c r="C23" s="247"/>
      <c r="D23" s="247"/>
      <c r="E23" s="247"/>
      <c r="F23" s="247"/>
      <c r="G23" s="247"/>
      <c r="H23" s="247"/>
      <c r="I23" s="247"/>
    </row>
    <row r="24" spans="1:9" s="210" customFormat="1" ht="12.75" x14ac:dyDescent="0.2">
      <c r="A24" s="386" t="s">
        <v>12</v>
      </c>
      <c r="B24" s="387"/>
      <c r="C24" s="387"/>
      <c r="D24" s="387"/>
      <c r="E24" s="387"/>
      <c r="F24" s="387"/>
      <c r="G24" s="387"/>
      <c r="H24" s="387"/>
      <c r="I24" s="388"/>
    </row>
    <row r="25" spans="1:9" x14ac:dyDescent="0.25">
      <c r="A25" s="48"/>
      <c r="B25" s="49"/>
      <c r="C25" s="50" t="s">
        <v>30</v>
      </c>
      <c r="D25" s="51" t="s">
        <v>31</v>
      </c>
      <c r="E25" s="51" t="s">
        <v>32</v>
      </c>
      <c r="F25" s="51" t="s">
        <v>33</v>
      </c>
      <c r="G25" s="239" t="s">
        <v>322</v>
      </c>
      <c r="H25" s="239" t="s">
        <v>323</v>
      </c>
      <c r="I25" s="239" t="s">
        <v>324</v>
      </c>
    </row>
    <row r="26" spans="1:9" x14ac:dyDescent="0.25">
      <c r="A26" s="48"/>
      <c r="B26" s="49"/>
      <c r="C26" s="52" t="s">
        <v>10</v>
      </c>
      <c r="D26" s="238" t="s">
        <v>10</v>
      </c>
      <c r="E26" s="238" t="s">
        <v>10</v>
      </c>
      <c r="F26" s="238" t="s">
        <v>10</v>
      </c>
      <c r="G26" s="238" t="s">
        <v>11</v>
      </c>
      <c r="H26" s="238" t="s">
        <v>11</v>
      </c>
      <c r="I26" s="238" t="s">
        <v>11</v>
      </c>
    </row>
    <row r="27" spans="1:9" s="210" customFormat="1" ht="12.75" x14ac:dyDescent="0.2">
      <c r="A27" s="218" t="s">
        <v>0</v>
      </c>
      <c r="B27" s="217"/>
      <c r="C27" s="211">
        <v>0</v>
      </c>
      <c r="D27" s="211">
        <v>0</v>
      </c>
      <c r="E27" s="211">
        <v>0</v>
      </c>
      <c r="F27" s="211">
        <v>0</v>
      </c>
      <c r="G27" s="211">
        <v>0</v>
      </c>
      <c r="H27" s="211">
        <v>0</v>
      </c>
      <c r="I27" s="211">
        <v>0</v>
      </c>
    </row>
    <row r="28" spans="1:9" s="210" customFormat="1" ht="12.75" x14ac:dyDescent="0.2">
      <c r="A28" s="218" t="s">
        <v>1</v>
      </c>
      <c r="B28" s="217"/>
      <c r="C28" s="211">
        <f t="shared" ref="C28" si="0">B39</f>
        <v>0</v>
      </c>
      <c r="D28" s="211">
        <f t="shared" ref="D28" si="1">C39</f>
        <v>0</v>
      </c>
      <c r="E28" s="211">
        <f t="shared" ref="E28" si="2">D39</f>
        <v>0</v>
      </c>
      <c r="F28" s="211">
        <f t="shared" ref="F28" si="3">E39</f>
        <v>0</v>
      </c>
      <c r="G28" s="211">
        <f t="shared" ref="G28" si="4">F39</f>
        <v>6440982</v>
      </c>
      <c r="H28" s="211">
        <f t="shared" ref="H28" si="5">G39</f>
        <v>6440982</v>
      </c>
      <c r="I28" s="211">
        <f t="shared" ref="I28" si="6">H39</f>
        <v>6440982</v>
      </c>
    </row>
    <row r="29" spans="1:9" s="210" customFormat="1" ht="12.75" x14ac:dyDescent="0.2">
      <c r="A29" s="218" t="s">
        <v>2</v>
      </c>
      <c r="B29" s="217"/>
      <c r="C29" s="211">
        <v>0</v>
      </c>
      <c r="D29" s="211">
        <v>0</v>
      </c>
      <c r="E29" s="211">
        <v>0</v>
      </c>
      <c r="F29" s="211">
        <v>0</v>
      </c>
      <c r="G29" s="211">
        <v>0</v>
      </c>
      <c r="H29" s="211">
        <v>0</v>
      </c>
      <c r="I29" s="211">
        <v>0</v>
      </c>
    </row>
    <row r="30" spans="1:9" s="210" customFormat="1" ht="12.75" x14ac:dyDescent="0.2">
      <c r="A30" s="218" t="s">
        <v>3</v>
      </c>
      <c r="B30" s="217"/>
      <c r="C30" s="211">
        <v>0</v>
      </c>
      <c r="D30" s="211">
        <v>0</v>
      </c>
      <c r="E30" s="211">
        <v>0</v>
      </c>
      <c r="F30" s="211">
        <v>0</v>
      </c>
      <c r="G30" s="211">
        <v>0</v>
      </c>
      <c r="H30" s="211">
        <v>0</v>
      </c>
      <c r="I30" s="211">
        <v>0</v>
      </c>
    </row>
    <row r="31" spans="1:9" s="210" customFormat="1" ht="12.75" x14ac:dyDescent="0.2">
      <c r="A31" s="218"/>
      <c r="B31" s="217"/>
      <c r="C31" s="211"/>
      <c r="D31" s="211"/>
      <c r="E31" s="211"/>
      <c r="F31" s="211"/>
      <c r="G31" s="211"/>
      <c r="H31" s="211"/>
      <c r="I31" s="211"/>
    </row>
    <row r="32" spans="1:9" s="210" customFormat="1" ht="12.75" x14ac:dyDescent="0.2">
      <c r="A32" s="233" t="s">
        <v>4</v>
      </c>
      <c r="B32" s="237"/>
      <c r="C32" s="236"/>
      <c r="D32" s="236"/>
      <c r="E32" s="236"/>
      <c r="F32" s="231"/>
      <c r="G32" s="231"/>
      <c r="H32" s="231"/>
      <c r="I32" s="231"/>
    </row>
    <row r="33" spans="1:9" s="210" customFormat="1" ht="12.75" x14ac:dyDescent="0.2">
      <c r="A33" s="233" t="s">
        <v>29</v>
      </c>
      <c r="B33" s="232"/>
      <c r="C33" s="236"/>
      <c r="D33" s="236"/>
      <c r="E33" s="236"/>
      <c r="F33" s="231"/>
      <c r="G33" s="231"/>
      <c r="H33" s="231"/>
      <c r="I33" s="231"/>
    </row>
    <row r="34" spans="1:9" s="210" customFormat="1" ht="12.75" x14ac:dyDescent="0.2">
      <c r="A34" s="235" t="s">
        <v>321</v>
      </c>
      <c r="B34" s="234"/>
      <c r="C34" s="212"/>
      <c r="D34" s="212"/>
      <c r="E34" s="212"/>
      <c r="F34" s="212">
        <v>6440982</v>
      </c>
      <c r="G34" s="212"/>
      <c r="H34" s="212"/>
      <c r="I34" s="212"/>
    </row>
    <row r="35" spans="1:9" s="210" customFormat="1" ht="12.75" x14ac:dyDescent="0.2">
      <c r="A35" s="235"/>
      <c r="B35" s="234"/>
      <c r="C35" s="212"/>
      <c r="D35" s="212"/>
      <c r="E35" s="212"/>
      <c r="F35" s="212"/>
      <c r="G35" s="212"/>
      <c r="H35" s="212"/>
      <c r="I35" s="212"/>
    </row>
    <row r="36" spans="1:9" s="210" customFormat="1" ht="12.75" x14ac:dyDescent="0.2">
      <c r="A36" s="235"/>
      <c r="B36" s="234"/>
      <c r="C36" s="212"/>
      <c r="D36" s="212"/>
      <c r="E36" s="212"/>
      <c r="F36" s="212"/>
      <c r="G36" s="212"/>
      <c r="H36" s="212"/>
      <c r="I36" s="212"/>
    </row>
    <row r="37" spans="1:9" s="210" customFormat="1" ht="12.75" x14ac:dyDescent="0.2">
      <c r="A37" s="233" t="s">
        <v>5</v>
      </c>
      <c r="B37" s="232"/>
      <c r="C37" s="231">
        <f t="shared" ref="C37:F37" si="7">SUM(C34:C36)</f>
        <v>0</v>
      </c>
      <c r="D37" s="231">
        <f t="shared" si="7"/>
        <v>0</v>
      </c>
      <c r="E37" s="231">
        <f t="shared" si="7"/>
        <v>0</v>
      </c>
      <c r="F37" s="231">
        <f t="shared" si="7"/>
        <v>6440982</v>
      </c>
      <c r="G37" s="231">
        <f t="shared" ref="G37:I37" si="8">SUM(G34:G36)</f>
        <v>0</v>
      </c>
      <c r="H37" s="231">
        <f t="shared" si="8"/>
        <v>0</v>
      </c>
      <c r="I37" s="231">
        <f t="shared" si="8"/>
        <v>0</v>
      </c>
    </row>
    <row r="38" spans="1:9" s="210" customFormat="1" ht="12.75" x14ac:dyDescent="0.2">
      <c r="A38" s="218"/>
      <c r="B38" s="217"/>
      <c r="C38" s="211"/>
      <c r="D38" s="211"/>
      <c r="E38" s="211"/>
      <c r="F38" s="211"/>
      <c r="G38" s="211"/>
      <c r="H38" s="211"/>
      <c r="I38" s="211"/>
    </row>
    <row r="39" spans="1:9" s="210" customFormat="1" ht="12.75" x14ac:dyDescent="0.2">
      <c r="A39" s="218" t="s">
        <v>7</v>
      </c>
      <c r="B39" s="217"/>
      <c r="C39" s="230">
        <f t="shared" ref="C39:E39" si="9">+C28+C29-C30+C37</f>
        <v>0</v>
      </c>
      <c r="D39" s="230">
        <f t="shared" si="9"/>
        <v>0</v>
      </c>
      <c r="E39" s="230">
        <f t="shared" si="9"/>
        <v>0</v>
      </c>
      <c r="F39" s="230">
        <f>+F28+F29-F30+F37</f>
        <v>6440982</v>
      </c>
      <c r="G39" s="230">
        <f t="shared" ref="G39:I39" si="10">+G28+G29-G30+G37</f>
        <v>6440982</v>
      </c>
      <c r="H39" s="230">
        <f t="shared" si="10"/>
        <v>6440982</v>
      </c>
      <c r="I39" s="230">
        <f t="shared" si="10"/>
        <v>6440982</v>
      </c>
    </row>
    <row r="40" spans="1:9" s="210" customFormat="1" ht="12.75" x14ac:dyDescent="0.2">
      <c r="A40" s="229"/>
      <c r="B40" s="221"/>
      <c r="C40" s="211"/>
      <c r="D40" s="211"/>
      <c r="E40" s="211"/>
      <c r="F40" s="211"/>
      <c r="G40" s="211"/>
      <c r="H40" s="211"/>
      <c r="I40" s="211"/>
    </row>
    <row r="41" spans="1:9" s="210" customFormat="1" ht="12.75" x14ac:dyDescent="0.2">
      <c r="A41" s="218" t="s">
        <v>24</v>
      </c>
      <c r="B41" s="217"/>
      <c r="C41" s="211">
        <v>0</v>
      </c>
      <c r="D41" s="211">
        <v>0</v>
      </c>
      <c r="E41" s="211">
        <v>0</v>
      </c>
      <c r="F41" s="211">
        <v>0</v>
      </c>
      <c r="G41" s="211">
        <v>0</v>
      </c>
      <c r="H41" s="211">
        <v>0</v>
      </c>
      <c r="I41" s="211">
        <v>0</v>
      </c>
    </row>
    <row r="42" spans="1:9" s="210" customFormat="1" ht="12.75" x14ac:dyDescent="0.2">
      <c r="A42" s="229"/>
      <c r="B42" s="221"/>
      <c r="C42" s="211"/>
      <c r="D42" s="211"/>
      <c r="E42" s="211"/>
      <c r="F42" s="211"/>
      <c r="G42" s="211"/>
      <c r="H42" s="211"/>
      <c r="I42" s="211"/>
    </row>
    <row r="43" spans="1:9" s="210" customFormat="1" ht="12.75" x14ac:dyDescent="0.2">
      <c r="A43" s="218" t="s">
        <v>25</v>
      </c>
      <c r="B43" s="215"/>
      <c r="C43" s="228">
        <f t="shared" ref="C43:D43" si="11">C39-C41</f>
        <v>0</v>
      </c>
      <c r="D43" s="228">
        <f t="shared" si="11"/>
        <v>0</v>
      </c>
      <c r="E43" s="228" t="s">
        <v>75</v>
      </c>
      <c r="F43" s="228" t="s">
        <v>75</v>
      </c>
      <c r="G43" s="228" t="s">
        <v>75</v>
      </c>
      <c r="H43" s="228" t="s">
        <v>75</v>
      </c>
      <c r="I43" s="228" t="s">
        <v>75</v>
      </c>
    </row>
    <row r="44" spans="1:9" s="210" customFormat="1" ht="12.75" x14ac:dyDescent="0.2">
      <c r="A44" s="227"/>
      <c r="B44" s="227"/>
      <c r="C44" s="226"/>
      <c r="D44" s="226"/>
      <c r="E44" s="226"/>
      <c r="F44" s="226"/>
      <c r="G44" s="226"/>
      <c r="H44" s="226"/>
      <c r="I44" s="226"/>
    </row>
    <row r="45" spans="1:9" s="210" customFormat="1" ht="12.75" x14ac:dyDescent="0.2">
      <c r="A45" s="225" t="s">
        <v>26</v>
      </c>
      <c r="B45" s="224"/>
      <c r="C45" s="223"/>
      <c r="D45" s="223"/>
      <c r="E45" s="222"/>
      <c r="F45" s="222"/>
      <c r="G45" s="222"/>
      <c r="H45" s="222"/>
      <c r="I45" s="222"/>
    </row>
    <row r="46" spans="1:9" s="210" customFormat="1" ht="12.75" x14ac:dyDescent="0.2">
      <c r="A46" s="216" t="s">
        <v>28</v>
      </c>
      <c r="B46" s="221"/>
      <c r="C46" s="220"/>
      <c r="D46" s="220"/>
      <c r="E46" s="219"/>
      <c r="F46" s="219"/>
      <c r="G46" s="219"/>
      <c r="H46" s="219"/>
      <c r="I46" s="219"/>
    </row>
    <row r="47" spans="1:9" s="210" customFormat="1" ht="12.75" x14ac:dyDescent="0.2">
      <c r="A47" s="218"/>
      <c r="B47" s="217"/>
      <c r="C47" s="211"/>
      <c r="D47" s="211"/>
      <c r="E47" s="211"/>
      <c r="F47" s="211"/>
      <c r="G47" s="211"/>
      <c r="H47" s="211"/>
      <c r="I47" s="211"/>
    </row>
    <row r="48" spans="1:9" s="210" customFormat="1" ht="12.75" x14ac:dyDescent="0.2">
      <c r="A48" s="218" t="s">
        <v>6</v>
      </c>
      <c r="B48" s="217"/>
      <c r="C48" s="212"/>
      <c r="D48" s="212"/>
      <c r="E48" s="211"/>
      <c r="F48" s="211"/>
      <c r="G48" s="211"/>
      <c r="H48" s="211"/>
      <c r="I48" s="211"/>
    </row>
    <row r="49" spans="1:9" s="210" customFormat="1" ht="12.75" x14ac:dyDescent="0.2">
      <c r="A49" s="218"/>
      <c r="B49" s="217"/>
      <c r="C49" s="212"/>
      <c r="D49" s="212"/>
      <c r="E49" s="211"/>
      <c r="F49" s="211"/>
      <c r="G49" s="211"/>
      <c r="H49" s="211"/>
      <c r="I49" s="211"/>
    </row>
    <row r="50" spans="1:9" s="210" customFormat="1" ht="12.75" x14ac:dyDescent="0.2">
      <c r="A50" s="216" t="s">
        <v>8</v>
      </c>
      <c r="B50" s="215"/>
      <c r="C50" s="212"/>
      <c r="D50" s="212"/>
      <c r="E50" s="211"/>
      <c r="F50" s="211"/>
      <c r="G50" s="211"/>
      <c r="H50" s="211"/>
      <c r="I50" s="211"/>
    </row>
    <row r="51" spans="1:9" s="210" customFormat="1" ht="12.75" x14ac:dyDescent="0.2">
      <c r="A51" s="214" t="s">
        <v>9</v>
      </c>
      <c r="B51" s="213"/>
      <c r="C51" s="212"/>
      <c r="D51" s="212"/>
      <c r="E51" s="211"/>
      <c r="F51" s="211"/>
      <c r="G51" s="211"/>
      <c r="H51" s="211"/>
      <c r="I51" s="21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47</vt:i4>
      </vt:variant>
      <vt:variant>
        <vt:lpstr>Named Ranges</vt:lpstr>
      </vt:variant>
      <vt:variant>
        <vt:i4>19</vt:i4>
      </vt:variant>
    </vt:vector>
  </HeadingPairs>
  <TitlesOfParts>
    <vt:vector size="66" baseType="lpstr">
      <vt:lpstr>S 556</vt:lpstr>
      <vt:lpstr>S 557</vt:lpstr>
      <vt:lpstr>S 558 </vt:lpstr>
      <vt:lpstr>S 559</vt:lpstr>
      <vt:lpstr>S 560</vt:lpstr>
      <vt:lpstr>S 560 (changed to S 592)</vt:lpstr>
      <vt:lpstr>S 562</vt:lpstr>
      <vt:lpstr>S 563</vt:lpstr>
      <vt:lpstr>S 564</vt:lpstr>
      <vt:lpstr>S 565</vt:lpstr>
      <vt:lpstr>S 22-565</vt:lpstr>
      <vt:lpstr>S 566</vt:lpstr>
      <vt:lpstr>S22- 566</vt:lpstr>
      <vt:lpstr>S 567</vt:lpstr>
      <vt:lpstr>S23- 567 (was S 536)</vt:lpstr>
      <vt:lpstr>S23- 567</vt:lpstr>
      <vt:lpstr>S 568</vt:lpstr>
      <vt:lpstr>S23- 569 (was S 548)</vt:lpstr>
      <vt:lpstr>S23-570</vt:lpstr>
      <vt:lpstr>S 571</vt:lpstr>
      <vt:lpstr>S 572 new</vt:lpstr>
      <vt:lpstr>S23- 573</vt:lpstr>
      <vt:lpstr>S 574</vt:lpstr>
      <vt:lpstr>S 575</vt:lpstr>
      <vt:lpstr>S 575 (2)</vt:lpstr>
      <vt:lpstr>S 576</vt:lpstr>
      <vt:lpstr>S 578</vt:lpstr>
      <vt:lpstr>S21- 578</vt:lpstr>
      <vt:lpstr>S 581</vt:lpstr>
      <vt:lpstr>S 583</vt:lpstr>
      <vt:lpstr>S 584</vt:lpstr>
      <vt:lpstr>S 585</vt:lpstr>
      <vt:lpstr>S 586</vt:lpstr>
      <vt:lpstr>S21-586 </vt:lpstr>
      <vt:lpstr>S 587</vt:lpstr>
      <vt:lpstr>S 588</vt:lpstr>
      <vt:lpstr>S 589</vt:lpstr>
      <vt:lpstr>S 590</vt:lpstr>
      <vt:lpstr>S21- 591</vt:lpstr>
      <vt:lpstr>S23- 592 (was S-560)</vt:lpstr>
      <vt:lpstr>S 593</vt:lpstr>
      <vt:lpstr>S23- 593</vt:lpstr>
      <vt:lpstr>S 594</vt:lpstr>
      <vt:lpstr>S 595</vt:lpstr>
      <vt:lpstr>S23- 595</vt:lpstr>
      <vt:lpstr>S 596</vt:lpstr>
      <vt:lpstr>S23- 597</vt:lpstr>
      <vt:lpstr>'S 556'!Print_Area</vt:lpstr>
      <vt:lpstr>'S 557'!Print_Area</vt:lpstr>
      <vt:lpstr>'S 558 '!Print_Area</vt:lpstr>
      <vt:lpstr>'S 559'!Print_Area</vt:lpstr>
      <vt:lpstr>'S 560'!Print_Area</vt:lpstr>
      <vt:lpstr>'S 560 (changed to S 592)'!Print_Area</vt:lpstr>
      <vt:lpstr>'S 562'!Print_Area</vt:lpstr>
      <vt:lpstr>'S 564'!Print_Area</vt:lpstr>
      <vt:lpstr>'S 568'!Print_Area</vt:lpstr>
      <vt:lpstr>'S 574'!Print_Area</vt:lpstr>
      <vt:lpstr>'S 575'!Print_Area</vt:lpstr>
      <vt:lpstr>'S 576'!Print_Area</vt:lpstr>
      <vt:lpstr>'S 578'!Print_Area</vt:lpstr>
      <vt:lpstr>'S 581'!Print_Area</vt:lpstr>
      <vt:lpstr>'S 585'!Print_Area</vt:lpstr>
      <vt:lpstr>'S 586'!Print_Area</vt:lpstr>
      <vt:lpstr>'S23- 567 (was S 536)'!Print_Area</vt:lpstr>
      <vt:lpstr>'S23- 569 (was S 548)'!Print_Area</vt:lpstr>
      <vt:lpstr>'S23- 592 (was S-560)'!Print_Area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Vu, Khoi Anh</cp:lastModifiedBy>
  <cp:lastPrinted>2023-10-02T21:22:14Z</cp:lastPrinted>
  <dcterms:created xsi:type="dcterms:W3CDTF">2007-10-18T21:13:24Z</dcterms:created>
  <dcterms:modified xsi:type="dcterms:W3CDTF">2023-10-17T21:40:55Z</dcterms:modified>
</cp:coreProperties>
</file>