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4 NON GENERAL FUND RPT\Master Form 37-47_to Leg,B&amp;F\"/>
    </mc:Choice>
  </mc:AlternateContent>
  <xr:revisionPtr revIDLastSave="0" documentId="13_ncr:1_{6A7311A4-3240-472A-BEE8-931E4B8FE102}" xr6:coauthVersionLast="44" xr6:coauthVersionMax="47" xr10:uidLastSave="{00000000-0000-0000-0000-000000000000}"/>
  <bookViews>
    <workbookView xWindow="240" yWindow="0" windowWidth="24540" windowHeight="14745" firstSheet="2" activeTab="11" xr2:uid="{00000000-000D-0000-FFFF-FFFF00000000}"/>
  </bookViews>
  <sheets>
    <sheet name="S256" sheetId="14" r:id="rId1"/>
    <sheet name="S257" sheetId="16" r:id="rId2"/>
    <sheet name="S258" sheetId="17" r:id="rId3"/>
    <sheet name="S259" sheetId="15" r:id="rId4"/>
    <sheet name="S 276" sheetId="5" r:id="rId5"/>
    <sheet name="S 292" sheetId="6" r:id="rId6"/>
    <sheet name="S 293, S 205, S256" sheetId="7" r:id="rId7"/>
    <sheet name="S 294" sheetId="8" r:id="rId8"/>
    <sheet name="S 295" sheetId="9" r:id="rId9"/>
    <sheet name="S 297" sheetId="10" r:id="rId10"/>
    <sheet name="S 298" sheetId="18" r:id="rId11"/>
    <sheet name="S 299" sheetId="19" r:id="rId12"/>
  </sheets>
  <definedNames>
    <definedName name="_xlnm.Print_Area" localSheetId="10">'S 298'!$A$1:$I$44</definedName>
    <definedName name="_xlnm.Print_Area" localSheetId="11">'S 299'!$A$1:$I$45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22" i="19" l="1"/>
  <c r="D33" i="19" s="1"/>
  <c r="E22" i="19" s="1"/>
  <c r="E33" i="19" s="1"/>
  <c r="F22" i="19" s="1"/>
  <c r="F33" i="19" s="1"/>
  <c r="G22" i="19" s="1"/>
  <c r="G33" i="19" s="1"/>
  <c r="H22" i="19" s="1"/>
  <c r="H33" i="19" s="1"/>
  <c r="I22" i="19" s="1"/>
  <c r="I33" i="19" s="1"/>
  <c r="D22" i="18"/>
  <c r="D32" i="18" s="1"/>
  <c r="E22" i="18" s="1"/>
  <c r="E32" i="18" s="1"/>
  <c r="F22" i="18" s="1"/>
  <c r="F32" i="18" s="1"/>
  <c r="G22" i="18" s="1"/>
  <c r="G32" i="18" s="1"/>
  <c r="H22" i="18" s="1"/>
  <c r="H32" i="18" s="1"/>
  <c r="I22" i="18" s="1"/>
  <c r="I32" i="18" s="1"/>
  <c r="G24" i="8" l="1"/>
  <c r="G23" i="6"/>
  <c r="C33" i="17"/>
  <c r="C37" i="17" s="1"/>
  <c r="I31" i="17"/>
  <c r="I33" i="17" s="1"/>
  <c r="I37" i="17" s="1"/>
  <c r="H31" i="17"/>
  <c r="H33" i="17" s="1"/>
  <c r="H37" i="17" s="1"/>
  <c r="G31" i="17"/>
  <c r="G33" i="17" s="1"/>
  <c r="G37" i="17" s="1"/>
  <c r="F31" i="17"/>
  <c r="F33" i="17" s="1"/>
  <c r="F37" i="17" s="1"/>
  <c r="E31" i="17"/>
  <c r="E33" i="17" s="1"/>
  <c r="E37" i="17" s="1"/>
  <c r="D31" i="17"/>
  <c r="D33" i="17" s="1"/>
  <c r="D37" i="17" s="1"/>
  <c r="C33" i="16"/>
  <c r="C37" i="16" s="1"/>
  <c r="I31" i="16"/>
  <c r="I33" i="16" s="1"/>
  <c r="I37" i="16" s="1"/>
  <c r="H31" i="16"/>
  <c r="H33" i="16" s="1"/>
  <c r="H37" i="16" s="1"/>
  <c r="G31" i="16"/>
  <c r="G33" i="16" s="1"/>
  <c r="G37" i="16" s="1"/>
  <c r="F31" i="16"/>
  <c r="F33" i="16" s="1"/>
  <c r="F37" i="16" s="1"/>
  <c r="E31" i="16"/>
  <c r="E33" i="16" s="1"/>
  <c r="E37" i="16" s="1"/>
  <c r="D31" i="16"/>
  <c r="D33" i="16" s="1"/>
  <c r="D37" i="16" s="1"/>
  <c r="I30" i="15"/>
  <c r="H30" i="15"/>
  <c r="G30" i="15"/>
  <c r="F30" i="15"/>
  <c r="E30" i="15"/>
  <c r="E32" i="15" s="1"/>
  <c r="D30" i="15"/>
  <c r="D32" i="15" s="1"/>
  <c r="D36" i="15" s="1"/>
  <c r="C30" i="15"/>
  <c r="C21" i="15"/>
  <c r="C32" i="15" s="1"/>
  <c r="C36" i="15" s="1"/>
  <c r="E36" i="15" l="1"/>
  <c r="F21" i="15"/>
  <c r="F32" i="15" s="1"/>
  <c r="G21" i="15" s="1"/>
  <c r="G32" i="15" s="1"/>
  <c r="H21" i="15" s="1"/>
  <c r="H32" i="15" s="1"/>
  <c r="I21" i="15" s="1"/>
  <c r="I32" i="15" s="1"/>
  <c r="F31" i="10"/>
  <c r="E31" i="10"/>
  <c r="D31" i="10"/>
  <c r="D22" i="10"/>
  <c r="F31" i="9"/>
  <c r="E31" i="9"/>
  <c r="D31" i="9"/>
  <c r="D22" i="9"/>
  <c r="I31" i="8"/>
  <c r="H31" i="8"/>
  <c r="G31" i="8"/>
  <c r="F31" i="8"/>
  <c r="E31" i="8"/>
  <c r="D31" i="8"/>
  <c r="D22" i="8"/>
  <c r="D33" i="8" s="1"/>
  <c r="E22" i="8" s="1"/>
  <c r="E33" i="8" s="1"/>
  <c r="F22" i="8" s="1"/>
  <c r="I29" i="7"/>
  <c r="H29" i="7"/>
  <c r="G29" i="7"/>
  <c r="D33" i="7"/>
  <c r="F29" i="7"/>
  <c r="E29" i="7"/>
  <c r="D29" i="7"/>
  <c r="F22" i="7"/>
  <c r="D22" i="7"/>
  <c r="F21" i="7"/>
  <c r="D21" i="7"/>
  <c r="D20" i="7"/>
  <c r="I30" i="6"/>
  <c r="H30" i="6"/>
  <c r="G30" i="6"/>
  <c r="F30" i="6"/>
  <c r="E30" i="6"/>
  <c r="D30" i="6"/>
  <c r="D21" i="6"/>
  <c r="D32" i="6" s="1"/>
  <c r="E21" i="6" s="1"/>
  <c r="E32" i="6" s="1"/>
  <c r="F21" i="6" s="1"/>
  <c r="F32" i="6" s="1"/>
  <c r="G21" i="6" s="1"/>
  <c r="G32" i="6" s="1"/>
  <c r="H21" i="6" s="1"/>
  <c r="H32" i="6" s="1"/>
  <c r="I21" i="6" s="1"/>
  <c r="I31" i="5"/>
  <c r="H31" i="5"/>
  <c r="G31" i="5"/>
  <c r="F31" i="5"/>
  <c r="E31" i="5"/>
  <c r="D31" i="5"/>
  <c r="E22" i="5"/>
  <c r="E33" i="5" s="1"/>
  <c r="F22" i="5" s="1"/>
  <c r="F33" i="5" s="1"/>
  <c r="G22" i="5" s="1"/>
  <c r="G33" i="5" s="1"/>
  <c r="H22" i="5" s="1"/>
  <c r="H33" i="5" s="1"/>
  <c r="I22" i="5" s="1"/>
  <c r="I33" i="5" s="1"/>
  <c r="I31" i="14"/>
  <c r="H31" i="14"/>
  <c r="G31" i="14"/>
  <c r="F31" i="14"/>
  <c r="E31" i="14"/>
  <c r="E33" i="14" s="1"/>
  <c r="D31" i="14"/>
  <c r="D33" i="14" s="1"/>
  <c r="D37" i="14" s="1"/>
  <c r="C31" i="14"/>
  <c r="C22" i="14"/>
  <c r="F33" i="8" l="1"/>
  <c r="G22" i="8" s="1"/>
  <c r="G33" i="8" s="1"/>
  <c r="H22" i="8" s="1"/>
  <c r="H33" i="8" s="1"/>
  <c r="I22" i="8" s="1"/>
  <c r="I33" i="8" s="1"/>
  <c r="I32" i="6"/>
  <c r="D33" i="10"/>
  <c r="E22" i="10" s="1"/>
  <c r="E33" i="10" s="1"/>
  <c r="F22" i="10" s="1"/>
  <c r="F33" i="10" s="1"/>
  <c r="D33" i="9"/>
  <c r="E22" i="9" s="1"/>
  <c r="E33" i="9" s="1"/>
  <c r="F22" i="9" s="1"/>
  <c r="F33" i="9" s="1"/>
  <c r="D31" i="7"/>
  <c r="E20" i="7" s="1"/>
  <c r="E31" i="7" s="1"/>
  <c r="F20" i="7" s="1"/>
  <c r="F31" i="7" s="1"/>
  <c r="G20" i="7" s="1"/>
  <c r="G31" i="7" s="1"/>
  <c r="H20" i="7" s="1"/>
  <c r="H31" i="7" s="1"/>
  <c r="I20" i="7" s="1"/>
  <c r="I31" i="7" s="1"/>
  <c r="C33" i="14"/>
  <c r="C37" i="14" s="1"/>
  <c r="E37" i="14"/>
  <c r="F22" i="14"/>
  <c r="F33" i="14" s="1"/>
  <c r="G22" i="14" s="1"/>
  <c r="G33" i="14" s="1"/>
  <c r="H22" i="14" s="1"/>
  <c r="H33" i="14" s="1"/>
  <c r="I22" i="14" s="1"/>
  <c r="I33" i="14" s="1"/>
  <c r="I31" i="10" l="1"/>
  <c r="H31" i="10"/>
  <c r="G31" i="10"/>
  <c r="G22" i="10"/>
  <c r="G33" i="10" s="1"/>
  <c r="H22" i="10" s="1"/>
  <c r="H33" i="10" s="1"/>
  <c r="I22" i="10" s="1"/>
  <c r="I33" i="10" s="1"/>
  <c r="I31" i="9"/>
  <c r="H31" i="9"/>
  <c r="G31" i="9"/>
  <c r="G22" i="9"/>
  <c r="G33" i="9" s="1"/>
  <c r="H22" i="9" s="1"/>
  <c r="H33" i="9" s="1"/>
  <c r="I22" i="9" s="1"/>
  <c r="I33" i="9" s="1"/>
</calcChain>
</file>

<file path=xl/sharedStrings.xml><?xml version="1.0" encoding="utf-8"?>
<sst xmlns="http://schemas.openxmlformats.org/spreadsheetml/2006/main" count="682" uniqueCount="142">
  <si>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</si>
  <si>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</si>
  <si>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</si>
  <si>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</si>
  <si>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</si>
  <si>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</si>
  <si>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</si>
  <si>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</si>
  <si>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</si>
  <si>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</si>
  <si>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</si>
  <si>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Financial Data</t>
  </si>
  <si>
    <t>Department:</t>
  </si>
  <si>
    <t>Contact Name:</t>
  </si>
  <si>
    <t>Phone:</t>
  </si>
  <si>
    <t>Name of Fund:</t>
  </si>
  <si>
    <t>Legal Authority</t>
  </si>
  <si>
    <t>Fund type (MOF)</t>
  </si>
  <si>
    <t>Appropriation Acct. No.</t>
  </si>
  <si>
    <t>Prog ID(s):</t>
  </si>
  <si>
    <t>Encumbrances</t>
  </si>
  <si>
    <t>Unencumbered Cash Balance</t>
  </si>
  <si>
    <t>Additional Information:</t>
  </si>
  <si>
    <t>Amount Req. by Bond Covenants</t>
  </si>
  <si>
    <t xml:space="preserve">   List each net transfer in/out/ or projection in/out; list each account number</t>
  </si>
  <si>
    <t>FY 2020</t>
  </si>
  <si>
    <t>FY 2021</t>
  </si>
  <si>
    <t>FY 2022</t>
  </si>
  <si>
    <t>FY 2023</t>
  </si>
  <si>
    <t>Kimberly Arakaki</t>
  </si>
  <si>
    <t>HTH 560</t>
  </si>
  <si>
    <t>733-9028</t>
  </si>
  <si>
    <t>American Rescue Plan Act of 2021</t>
  </si>
  <si>
    <t>N</t>
  </si>
  <si>
    <t xml:space="preserve">American Rescue Plan Act of 2021, </t>
  </si>
  <si>
    <t>S 276 H</t>
  </si>
  <si>
    <t>Child Abuse Prevention and Treatment Act</t>
  </si>
  <si>
    <t xml:space="preserve">Intended Purpose:  To support community-based efforts to develop, operate, expand, enhance, and coordinate initiatives, programs, and activities to prevent child abuse and neglect and to support the coordination of resources and activities to better strengthen and support families to reduce the likelihood of child abuse and neglect; and to foster understanding, appreciation and knowledge of diverse populations in order to effectively prevent and treat child abuse and neglect. </t>
  </si>
  <si>
    <t>Source of Revenues:  DHHS, Administration on Children, Youth and Families</t>
  </si>
  <si>
    <t xml:space="preserve">Current Program Activities: 
A. Support planning, coordination, collaboration and implementation of child abuse and neglect (CAN) prevention and family strengthening events on all the islands. 
B. Determine the readiness of two communities to collaborate on the design and establishing of the Community Cafe model in their community. 
C. Support the planning, coordination, and implementation of statewide trainings (Adverse Childhood Experiences, Resilience, Toxic Stress), conferences and related program activities. 
D. Support the collection and analysis of data specific to and related to child abuse and neglect to serve as a foundation for the development of a statewide CAN prevention plan including children with special needs.
E. Collaborate and partner with existing networks to build the capacity of parent's to advocate for their children and their community.  </t>
  </si>
  <si>
    <t>Purpose of Proposed Ceiling Adjustment (if applicable):  Not applicable.</t>
  </si>
  <si>
    <t>Variances:  Variances do not exceed 10%</t>
  </si>
  <si>
    <t>N/A</t>
  </si>
  <si>
    <t>Ian Tholen</t>
  </si>
  <si>
    <t>(808) 594-0013</t>
  </si>
  <si>
    <t>Infants and Families with Disabilities (Part C)</t>
  </si>
  <si>
    <t xml:space="preserve">P.L. 105-17 Part - C Individual with Disabilities Education Act    </t>
  </si>
  <si>
    <t>S 292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</si>
  <si>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</si>
  <si>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</si>
  <si>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</si>
  <si>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PAUL UCHIMA</t>
  </si>
  <si>
    <t>586-8190</t>
  </si>
  <si>
    <t>BREASTFEEDING PEER COUNSELING (WIC BFPC)</t>
  </si>
  <si>
    <t xml:space="preserve">Child Nutrition Act of 1966, as amended, Section 17, 42 U.S.C. 1786. </t>
  </si>
  <si>
    <t>Healthy, Hunger-Free Kids Act of 2010, Public Law 111-296, 7 U.S.C 1746.</t>
  </si>
  <si>
    <t>Intended Purpose:  The fund contains HTH 560 GI  federal grant funds.  The purpose is to provide breastfeeding peer counseling to WIC women.</t>
  </si>
  <si>
    <t>Source of Revenues:  USDA/Food and Nutrition Services/Western Region Office</t>
  </si>
  <si>
    <t>Current Program Activities/Allowable Expenses:  Breastfeeding peer counseling services to WIC women.</t>
  </si>
  <si>
    <t>Community Based Child Abuse Prevention (CBCAP) Grant (project: 000270)</t>
  </si>
  <si>
    <t>Title II of the Child Abuse Prevention and Treatment Act</t>
  </si>
  <si>
    <t>S 294 H</t>
  </si>
  <si>
    <t>(72 U.S.C. 5116 et seq.), amended by P.L. 108-36</t>
  </si>
  <si>
    <t>Family Planning Services Grant (project: 000239)</t>
  </si>
  <si>
    <t>Title X of the Public Health Service (PHS) Act, as amended; 42 CFR 59</t>
  </si>
  <si>
    <t>S 295 H</t>
  </si>
  <si>
    <t>Intended Purpose:  To assure statewide family planning and related preventive health services, education, counseling and referrals in accordance to Title X Program requirements  for all people of reproductive age (primarily low-income and hard-to-reach individuals that are most under-served).</t>
  </si>
  <si>
    <r>
      <t xml:space="preserve">Source of Revenues: </t>
    </r>
    <r>
      <rPr>
        <sz val="10"/>
        <color rgb="FFFF0000"/>
        <rFont val="Arial"/>
        <family val="2"/>
      </rPr>
      <t xml:space="preserve"> </t>
    </r>
    <r>
      <rPr>
        <sz val="10"/>
        <rFont val="Arial"/>
        <family val="2"/>
      </rPr>
      <t>none</t>
    </r>
  </si>
  <si>
    <t xml:space="preserve">Current Program Activities:   NA
</t>
  </si>
  <si>
    <t>Variances: As of 3/31/2020 grant ended.</t>
  </si>
  <si>
    <t>NO ACTIVITY</t>
  </si>
  <si>
    <t>William L. Aakhus</t>
  </si>
  <si>
    <t>586-9305</t>
  </si>
  <si>
    <t>Preventive Hlth and Hlth Svcs Block Grant–Sexual Assault Prev Prog</t>
  </si>
  <si>
    <t>Part A, Title XIX, PHS Act, as amended</t>
  </si>
  <si>
    <t>S 297 H</t>
  </si>
  <si>
    <t>Intended Purpose:  To provide support and coordination of statewide sexual violence prevention education services and to provide technical assistance to increase public awareness of sexual violence on college campuses.</t>
  </si>
  <si>
    <t>Source of Revenues: DHHS, CDC</t>
  </si>
  <si>
    <t xml:space="preserve">Current Program Activities: 
A. Manage purchase of service contracts for sexual assault primary prevention services for the general public and/or for selected populations such as youth and young adults to increase awareness of sexual violence and to reduce attitudes that tolerate sexual violence.
B. To collaborate and plan with the University of Hawaii systems and their sexual violence prevention task forces to implement effective primary prevention strategies. </t>
  </si>
  <si>
    <t>Variances:  This grant is now under appropriation S 589.</t>
  </si>
  <si>
    <t>HTH</t>
  </si>
  <si>
    <t>Nancy Bartter</t>
  </si>
  <si>
    <t>HTH 840 FG</t>
  </si>
  <si>
    <t>586-7567</t>
  </si>
  <si>
    <t xml:space="preserve">Water Pollution Control </t>
  </si>
  <si>
    <t>S 298 H</t>
  </si>
  <si>
    <t>Intended Purpose: Comply with federal mandates of Environmental Protection Agency Clean Water Act that regulates protection of the environment 
   and public health.</t>
  </si>
  <si>
    <t>Source of Revenues:  Federal grant funds from Environmental Protection Agency</t>
  </si>
  <si>
    <t xml:space="preserve">Purpose of Proposed Ceiling Increase (if applicable):  </t>
  </si>
  <si>
    <t>Variances:  Grant award has a 5-year budget/project period.  Ceiling included each year for budgetary purposes, because positions are funded by this 
   grant.  Starting in FY 21, award covers both surface water and ground water.  WPC-Groundwater grant was previously S-557-H.</t>
  </si>
  <si>
    <t xml:space="preserve">   List each net transfer in/out; list each account number</t>
  </si>
  <si>
    <t>NA</t>
  </si>
  <si>
    <t>Amount Req. for Bond Conveyance</t>
  </si>
  <si>
    <t>Water Pollution Control - Monitoring Initiative</t>
  </si>
  <si>
    <t>S 299 H</t>
  </si>
  <si>
    <t>Intended Purpose: Prevent, reduce, and eliminate water pollution.</t>
  </si>
  <si>
    <t>Current Program Activities/Allowable Expenses: Surface water monitoring, providing public access to monitoring data, and participating in training 
   pertinent to surface water monitoring.</t>
  </si>
  <si>
    <t>HTH560</t>
  </si>
  <si>
    <t xml:space="preserve">Intended Purpose: </t>
  </si>
  <si>
    <t xml:space="preserve">Source of Revenues: </t>
  </si>
  <si>
    <t xml:space="preserve">Current Program Activities/Allowable Expenses: </t>
  </si>
  <si>
    <t>Variances:</t>
  </si>
  <si>
    <t>22-256</t>
  </si>
  <si>
    <t>HTH440</t>
  </si>
  <si>
    <t>FY 2024</t>
  </si>
  <si>
    <t>FY 2025</t>
  </si>
  <si>
    <t>FY 2026</t>
  </si>
  <si>
    <t>(estimated)</t>
  </si>
  <si>
    <t>John Valera</t>
  </si>
  <si>
    <t>692-7529</t>
  </si>
  <si>
    <t>Hawaii State Opioid Response (SOR)</t>
  </si>
  <si>
    <t xml:space="preserve">Section 319(a) of the Public Health Services Act, the Center for </t>
  </si>
  <si>
    <t>S-23-259</t>
  </si>
  <si>
    <t>Flex Grants of the SAMHSA of the United States DHHS</t>
  </si>
  <si>
    <t>Intended Purpose:  To address opioid and stimulant use, misuse, and overdoes in the State of Hawaii.</t>
  </si>
  <si>
    <t>Source of Revenues:  Substance Abuse and Mental Health Services Administration (SAMHSA)</t>
  </si>
  <si>
    <t xml:space="preserve">Expand access to substance use disorder (SUD) treatment and recovery support services to at least 600 individuals over the grant period.  With improved implementation of telehealth, the State wil incresae SUD treatment and recovery support services in rural areas such as Hana, Maui; Lanai; Molokai; Kauai; and rural areas of Hawaii Island.  Prevention and public education will braoden with expanded use of social media and media campaigns to address stigma and improve resilience within our commumitites.  This grant aims to provide the follwing (5) activiies.  1. Increase culture-based education and prevention for children and families and provide culturally anchored trainings for workforce, stakeholders, and community navigoators. 2. Increase workforce development by providing opioid and stimulant use trainings thorugha Nurse Residency Program for new graduate nurses and nurse preceptors.  3.  Increase Hepatitis C Virus (HCV) care coordination through a Health Enhancement to Reduce Opioid-Use Disorder (HERO) program that aims to coordinate referrals and linkage in Opioid-Use-Disorder (OUD) treatment for clients with HCV.  4. Support pregnant and parenting women (PPW) with expanded use of Perinatal Substance Use Disorder (PSUD) peer support and PPW specific training for the Hawaii Coordinated Access to Reources Entry System (Hawaii CARES) staff.  5. Harm reduction and overdose education will increase with enhancements to the naloxone distribution system and expanded use of fentanyl test strips. </t>
  </si>
  <si>
    <t>Variances:  Two year period from 09/30/23 to 09/29/25.  The variance for FY22 to FY23 is due to the grant starting on 9/30/23.  The variance between FY23 and FY24 is due to the length of time it takes to contract services. It is intended to expend the full award in FY24.</t>
  </si>
  <si>
    <t>WIC Technology for a better WIC grant experience</t>
  </si>
  <si>
    <t xml:space="preserve">S 257 H </t>
  </si>
  <si>
    <t>Intended Purpose:  The fund contains HTH 560 GI  federal grant funds.  The purpose is to imporve the WIC participant experience.</t>
  </si>
  <si>
    <t>Current Program Activities/Allowable Expenses:  Technology expenses include but not limited to text messaging, mobile phone support, data analysis etc.</t>
  </si>
  <si>
    <t>Variances:  Not applicable.</t>
  </si>
  <si>
    <t>WIC Modernization-American Rescue Plan (4Yr)</t>
  </si>
  <si>
    <t xml:space="preserve">S 258 H </t>
  </si>
  <si>
    <t>Intended Purpose:  The fund contains HTH 560 GI  federal grant funds.  The purpose is for WIC American Rescue Plan (4Yr).</t>
  </si>
  <si>
    <t>Current Program Activities/Allowable Expenses:  Expenses for increase participation and redemption of benefits in WIC.</t>
  </si>
  <si>
    <t>-</t>
  </si>
  <si>
    <t>Samantha Berberich</t>
  </si>
  <si>
    <t>733-9073</t>
  </si>
  <si>
    <t xml:space="preserve">Current Program Activities: Concrete supplies.
A. Support planning, coordination, collaboration and implementation of child abuse and neglect (CAN) prevention and family strengthening events on all the islands. 
B. Determine the readiness of two communities to collaborate on the design and establishing of the Community Cafe model in their community. 
C. Support the planning, coordination, and implementation of statewide trainings (Adverse Childhood Experiences, Resilience, Toxic Stress), conferences and related program activities. 
D. Support the collection and analysis of data specific to and related to child abuse and neglect to serve as a foundation for the development of a statewide CAN prevention plan including children with special needs.
E. Collaborate and partner with existing networks to build the capacity of parent's to advocate for their children and their community.  </t>
  </si>
  <si>
    <t>Variances:  This 15-month grant runs from July 1st through Sep. 30th. The variance in revenues and expenditures between FY 2020-21 and FY21-22 were primarily due to FY21 reconciliations, which were processed and finalized.  The same is in effect for FY23, with three months of expenditures to be paid and reconciled.  FY24 will include this reconciled amount and an increase in the federal grant funding.</t>
  </si>
  <si>
    <t>Cash balance lapse to general fund? (Yes / No)  No.</t>
  </si>
  <si>
    <t>Statutory language:  -</t>
  </si>
  <si>
    <t>S 293 H, S 205 H, S 256 H</t>
  </si>
  <si>
    <t>Variances:  The variance in reenues from 2022-2023 is due to  the available cash beginning balance of $16,285 in FY 2022.  Therefore the net variance between FY 2022 and FY 2023 is &lt; 10%.  FY 2020 expenditures were charged against S 205 H.  From FY 2021, expenditures are charged to S 293.</t>
  </si>
  <si>
    <t>Cash balance lapse to general fund? (Yes / No)</t>
  </si>
  <si>
    <t>Statutory language:</t>
  </si>
  <si>
    <t>Clean Water Act: Section 106</t>
  </si>
  <si>
    <t>Current Program Activities/Allowable Expenses: Administration, program development, technical assistance, permitting, enforcement, laboratory capabilities, public participation, data management, training for delegated programs, and regulation of permitted water pollution sources.</t>
  </si>
  <si>
    <t>Clean Water Act: Sections 106 and 518 (e)</t>
  </si>
  <si>
    <t>Variances:  Award was anticipated to again be for a 5-year period. However, this changed to an annual award in FY 21. Expenditures vary according to grant workplan. Position will be funded by this grant starting in FY 20, so ceiling will be needed in each year, regardless of award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</si>
</sst>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u/>
      <sz val="10"/>
      <name val="Arial"/>
      <family val="2"/>
    </font>
    <font>
      <sz val="10"/>
      <name val="Arial"/>
      <family val="2"/>
    </font>
    <font>
      <sz val="10"/>
      <color theme="1"/>
      <name val="Arial"/>
      <family val="2"/>
    </font>
    <font>
      <sz val="10"/>
      <color rgb="FFFF0000"/>
      <name val="Arial"/>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0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3" fillId="0" borderId="0"/>
    <xf numFmtId="0" fontId="3" fillId="0" borderId="0"/>
    <xf numFmtId="0" fontId="3" fillId="0" borderId="0"/>
  </cellStyleXfs>
  <cellXfs count="108">
    <xf numFmtId="0" fontId="0" fillId="0" borderId="0" xfId="0"/>
    <xf numFmtId="0" fontId="3" fillId="0" borderId="0" xfId="1"/>
    <xf numFmtId="0" fontId="3" fillId="0" borderId="1" xfId="1" applyBorder="1"/>
    <xf numFmtId="0" fontId="3" fillId="0" borderId="0" xfId="1" applyAlignment="1">
      <alignment horizontal="right"/>
    </xf>
    <xf numFmtId="0" fontId="3" fillId="0" borderId="1" xfId="2" applyBorder="1"/>
    <xf numFmtId="0" fontId="3" fillId="0" borderId="2" xfId="1" applyBorder="1"/>
    <xf numFmtId="0" fontId="3" fillId="0" borderId="11" xfId="3" applyBorder="1"/>
    <xf numFmtId="0" fontId="3" fillId="0" borderId="4" xfId="3" applyBorder="1"/>
    <xf numFmtId="0" fontId="3" fillId="0" borderId="6" xfId="3" applyBorder="1" applyAlignment="1">
      <alignment horizontal="center"/>
    </xf>
    <xf numFmtId="0" fontId="3" fillId="0" borderId="3" xfId="3" applyBorder="1" applyAlignment="1">
      <alignment horizontal="center"/>
    </xf>
    <xf numFmtId="38" fontId="3" fillId="0" borderId="4" xfId="3" applyNumberFormat="1" applyBorder="1"/>
    <xf numFmtId="38" fontId="3" fillId="0" borderId="3" xfId="3" applyNumberFormat="1" applyBorder="1"/>
    <xf numFmtId="0" fontId="3" fillId="0" borderId="2" xfId="3" applyBorder="1"/>
    <xf numFmtId="38" fontId="3" fillId="0" borderId="2" xfId="3" applyNumberFormat="1" applyBorder="1"/>
    <xf numFmtId="0" fontId="3" fillId="0" borderId="8" xfId="3" applyBorder="1"/>
    <xf numFmtId="0" fontId="3" fillId="0" borderId="9" xfId="3" applyBorder="1"/>
    <xf numFmtId="38" fontId="3" fillId="0" borderId="13" xfId="3" applyNumberFormat="1" applyBorder="1"/>
    <xf numFmtId="0" fontId="3" fillId="0" borderId="5" xfId="3" applyBorder="1"/>
    <xf numFmtId="38" fontId="3" fillId="0" borderId="9" xfId="3" applyNumberFormat="1" applyBorder="1" applyAlignment="1">
      <alignment horizontal="center"/>
    </xf>
    <xf numFmtId="38" fontId="3" fillId="0" borderId="14" xfId="3" applyNumberFormat="1" applyBorder="1" applyAlignment="1">
      <alignment horizontal="center"/>
    </xf>
    <xf numFmtId="0" fontId="3" fillId="0" borderId="12" xfId="3" applyBorder="1"/>
    <xf numFmtId="38" fontId="3" fillId="0" borderId="12" xfId="3" applyNumberFormat="1" applyBorder="1"/>
    <xf numFmtId="0" fontId="2" fillId="0" borderId="1" xfId="3" applyFont="1" applyBorder="1"/>
    <xf numFmtId="0" fontId="3" fillId="0" borderId="1" xfId="3" applyBorder="1"/>
    <xf numFmtId="38" fontId="3" fillId="0" borderId="1" xfId="3" applyNumberFormat="1" applyBorder="1"/>
    <xf numFmtId="0" fontId="3" fillId="0" borderId="7" xfId="3" applyBorder="1"/>
    <xf numFmtId="0" fontId="3" fillId="0" borderId="10" xfId="3" applyBorder="1"/>
    <xf numFmtId="0" fontId="3" fillId="0" borderId="6" xfId="3" applyBorder="1"/>
    <xf numFmtId="0" fontId="3" fillId="0" borderId="0" xfId="3"/>
    <xf numFmtId="0" fontId="3" fillId="3" borderId="0" xfId="3" applyFill="1"/>
    <xf numFmtId="0" fontId="3" fillId="3" borderId="0" xfId="2" applyFill="1"/>
    <xf numFmtId="0" fontId="3" fillId="3" borderId="1" xfId="2" applyFill="1" applyBorder="1"/>
    <xf numFmtId="0" fontId="3" fillId="3" borderId="0" xfId="2" applyFill="1" applyAlignment="1">
      <alignment horizontal="right"/>
    </xf>
    <xf numFmtId="0" fontId="3" fillId="3" borderId="1" xfId="0" applyFont="1" applyFill="1" applyBorder="1"/>
    <xf numFmtId="0" fontId="3" fillId="0" borderId="0" xfId="2"/>
    <xf numFmtId="0" fontId="3" fillId="3" borderId="2" xfId="0" applyFont="1" applyFill="1" applyBorder="1"/>
    <xf numFmtId="0" fontId="3" fillId="3" borderId="2" xfId="2" applyFill="1" applyBorder="1"/>
    <xf numFmtId="3" fontId="3" fillId="0" borderId="3" xfId="0" applyNumberFormat="1" applyFont="1" applyBorder="1"/>
    <xf numFmtId="0" fontId="3" fillId="0" borderId="0" xfId="2" applyAlignment="1">
      <alignment horizontal="right"/>
    </xf>
    <xf numFmtId="0" fontId="3" fillId="0" borderId="2" xfId="2" applyBorder="1"/>
    <xf numFmtId="38" fontId="3" fillId="3" borderId="3" xfId="3" applyNumberFormat="1" applyFill="1" applyBorder="1"/>
    <xf numFmtId="0" fontId="5" fillId="0" borderId="0" xfId="3" applyFont="1"/>
    <xf numFmtId="0" fontId="5" fillId="2" borderId="0" xfId="3" applyFont="1" applyFill="1"/>
    <xf numFmtId="0" fontId="3" fillId="2" borderId="0" xfId="3" applyFill="1"/>
    <xf numFmtId="0" fontId="3" fillId="2" borderId="1" xfId="3" applyFill="1" applyBorder="1"/>
    <xf numFmtId="0" fontId="3" fillId="2" borderId="0" xfId="3" applyFill="1" applyAlignment="1">
      <alignment horizontal="right"/>
    </xf>
    <xf numFmtId="0" fontId="3" fillId="2" borderId="2" xfId="3" applyFill="1" applyBorder="1"/>
    <xf numFmtId="0" fontId="3" fillId="2" borderId="11" xfId="3" applyFill="1" applyBorder="1"/>
    <xf numFmtId="0" fontId="3" fillId="2" borderId="4" xfId="3" applyFill="1" applyBorder="1"/>
    <xf numFmtId="0" fontId="3" fillId="2" borderId="6" xfId="3" applyFill="1" applyBorder="1" applyAlignment="1">
      <alignment horizontal="center"/>
    </xf>
    <xf numFmtId="0" fontId="3" fillId="2" borderId="3" xfId="3" applyFill="1" applyBorder="1" applyAlignment="1">
      <alignment horizontal="center"/>
    </xf>
    <xf numFmtId="38" fontId="3" fillId="2" borderId="3" xfId="3" applyNumberFormat="1" applyFill="1" applyBorder="1"/>
    <xf numFmtId="38" fontId="3" fillId="2" borderId="1" xfId="3" applyNumberFormat="1" applyFill="1" applyBorder="1"/>
    <xf numFmtId="38" fontId="3" fillId="2" borderId="4" xfId="3" applyNumberFormat="1" applyFill="1" applyBorder="1"/>
    <xf numFmtId="38" fontId="3" fillId="2" borderId="2" xfId="3" applyNumberFormat="1" applyFill="1" applyBorder="1"/>
    <xf numFmtId="0" fontId="3" fillId="2" borderId="8" xfId="3" applyFill="1" applyBorder="1"/>
    <xf numFmtId="0" fontId="3" fillId="2" borderId="9" xfId="3" applyFill="1" applyBorder="1"/>
    <xf numFmtId="38" fontId="3" fillId="2" borderId="13" xfId="3" applyNumberFormat="1" applyFill="1" applyBorder="1"/>
    <xf numFmtId="0" fontId="3" fillId="2" borderId="5" xfId="3" applyFill="1" applyBorder="1"/>
    <xf numFmtId="0" fontId="2" fillId="2" borderId="1" xfId="3" applyFont="1" applyFill="1" applyBorder="1"/>
    <xf numFmtId="0" fontId="3" fillId="2" borderId="7" xfId="3" applyFill="1" applyBorder="1"/>
    <xf numFmtId="0" fontId="3" fillId="2" borderId="10" xfId="3" applyFill="1" applyBorder="1"/>
    <xf numFmtId="0" fontId="3" fillId="2" borderId="6" xfId="3" applyFill="1" applyBorder="1"/>
    <xf numFmtId="38" fontId="3" fillId="2" borderId="0" xfId="3" applyNumberFormat="1" applyFill="1"/>
    <xf numFmtId="38" fontId="3" fillId="2" borderId="6" xfId="3" applyNumberFormat="1" applyFill="1" applyBorder="1"/>
    <xf numFmtId="37" fontId="3" fillId="2" borderId="3" xfId="3" applyNumberFormat="1" applyFill="1" applyBorder="1"/>
    <xf numFmtId="0" fontId="3" fillId="2" borderId="2" xfId="3" quotePrefix="1" applyFill="1" applyBorder="1"/>
    <xf numFmtId="0" fontId="3" fillId="2" borderId="4" xfId="3" applyFill="1" applyBorder="1" applyAlignment="1">
      <alignment horizontal="center"/>
    </xf>
    <xf numFmtId="38" fontId="3" fillId="2" borderId="14" xfId="3" applyNumberFormat="1" applyFill="1" applyBorder="1"/>
    <xf numFmtId="0" fontId="3" fillId="2" borderId="12" xfId="3" applyFill="1" applyBorder="1"/>
    <xf numFmtId="38" fontId="3" fillId="2" borderId="12" xfId="3" applyNumberFormat="1" applyFill="1" applyBorder="1"/>
    <xf numFmtId="38" fontId="3" fillId="2" borderId="14" xfId="3" applyNumberFormat="1" applyFill="1" applyBorder="1" applyAlignment="1">
      <alignment horizontal="center"/>
    </xf>
    <xf numFmtId="0" fontId="3" fillId="0" borderId="0" xfId="1" applyAlignment="1">
      <alignment vertical="top"/>
    </xf>
    <xf numFmtId="0" fontId="3" fillId="0" borderId="0" xfId="3" applyAlignment="1">
      <alignment horizontal="left" vertical="top" wrapText="1"/>
    </xf>
    <xf numFmtId="0" fontId="3" fillId="0" borderId="0" xfId="2" applyAlignment="1">
      <alignment horizontal="left" vertical="top" wrapText="1"/>
    </xf>
    <xf numFmtId="38" fontId="3" fillId="0" borderId="11" xfId="3" applyNumberFormat="1" applyBorder="1"/>
    <xf numFmtId="0" fontId="3" fillId="0" borderId="3" xfId="3" applyBorder="1"/>
    <xf numFmtId="38" fontId="3" fillId="0" borderId="0" xfId="3" applyNumberFormat="1"/>
    <xf numFmtId="0" fontId="3" fillId="0" borderId="0" xfId="0" applyFont="1"/>
    <xf numFmtId="0" fontId="3" fillId="2" borderId="0" xfId="0" applyFont="1" applyFill="1"/>
    <xf numFmtId="0" fontId="3" fillId="3" borderId="0" xfId="0" applyFont="1" applyFill="1" applyAlignment="1">
      <alignment vertical="top" wrapText="1"/>
    </xf>
    <xf numFmtId="0" fontId="3" fillId="3" borderId="1" xfId="0" applyFont="1" applyFill="1" applyBorder="1" applyAlignment="1">
      <alignment vertical="top" wrapText="1"/>
    </xf>
    <xf numFmtId="0" fontId="3" fillId="3" borderId="0" xfId="0" applyFont="1" applyFill="1" applyAlignment="1">
      <alignment vertical="top" wrapText="1"/>
    </xf>
    <xf numFmtId="0" fontId="1" fillId="2" borderId="11" xfId="3" applyFont="1" applyFill="1" applyBorder="1" applyAlignment="1">
      <alignment horizontal="center"/>
    </xf>
    <xf numFmtId="0" fontId="1" fillId="2" borderId="2" xfId="3" applyFont="1" applyFill="1" applyBorder="1" applyAlignment="1">
      <alignment horizontal="center"/>
    </xf>
    <xf numFmtId="0" fontId="1" fillId="2" borderId="4" xfId="3" applyFont="1" applyFill="1" applyBorder="1" applyAlignment="1">
      <alignment horizontal="center"/>
    </xf>
    <xf numFmtId="0" fontId="1" fillId="0" borderId="11" xfId="3" applyFont="1" applyBorder="1" applyAlignment="1">
      <alignment horizontal="center"/>
    </xf>
    <xf numFmtId="0" fontId="1" fillId="0" borderId="2" xfId="3" applyFont="1" applyBorder="1" applyAlignment="1">
      <alignment horizontal="center"/>
    </xf>
    <xf numFmtId="0" fontId="1" fillId="0" borderId="4" xfId="3" applyFont="1" applyBorder="1" applyAlignment="1">
      <alignment horizontal="center"/>
    </xf>
    <xf numFmtId="0" fontId="3" fillId="0" borderId="0" xfId="3" applyAlignment="1">
      <alignment horizontal="left" vertical="top" wrapText="1"/>
    </xf>
    <xf numFmtId="0" fontId="3" fillId="0" borderId="0" xfId="1" applyAlignment="1">
      <alignment horizontal="left" vertical="top" wrapText="1"/>
    </xf>
    <xf numFmtId="0" fontId="3" fillId="2" borderId="0" xfId="3" applyFill="1" applyAlignment="1">
      <alignment horizontal="left" wrapText="1"/>
    </xf>
    <xf numFmtId="0" fontId="3" fillId="0" borderId="0" xfId="3" applyAlignment="1">
      <alignment horizontal="left" wrapText="1"/>
    </xf>
    <xf numFmtId="0" fontId="3" fillId="0" borderId="0" xfId="2" applyAlignment="1">
      <alignment horizontal="left" vertical="top" wrapText="1"/>
    </xf>
    <xf numFmtId="0" fontId="3" fillId="3" borderId="0" xfId="0" applyFont="1" applyFill="1" applyAlignment="1">
      <alignment horizontal="left" vertical="top" wrapText="1"/>
    </xf>
    <xf numFmtId="0" fontId="3" fillId="3" borderId="0" xfId="3" applyFill="1" applyAlignment="1">
      <alignment horizontal="left" vertical="top" wrapText="1"/>
    </xf>
    <xf numFmtId="0" fontId="3" fillId="3" borderId="0" xfId="0" applyFont="1" applyFill="1" applyAlignment="1">
      <alignment vertical="top" wrapText="1"/>
    </xf>
    <xf numFmtId="0" fontId="3" fillId="2" borderId="12" xfId="3" applyFill="1" applyBorder="1" applyAlignment="1">
      <alignment horizontal="left" wrapText="1"/>
    </xf>
    <xf numFmtId="0" fontId="3" fillId="2" borderId="0" xfId="3" applyFill="1" applyAlignment="1">
      <alignment horizontal="left" vertical="top" wrapText="1"/>
    </xf>
    <xf numFmtId="0" fontId="4" fillId="2" borderId="0" xfId="1" applyFont="1" applyFill="1" applyAlignment="1">
      <alignment horizontal="left" wrapText="1"/>
    </xf>
    <xf numFmtId="0" fontId="3" fillId="2" borderId="0" xfId="1" applyFill="1" applyAlignment="1">
      <alignment horizontal="left" wrapText="1"/>
    </xf>
    <xf numFmtId="0" fontId="3" fillId="4" borderId="1" xfId="3" applyFill="1" applyBorder="1"/>
    <xf numFmtId="0" fontId="3" fillId="4" borderId="2" xfId="3" applyFill="1" applyBorder="1"/>
    <xf numFmtId="0" fontId="3" fillId="4" borderId="0" xfId="3" applyFill="1" applyAlignment="1">
      <alignment horizontal="left" vertical="center" wrapText="1"/>
    </xf>
    <xf numFmtId="0" fontId="0" fillId="4" borderId="0" xfId="3" applyFont="1" applyFill="1" applyAlignment="1">
      <alignment horizontal="left" vertical="center" wrapText="1"/>
    </xf>
    <xf numFmtId="38" fontId="3" fillId="4" borderId="3" xfId="3" applyNumberFormat="1" applyFill="1" applyBorder="1"/>
    <xf numFmtId="0" fontId="4" fillId="4" borderId="0" xfId="1" applyFont="1" applyFill="1" applyAlignment="1">
      <alignment horizontal="left" vertical="top" wrapText="1"/>
    </xf>
    <xf numFmtId="0" fontId="3" fillId="4" borderId="0" xfId="1" applyFill="1" applyAlignment="1">
      <alignment horizontal="left" vertical="top" wrapText="1"/>
    </xf>
  </cellXfs>
  <cellStyles count="4">
    <cellStyle name="Normal" xfId="0" builtinId="0"/>
    <cellStyle name="Normal 10" xfId="3" xr:uid="{A5A03524-3C79-49BC-990E-76610693F3AB}"/>
    <cellStyle name="Normal 2 2" xfId="1" xr:uid="{8400B338-8B5F-4CC1-8BA0-D7EDE47FB181}"/>
    <cellStyle name="Normal 3 2" xfId="2" xr:uid="{5378F5BB-2704-4FFB-A2A9-3C2F9E056EB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B53F5-BE73-4026-A8E3-BB8F0BE7A430}">
  <sheetPr>
    <tabColor rgb="FF00B0F0"/>
  </sheetPr>
  <dimension ref="A1:I46"/>
  <sheetViews>
    <sheetView workbookViewId="0">
      <selection activeCell="G19" sqref="G19"/>
    </sheetView>
  </sheetViews>
  <sheetFormatPr defaultRowHeight="12.75" x14ac:dyDescent="0.2"/>
  <cols>
    <col min="2" max="2" width="15.5703125" customWidth="1"/>
    <col min="3" max="3" width="13.5703125" customWidth="1"/>
    <col min="4" max="4" width="13.28515625" customWidth="1"/>
    <col min="5" max="5" width="18" customWidth="1"/>
    <col min="6" max="6" width="15.5703125" customWidth="1"/>
    <col min="7" max="7" width="17.7109375" customWidth="1"/>
    <col min="8" max="8" width="16.140625" customWidth="1"/>
    <col min="9" max="9" width="21.140625" customWidth="1"/>
  </cols>
  <sheetData>
    <row r="1" spans="1:9" x14ac:dyDescent="0.2">
      <c r="A1" s="43"/>
      <c r="B1" s="43"/>
      <c r="C1" s="43"/>
      <c r="D1" s="43"/>
      <c r="E1" s="43"/>
      <c r="F1" s="43"/>
      <c r="G1" s="43"/>
      <c r="H1" s="43"/>
      <c r="I1" s="43"/>
    </row>
    <row r="2" spans="1:9" x14ac:dyDescent="0.2">
      <c r="A2" s="43" t="s">
        <v>12</v>
      </c>
      <c r="B2" s="44" t="s">
        <v>80</v>
      </c>
      <c r="C2" s="44"/>
      <c r="D2" s="44"/>
      <c r="E2" s="43"/>
      <c r="F2" s="43"/>
      <c r="G2" s="45" t="s">
        <v>13</v>
      </c>
      <c r="H2" s="44"/>
      <c r="I2" s="44"/>
    </row>
    <row r="3" spans="1:9" x14ac:dyDescent="0.2">
      <c r="A3" s="43" t="s">
        <v>19</v>
      </c>
      <c r="B3" s="44" t="s">
        <v>97</v>
      </c>
      <c r="C3" s="44"/>
      <c r="D3" s="44"/>
      <c r="E3" s="43"/>
      <c r="F3" s="43"/>
      <c r="G3" s="45" t="s">
        <v>14</v>
      </c>
      <c r="H3" s="66"/>
      <c r="I3" s="46"/>
    </row>
    <row r="4" spans="1:9" x14ac:dyDescent="0.2">
      <c r="A4" s="43" t="s">
        <v>15</v>
      </c>
      <c r="B4" s="44"/>
      <c r="C4" s="44"/>
      <c r="D4" s="44"/>
      <c r="E4" s="43"/>
      <c r="F4" s="43"/>
      <c r="G4" s="45" t="s">
        <v>17</v>
      </c>
      <c r="H4" s="44" t="s">
        <v>33</v>
      </c>
      <c r="I4" s="44"/>
    </row>
    <row r="5" spans="1:9" x14ac:dyDescent="0.2">
      <c r="A5" s="43" t="s">
        <v>16</v>
      </c>
      <c r="B5" s="44"/>
      <c r="C5" s="46"/>
      <c r="D5" s="46"/>
      <c r="E5" s="43"/>
      <c r="F5" s="43"/>
      <c r="G5" s="45" t="s">
        <v>18</v>
      </c>
      <c r="H5" s="46" t="s">
        <v>102</v>
      </c>
      <c r="I5" s="46"/>
    </row>
    <row r="6" spans="1:9" x14ac:dyDescent="0.2">
      <c r="A6" s="43"/>
      <c r="B6" s="43"/>
      <c r="C6" s="43"/>
      <c r="D6" s="43"/>
      <c r="E6" s="43"/>
      <c r="F6" s="43"/>
      <c r="G6" s="43"/>
      <c r="H6" s="43"/>
      <c r="I6" s="43"/>
    </row>
    <row r="7" spans="1:9" x14ac:dyDescent="0.2">
      <c r="A7" s="43"/>
      <c r="B7" s="43"/>
      <c r="C7" s="43"/>
      <c r="D7" s="43"/>
      <c r="E7" s="43"/>
      <c r="F7" s="43"/>
      <c r="G7" s="43"/>
      <c r="H7" s="43"/>
      <c r="I7" s="43"/>
    </row>
    <row r="8" spans="1:9" x14ac:dyDescent="0.2">
      <c r="A8" s="43" t="s">
        <v>98</v>
      </c>
      <c r="B8" s="43"/>
      <c r="C8" s="43"/>
      <c r="D8" s="43"/>
      <c r="E8" s="43"/>
      <c r="F8" s="43"/>
      <c r="G8" s="43"/>
      <c r="H8" s="43"/>
      <c r="I8" s="43"/>
    </row>
    <row r="9" spans="1:9" x14ac:dyDescent="0.2">
      <c r="A9" s="43"/>
      <c r="B9" s="43"/>
      <c r="C9" s="43"/>
      <c r="D9" s="43"/>
      <c r="E9" s="43"/>
      <c r="F9" s="43"/>
      <c r="G9" s="43"/>
      <c r="H9" s="43"/>
      <c r="I9" s="43"/>
    </row>
    <row r="10" spans="1:9" x14ac:dyDescent="0.2">
      <c r="A10" s="43" t="s">
        <v>99</v>
      </c>
      <c r="B10" s="43"/>
      <c r="C10" s="43"/>
      <c r="D10" s="43"/>
      <c r="E10" s="43"/>
      <c r="F10" s="43"/>
      <c r="G10" s="43"/>
      <c r="H10" s="43"/>
      <c r="I10" s="43"/>
    </row>
    <row r="11" spans="1:9" x14ac:dyDescent="0.2">
      <c r="A11" s="43"/>
      <c r="B11" s="43"/>
      <c r="C11" s="43"/>
      <c r="D11" s="43"/>
      <c r="E11" s="43"/>
      <c r="F11" s="43"/>
      <c r="G11" s="43"/>
      <c r="H11" s="43"/>
      <c r="I11" s="43"/>
    </row>
    <row r="12" spans="1:9" x14ac:dyDescent="0.2">
      <c r="A12" s="43" t="s">
        <v>100</v>
      </c>
      <c r="B12" s="43"/>
      <c r="C12" s="43"/>
      <c r="D12" s="43"/>
      <c r="E12" s="43"/>
      <c r="F12" s="43"/>
      <c r="G12" s="43"/>
      <c r="H12" s="43"/>
      <c r="I12" s="43"/>
    </row>
    <row r="13" spans="1:9" x14ac:dyDescent="0.2">
      <c r="A13" s="43"/>
      <c r="B13" s="43"/>
      <c r="C13" s="43"/>
      <c r="D13" s="43"/>
      <c r="E13" s="43"/>
      <c r="F13" s="43"/>
      <c r="G13" s="43"/>
      <c r="H13" s="43"/>
      <c r="I13" s="43"/>
    </row>
    <row r="14" spans="1:9" x14ac:dyDescent="0.2">
      <c r="A14" s="28" t="s">
        <v>101</v>
      </c>
      <c r="B14" s="43"/>
      <c r="C14" s="43"/>
      <c r="D14" s="43"/>
      <c r="E14" s="43"/>
      <c r="F14" s="43"/>
      <c r="G14" s="43"/>
      <c r="H14" s="43"/>
      <c r="I14" s="43"/>
    </row>
    <row r="15" spans="1:9" x14ac:dyDescent="0.2">
      <c r="A15" s="43"/>
      <c r="B15" s="43"/>
      <c r="C15" s="43"/>
      <c r="D15" s="43"/>
      <c r="E15" s="43"/>
      <c r="F15" s="43"/>
      <c r="G15" s="43"/>
      <c r="H15" s="43"/>
      <c r="I15" s="43"/>
    </row>
    <row r="16" spans="1:9" x14ac:dyDescent="0.2">
      <c r="A16" s="28"/>
      <c r="B16" s="43"/>
      <c r="C16" s="43"/>
      <c r="D16" s="43"/>
      <c r="E16" s="43"/>
      <c r="F16" s="43"/>
      <c r="G16" s="43"/>
      <c r="H16" s="43"/>
      <c r="I16" s="43"/>
    </row>
    <row r="17" spans="1:9" x14ac:dyDescent="0.2">
      <c r="A17" s="43"/>
      <c r="B17" s="43"/>
      <c r="C17" s="43"/>
      <c r="D17" s="43"/>
      <c r="E17" s="43"/>
      <c r="F17" s="43"/>
      <c r="G17" s="43"/>
      <c r="H17" s="43"/>
      <c r="I17" s="43"/>
    </row>
    <row r="18" spans="1:9" x14ac:dyDescent="0.2">
      <c r="A18" s="83" t="s">
        <v>11</v>
      </c>
      <c r="B18" s="84"/>
      <c r="C18" s="84"/>
      <c r="D18" s="84"/>
      <c r="E18" s="84"/>
      <c r="F18" s="84"/>
      <c r="G18" s="84"/>
      <c r="H18" s="84"/>
      <c r="I18" s="85"/>
    </row>
    <row r="19" spans="1:9" x14ac:dyDescent="0.2">
      <c r="A19" s="47"/>
      <c r="B19" s="48"/>
      <c r="C19" s="49" t="s">
        <v>25</v>
      </c>
      <c r="D19" s="49" t="s">
        <v>26</v>
      </c>
      <c r="E19" s="49" t="s">
        <v>27</v>
      </c>
      <c r="F19" s="49" t="s">
        <v>28</v>
      </c>
      <c r="G19" s="49" t="s">
        <v>104</v>
      </c>
      <c r="H19" s="49" t="s">
        <v>105</v>
      </c>
      <c r="I19" s="49" t="s">
        <v>106</v>
      </c>
    </row>
    <row r="20" spans="1:9" x14ac:dyDescent="0.2">
      <c r="A20" s="47"/>
      <c r="B20" s="48"/>
      <c r="C20" s="50" t="s">
        <v>10</v>
      </c>
      <c r="D20" s="50" t="s">
        <v>10</v>
      </c>
      <c r="E20" s="50" t="s">
        <v>10</v>
      </c>
      <c r="F20" s="50" t="s">
        <v>10</v>
      </c>
      <c r="G20" s="50" t="s">
        <v>107</v>
      </c>
      <c r="H20" s="50" t="s">
        <v>107</v>
      </c>
      <c r="I20" s="50" t="s">
        <v>107</v>
      </c>
    </row>
    <row r="21" spans="1:9" x14ac:dyDescent="0.2">
      <c r="A21" s="47" t="s">
        <v>0</v>
      </c>
      <c r="B21" s="48"/>
      <c r="C21" s="51"/>
      <c r="D21" s="51"/>
      <c r="E21" s="51"/>
      <c r="F21" s="51"/>
      <c r="G21" s="51"/>
      <c r="H21" s="51"/>
      <c r="I21" s="51"/>
    </row>
    <row r="22" spans="1:9" x14ac:dyDescent="0.2">
      <c r="A22" s="47" t="s">
        <v>1</v>
      </c>
      <c r="B22" s="48"/>
      <c r="C22" s="51">
        <f t="shared" ref="C22" si="0">B33</f>
        <v>0</v>
      </c>
      <c r="D22" s="51">
        <v>0</v>
      </c>
      <c r="E22" s="51">
        <v>0</v>
      </c>
      <c r="F22" s="51">
        <f t="shared" ref="F22" si="1">E33</f>
        <v>0</v>
      </c>
      <c r="G22" s="51">
        <f t="shared" ref="G22" si="2">F33</f>
        <v>2187.3300000000017</v>
      </c>
      <c r="H22" s="51">
        <f t="shared" ref="H22" si="3">G33</f>
        <v>2187.3300000000017</v>
      </c>
      <c r="I22" s="51">
        <f t="shared" ref="I22" si="4">H33</f>
        <v>2187.3300000000017</v>
      </c>
    </row>
    <row r="23" spans="1:9" x14ac:dyDescent="0.2">
      <c r="A23" s="47" t="s">
        <v>2</v>
      </c>
      <c r="B23" s="48"/>
      <c r="C23" s="51"/>
      <c r="D23" s="51">
        <v>0</v>
      </c>
      <c r="E23" s="51">
        <v>0</v>
      </c>
      <c r="F23" s="51">
        <v>41780.42</v>
      </c>
      <c r="G23" s="51">
        <v>41780.42</v>
      </c>
      <c r="H23" s="51">
        <v>41780.42</v>
      </c>
      <c r="I23" s="51">
        <v>41780.42</v>
      </c>
    </row>
    <row r="24" spans="1:9" x14ac:dyDescent="0.2">
      <c r="A24" s="47" t="s">
        <v>3</v>
      </c>
      <c r="B24" s="48"/>
      <c r="C24" s="53"/>
      <c r="D24" s="51">
        <v>0</v>
      </c>
      <c r="E24" s="51">
        <v>0</v>
      </c>
      <c r="F24" s="51">
        <v>39593.089999999997</v>
      </c>
      <c r="G24" s="51">
        <v>41780.42</v>
      </c>
      <c r="H24" s="51">
        <v>41780.42</v>
      </c>
      <c r="I24" s="51">
        <v>41780.42</v>
      </c>
    </row>
    <row r="25" spans="1:9" x14ac:dyDescent="0.2">
      <c r="A25" s="47"/>
      <c r="B25" s="48"/>
      <c r="C25" s="51"/>
      <c r="D25" s="51"/>
      <c r="E25" s="51"/>
      <c r="F25" s="51"/>
      <c r="G25" s="51"/>
      <c r="H25" s="51"/>
      <c r="I25" s="51"/>
    </row>
    <row r="26" spans="1:9" x14ac:dyDescent="0.2">
      <c r="A26" s="6" t="s">
        <v>4</v>
      </c>
      <c r="B26" s="12"/>
      <c r="C26" s="13"/>
      <c r="D26" s="13"/>
      <c r="E26" s="13"/>
      <c r="F26" s="10"/>
      <c r="G26" s="10"/>
      <c r="H26" s="10"/>
      <c r="I26" s="10"/>
    </row>
    <row r="27" spans="1:9" x14ac:dyDescent="0.2">
      <c r="A27" s="6" t="s">
        <v>24</v>
      </c>
      <c r="B27" s="7"/>
      <c r="C27" s="13"/>
      <c r="D27" s="13"/>
      <c r="E27" s="13"/>
      <c r="F27" s="10"/>
      <c r="G27" s="10"/>
      <c r="H27" s="10"/>
      <c r="I27" s="10"/>
    </row>
    <row r="28" spans="1:9" x14ac:dyDescent="0.2">
      <c r="A28" s="14"/>
      <c r="B28" s="15"/>
      <c r="C28" s="11"/>
      <c r="D28" s="11"/>
      <c r="E28" s="11">
        <v>0</v>
      </c>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f t="shared" ref="C31:F31" si="5">SUM(C28:C30)</f>
        <v>0</v>
      </c>
      <c r="D31" s="10">
        <f t="shared" si="5"/>
        <v>0</v>
      </c>
      <c r="E31" s="10">
        <f t="shared" si="5"/>
        <v>0</v>
      </c>
      <c r="F31" s="10">
        <f t="shared" si="5"/>
        <v>0</v>
      </c>
      <c r="G31" s="10">
        <f t="shared" ref="G31:I31" si="6">SUM(G28:G30)</f>
        <v>0</v>
      </c>
      <c r="H31" s="10">
        <f t="shared" si="6"/>
        <v>0</v>
      </c>
      <c r="I31" s="10">
        <f t="shared" si="6"/>
        <v>0</v>
      </c>
    </row>
    <row r="32" spans="1:9" x14ac:dyDescent="0.2">
      <c r="A32" s="47"/>
      <c r="B32" s="48"/>
      <c r="C32" s="51"/>
      <c r="D32" s="51"/>
      <c r="E32" s="51"/>
      <c r="F32" s="51"/>
      <c r="G32" s="51"/>
      <c r="H32" s="51"/>
      <c r="I32" s="51"/>
    </row>
    <row r="33" spans="1:9" x14ac:dyDescent="0.2">
      <c r="A33" s="47" t="s">
        <v>7</v>
      </c>
      <c r="B33" s="48"/>
      <c r="C33" s="53">
        <f t="shared" ref="C33:F33" si="7">+C22+C23-C24+C31</f>
        <v>0</v>
      </c>
      <c r="D33" s="53">
        <f t="shared" si="7"/>
        <v>0</v>
      </c>
      <c r="E33" s="53">
        <f t="shared" si="7"/>
        <v>0</v>
      </c>
      <c r="F33" s="53">
        <f t="shared" si="7"/>
        <v>2187.3300000000017</v>
      </c>
      <c r="G33" s="53">
        <f t="shared" ref="G33:I33" si="8">+G22+G23-G24+G31</f>
        <v>2187.3300000000017</v>
      </c>
      <c r="H33" s="53">
        <f t="shared" si="8"/>
        <v>2187.3300000000017</v>
      </c>
      <c r="I33" s="53">
        <f t="shared" si="8"/>
        <v>2187.3300000000017</v>
      </c>
    </row>
    <row r="34" spans="1:9" x14ac:dyDescent="0.2">
      <c r="A34" s="55"/>
      <c r="B34" s="56"/>
      <c r="C34" s="51"/>
      <c r="D34" s="51"/>
      <c r="E34" s="51"/>
      <c r="F34" s="51"/>
      <c r="G34" s="51"/>
      <c r="H34" s="51"/>
      <c r="I34" s="51"/>
    </row>
    <row r="35" spans="1:9" x14ac:dyDescent="0.2">
      <c r="A35" s="47" t="s">
        <v>20</v>
      </c>
      <c r="B35" s="48"/>
      <c r="C35" s="51"/>
      <c r="D35" s="51"/>
      <c r="E35" s="51">
        <v>0</v>
      </c>
      <c r="F35" s="51"/>
      <c r="G35" s="51"/>
      <c r="H35" s="51"/>
      <c r="I35" s="51"/>
    </row>
    <row r="36" spans="1:9" x14ac:dyDescent="0.2">
      <c r="A36" s="55"/>
      <c r="B36" s="56"/>
      <c r="C36" s="51"/>
      <c r="D36" s="51"/>
      <c r="E36" s="51"/>
      <c r="F36" s="51"/>
      <c r="G36" s="51"/>
      <c r="H36" s="51"/>
      <c r="I36" s="51"/>
    </row>
    <row r="37" spans="1:9" x14ac:dyDescent="0.2">
      <c r="A37" s="47" t="s">
        <v>21</v>
      </c>
      <c r="B37" s="58"/>
      <c r="C37" s="68">
        <f t="shared" ref="C37:E37" si="9">C33-C35</f>
        <v>0</v>
      </c>
      <c r="D37" s="68">
        <f t="shared" si="9"/>
        <v>0</v>
      </c>
      <c r="E37" s="68">
        <f t="shared" si="9"/>
        <v>0</v>
      </c>
      <c r="F37" s="71" t="s">
        <v>91</v>
      </c>
      <c r="G37" s="71" t="s">
        <v>91</v>
      </c>
      <c r="H37" s="71" t="s">
        <v>91</v>
      </c>
      <c r="I37" s="71" t="s">
        <v>91</v>
      </c>
    </row>
    <row r="38" spans="1:9" x14ac:dyDescent="0.2">
      <c r="A38" s="69"/>
      <c r="B38" s="69"/>
      <c r="C38" s="70"/>
      <c r="D38" s="70"/>
      <c r="E38" s="70"/>
      <c r="F38" s="70"/>
      <c r="G38" s="70"/>
      <c r="H38" s="70"/>
      <c r="I38" s="70"/>
    </row>
    <row r="39" spans="1:9" x14ac:dyDescent="0.2">
      <c r="A39" s="59" t="s">
        <v>22</v>
      </c>
      <c r="B39" s="44"/>
      <c r="C39" s="24"/>
      <c r="D39" s="24"/>
      <c r="E39" s="52"/>
      <c r="F39" s="52"/>
      <c r="G39" s="52"/>
      <c r="H39" s="52"/>
      <c r="I39" s="52"/>
    </row>
    <row r="40" spans="1:9" x14ac:dyDescent="0.2">
      <c r="A40" s="60" t="s">
        <v>23</v>
      </c>
      <c r="B40" s="56"/>
      <c r="C40" s="16"/>
      <c r="D40" s="16"/>
      <c r="E40" s="57"/>
      <c r="F40" s="57"/>
      <c r="G40" s="57"/>
      <c r="H40" s="57"/>
      <c r="I40" s="57"/>
    </row>
    <row r="41" spans="1:9" x14ac:dyDescent="0.2">
      <c r="A41" s="47"/>
      <c r="B41" s="48"/>
      <c r="C41" s="51"/>
      <c r="D41" s="51"/>
      <c r="E41" s="51"/>
      <c r="F41" s="51"/>
      <c r="G41" s="51"/>
      <c r="H41" s="51"/>
      <c r="I41" s="51"/>
    </row>
    <row r="42" spans="1:9" x14ac:dyDescent="0.2">
      <c r="A42" s="47" t="s">
        <v>6</v>
      </c>
      <c r="B42" s="48"/>
      <c r="C42" s="11"/>
      <c r="D42" s="11"/>
      <c r="E42" s="51"/>
      <c r="F42" s="51"/>
      <c r="G42" s="51"/>
      <c r="H42" s="51"/>
      <c r="I42" s="51"/>
    </row>
    <row r="43" spans="1:9" x14ac:dyDescent="0.2">
      <c r="A43" s="47"/>
      <c r="B43" s="48"/>
      <c r="C43" s="11"/>
      <c r="D43" s="11"/>
      <c r="E43" s="51"/>
      <c r="F43" s="51"/>
      <c r="G43" s="51"/>
      <c r="H43" s="51"/>
      <c r="I43" s="51"/>
    </row>
    <row r="44" spans="1:9" x14ac:dyDescent="0.2">
      <c r="A44" s="60" t="s">
        <v>8</v>
      </c>
      <c r="B44" s="58"/>
      <c r="C44" s="11"/>
      <c r="D44" s="11"/>
      <c r="E44" s="51"/>
      <c r="F44" s="51"/>
      <c r="G44" s="51"/>
      <c r="H44" s="51"/>
      <c r="I44" s="51"/>
    </row>
    <row r="45" spans="1:9" x14ac:dyDescent="0.2">
      <c r="A45" s="61" t="s">
        <v>9</v>
      </c>
      <c r="B45" s="62"/>
      <c r="C45" s="11"/>
      <c r="D45" s="11"/>
      <c r="E45" s="51"/>
      <c r="F45" s="51"/>
      <c r="G45" s="51"/>
      <c r="H45" s="51"/>
      <c r="I45" s="51"/>
    </row>
    <row r="46" spans="1:9" x14ac:dyDescent="0.2">
      <c r="A46" s="28"/>
      <c r="B46" s="28"/>
      <c r="C46" s="28"/>
      <c r="D46" s="28"/>
      <c r="E46" s="28"/>
      <c r="F46" s="28"/>
      <c r="G46" s="28"/>
      <c r="H46" s="28"/>
      <c r="I46" s="28"/>
    </row>
  </sheetData>
  <mergeCells count="1">
    <mergeCell ref="A18:I1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17092-A999-40E6-BEDD-4AB8B3D1DC93}">
  <dimension ref="A2:I45"/>
  <sheetViews>
    <sheetView workbookViewId="0"/>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34" customFormat="1" x14ac:dyDescent="0.2">
      <c r="A2" s="34" t="s">
        <v>12</v>
      </c>
      <c r="B2" s="4" t="s">
        <v>80</v>
      </c>
      <c r="C2" s="4"/>
      <c r="D2" s="4"/>
      <c r="G2" s="38" t="s">
        <v>13</v>
      </c>
      <c r="H2" s="23" t="s">
        <v>51</v>
      </c>
      <c r="I2" s="4"/>
    </row>
    <row r="3" spans="1:9" s="34" customFormat="1" x14ac:dyDescent="0.2">
      <c r="A3" s="34" t="s">
        <v>19</v>
      </c>
      <c r="B3" s="4" t="s">
        <v>30</v>
      </c>
      <c r="C3" s="4"/>
      <c r="D3" s="4"/>
      <c r="G3" s="38" t="s">
        <v>14</v>
      </c>
      <c r="H3" s="12" t="s">
        <v>52</v>
      </c>
      <c r="I3" s="39"/>
    </row>
    <row r="4" spans="1:9" s="34" customFormat="1" x14ac:dyDescent="0.2">
      <c r="A4" s="34" t="s">
        <v>15</v>
      </c>
      <c r="B4" s="4" t="s">
        <v>118</v>
      </c>
      <c r="C4" s="4"/>
      <c r="D4" s="4"/>
      <c r="G4" s="38" t="s">
        <v>17</v>
      </c>
      <c r="H4" s="23" t="s">
        <v>33</v>
      </c>
      <c r="I4" s="4"/>
    </row>
    <row r="5" spans="1:9" s="34" customFormat="1" x14ac:dyDescent="0.2">
      <c r="A5" s="34" t="s">
        <v>16</v>
      </c>
      <c r="B5" s="4" t="s">
        <v>54</v>
      </c>
      <c r="C5" s="39"/>
      <c r="D5" s="39"/>
      <c r="G5" s="38" t="s">
        <v>18</v>
      </c>
      <c r="H5" s="12" t="s">
        <v>119</v>
      </c>
      <c r="I5" s="39"/>
    </row>
    <row r="6" spans="1:9" x14ac:dyDescent="0.2">
      <c r="B6" s="28" t="s">
        <v>55</v>
      </c>
    </row>
    <row r="8" spans="1:9" x14ac:dyDescent="0.2">
      <c r="A8" s="89" t="s">
        <v>120</v>
      </c>
      <c r="B8" s="89"/>
      <c r="C8" s="89"/>
      <c r="D8" s="89"/>
      <c r="E8" s="89"/>
      <c r="F8" s="89"/>
      <c r="G8" s="89"/>
      <c r="H8" s="89"/>
      <c r="I8" s="89"/>
    </row>
    <row r="10" spans="1:9" x14ac:dyDescent="0.2">
      <c r="A10" s="89" t="s">
        <v>57</v>
      </c>
      <c r="B10" s="89"/>
      <c r="C10" s="89"/>
      <c r="D10" s="89"/>
      <c r="E10" s="89"/>
      <c r="F10" s="89"/>
      <c r="G10" s="89"/>
      <c r="H10" s="89"/>
      <c r="I10" s="89"/>
    </row>
    <row r="12" spans="1:9" x14ac:dyDescent="0.2">
      <c r="A12" s="90" t="s">
        <v>121</v>
      </c>
      <c r="B12" s="90"/>
      <c r="C12" s="90"/>
      <c r="D12" s="90"/>
      <c r="E12" s="90"/>
      <c r="F12" s="90"/>
      <c r="G12" s="90"/>
      <c r="H12" s="90"/>
      <c r="I12" s="90"/>
    </row>
    <row r="14" spans="1:9" x14ac:dyDescent="0.2">
      <c r="A14" s="89" t="s">
        <v>122</v>
      </c>
      <c r="B14" s="89"/>
      <c r="C14" s="89"/>
      <c r="D14" s="89"/>
      <c r="E14" s="89"/>
      <c r="F14" s="89"/>
      <c r="G14" s="89"/>
      <c r="H14" s="89"/>
      <c r="I14" s="89"/>
    </row>
    <row r="15" spans="1:9" x14ac:dyDescent="0.2">
      <c r="A15" s="78" t="s">
        <v>136</v>
      </c>
      <c r="B15" s="73"/>
      <c r="C15" s="73"/>
      <c r="D15" s="73"/>
      <c r="E15" s="73"/>
      <c r="F15" s="73"/>
      <c r="G15" s="73"/>
      <c r="H15" s="73"/>
      <c r="I15" s="73"/>
    </row>
    <row r="16" spans="1:9" x14ac:dyDescent="0.2">
      <c r="A16" s="79" t="s">
        <v>137</v>
      </c>
      <c r="B16" s="73"/>
      <c r="C16" s="73"/>
      <c r="D16" s="73"/>
      <c r="E16" s="73"/>
      <c r="F16" s="73"/>
      <c r="G16" s="73"/>
      <c r="H16" s="73"/>
      <c r="I16" s="73"/>
    </row>
    <row r="18" spans="1:9" x14ac:dyDescent="0.2">
      <c r="A18" s="86" t="s">
        <v>11</v>
      </c>
      <c r="B18" s="87"/>
      <c r="C18" s="87"/>
      <c r="D18" s="87"/>
      <c r="E18" s="87"/>
      <c r="F18" s="87"/>
      <c r="G18" s="87"/>
      <c r="H18" s="87"/>
      <c r="I18" s="88"/>
    </row>
    <row r="19" spans="1:9" x14ac:dyDescent="0.2">
      <c r="A19" s="6"/>
      <c r="B19" s="7"/>
      <c r="C19" s="8" t="s">
        <v>25</v>
      </c>
      <c r="D19" s="8" t="s">
        <v>26</v>
      </c>
      <c r="E19" s="8" t="s">
        <v>27</v>
      </c>
      <c r="F19" s="8" t="s">
        <v>28</v>
      </c>
      <c r="G19" s="8" t="s">
        <v>104</v>
      </c>
      <c r="H19" s="8" t="s">
        <v>105</v>
      </c>
      <c r="I19" s="8" t="s">
        <v>106</v>
      </c>
    </row>
    <row r="20" spans="1:9" x14ac:dyDescent="0.2">
      <c r="A20" s="6"/>
      <c r="B20" s="7"/>
      <c r="C20" s="9" t="s">
        <v>10</v>
      </c>
      <c r="D20" s="9" t="s">
        <v>10</v>
      </c>
      <c r="E20" s="9" t="s">
        <v>10</v>
      </c>
      <c r="F20" s="9" t="s">
        <v>10</v>
      </c>
      <c r="G20" s="9" t="s">
        <v>107</v>
      </c>
      <c r="H20" s="9" t="s">
        <v>107</v>
      </c>
      <c r="I20" s="9" t="s">
        <v>107</v>
      </c>
    </row>
    <row r="21" spans="1:9" x14ac:dyDescent="0.2">
      <c r="A21" s="6" t="s">
        <v>0</v>
      </c>
      <c r="B21" s="7"/>
      <c r="C21" s="11"/>
      <c r="D21" s="11"/>
      <c r="E21" s="11"/>
      <c r="F21" s="11">
        <v>350000</v>
      </c>
      <c r="G21" s="11">
        <v>350000</v>
      </c>
      <c r="H21" s="11">
        <v>0</v>
      </c>
      <c r="I21" s="11">
        <v>0</v>
      </c>
    </row>
    <row r="22" spans="1:9" x14ac:dyDescent="0.2">
      <c r="A22" s="6" t="s">
        <v>1</v>
      </c>
      <c r="B22" s="7"/>
      <c r="C22" s="11"/>
      <c r="D22" s="11"/>
      <c r="E22" s="11"/>
      <c r="F22" s="11"/>
      <c r="G22" s="11"/>
      <c r="H22" s="11"/>
      <c r="I22" s="11"/>
    </row>
    <row r="23" spans="1:9" x14ac:dyDescent="0.2">
      <c r="A23" s="6" t="s">
        <v>2</v>
      </c>
      <c r="B23" s="7"/>
      <c r="C23" s="11"/>
      <c r="D23" s="11"/>
      <c r="E23" s="40"/>
      <c r="F23" s="11"/>
      <c r="G23" s="11">
        <v>350000</v>
      </c>
      <c r="H23" s="11"/>
      <c r="I23" s="11"/>
    </row>
    <row r="24" spans="1:9" x14ac:dyDescent="0.2">
      <c r="A24" s="6" t="s">
        <v>3</v>
      </c>
      <c r="B24" s="7"/>
      <c r="C24" s="10"/>
      <c r="D24" s="11"/>
      <c r="E24" s="40"/>
      <c r="F24" s="11">
        <v>0</v>
      </c>
      <c r="G24" s="11">
        <v>350000</v>
      </c>
      <c r="H24" s="11">
        <v>0</v>
      </c>
      <c r="I24" s="11">
        <v>0</v>
      </c>
    </row>
    <row r="25" spans="1:9" x14ac:dyDescent="0.2">
      <c r="A25" s="6"/>
      <c r="B25" s="7"/>
      <c r="C25" s="11"/>
      <c r="D25" s="11"/>
      <c r="E25" s="11"/>
      <c r="F25" s="11"/>
      <c r="G25" s="11"/>
      <c r="H25" s="11"/>
      <c r="I25" s="11"/>
    </row>
    <row r="26" spans="1:9" x14ac:dyDescent="0.2">
      <c r="A26" s="6" t="s">
        <v>4</v>
      </c>
      <c r="B26" s="12"/>
      <c r="C26" s="13"/>
      <c r="D26" s="13"/>
      <c r="E26" s="13"/>
      <c r="F26" s="13"/>
      <c r="G26" s="13"/>
      <c r="H26" s="10"/>
      <c r="I26" s="10"/>
    </row>
    <row r="27" spans="1:9" x14ac:dyDescent="0.2">
      <c r="A27" s="6" t="s">
        <v>24</v>
      </c>
      <c r="B27" s="7"/>
      <c r="C27" s="75"/>
      <c r="D27" s="13"/>
      <c r="E27" s="13"/>
      <c r="F27" s="13"/>
      <c r="G27" s="13"/>
      <c r="H27" s="10"/>
      <c r="I27" s="10"/>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v>0</v>
      </c>
      <c r="D31" s="10">
        <f>SUM(F28:F30)</f>
        <v>0</v>
      </c>
      <c r="E31" s="10">
        <f>SUM(G28:G30)</f>
        <v>0</v>
      </c>
      <c r="F31" s="10">
        <f>SUM(H28:H30)</f>
        <v>0</v>
      </c>
      <c r="G31" s="10">
        <f>SUM(I28:I30)</f>
        <v>0</v>
      </c>
      <c r="H31" s="10">
        <f t="shared" ref="H31:I31" si="0">SUM(J28:J30)</f>
        <v>0</v>
      </c>
      <c r="I31" s="10">
        <f t="shared" si="0"/>
        <v>0</v>
      </c>
    </row>
    <row r="32" spans="1:9" x14ac:dyDescent="0.2">
      <c r="A32" s="6"/>
      <c r="B32" s="7"/>
      <c r="C32" s="11"/>
      <c r="D32" s="11"/>
      <c r="E32" s="11"/>
      <c r="F32" s="11"/>
      <c r="G32" s="11"/>
      <c r="H32" s="76"/>
      <c r="I32" s="76"/>
    </row>
    <row r="33" spans="1:9" x14ac:dyDescent="0.2">
      <c r="A33" s="6" t="s">
        <v>7</v>
      </c>
      <c r="B33" s="7"/>
      <c r="C33" s="10">
        <f>+C22+C23-C24+C31</f>
        <v>0</v>
      </c>
      <c r="D33" s="10">
        <f>+D22+D23-D24+D31</f>
        <v>0</v>
      </c>
      <c r="E33" s="10">
        <f>+E22+E23-E24+E31</f>
        <v>0</v>
      </c>
      <c r="F33" s="10">
        <f>+F22+F23-F24+F31</f>
        <v>0</v>
      </c>
      <c r="G33" s="10">
        <f>+G22+G23-G24+G31</f>
        <v>0</v>
      </c>
      <c r="H33" s="10">
        <f t="shared" ref="H33:I33" si="1">+H22+H23-H24+H31</f>
        <v>0</v>
      </c>
      <c r="I33" s="10">
        <f t="shared" si="1"/>
        <v>0</v>
      </c>
    </row>
    <row r="34" spans="1:9" x14ac:dyDescent="0.2">
      <c r="A34" s="14"/>
      <c r="B34" s="15"/>
      <c r="C34" s="11"/>
      <c r="D34" s="11"/>
      <c r="E34" s="11"/>
      <c r="F34" s="11"/>
      <c r="G34" s="11"/>
      <c r="H34" s="76"/>
      <c r="I34" s="76"/>
    </row>
    <row r="35" spans="1:9" x14ac:dyDescent="0.2">
      <c r="A35" s="6" t="s">
        <v>20</v>
      </c>
      <c r="B35" s="7"/>
      <c r="C35" s="10"/>
      <c r="D35" s="11"/>
      <c r="E35" s="11"/>
      <c r="F35" s="11"/>
      <c r="G35" s="11">
        <v>0</v>
      </c>
      <c r="H35" s="76">
        <v>0</v>
      </c>
      <c r="I35" s="76">
        <v>0</v>
      </c>
    </row>
    <row r="36" spans="1:9" x14ac:dyDescent="0.2">
      <c r="A36" s="14"/>
      <c r="B36" s="15"/>
      <c r="C36" s="16"/>
      <c r="D36" s="16"/>
      <c r="E36" s="11"/>
      <c r="F36" s="11"/>
      <c r="G36" s="11"/>
      <c r="H36" s="11"/>
      <c r="I36" s="11"/>
    </row>
    <row r="37" spans="1:9" x14ac:dyDescent="0.2">
      <c r="A37" s="6" t="s">
        <v>21</v>
      </c>
      <c r="B37" s="17"/>
      <c r="C37" s="18">
        <f>C33-C35</f>
        <v>0</v>
      </c>
      <c r="D37" s="18">
        <f t="shared" ref="D37:I37" si="2">D33-D35</f>
        <v>0</v>
      </c>
      <c r="E37" s="19">
        <f t="shared" si="2"/>
        <v>0</v>
      </c>
      <c r="F37" s="19">
        <f t="shared" si="2"/>
        <v>0</v>
      </c>
      <c r="G37" s="19">
        <f t="shared" si="2"/>
        <v>0</v>
      </c>
      <c r="H37" s="19">
        <f t="shared" si="2"/>
        <v>0</v>
      </c>
      <c r="I37" s="19">
        <f t="shared" si="2"/>
        <v>0</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mergeCells count="5">
    <mergeCell ref="A18:I18"/>
    <mergeCell ref="A8:I8"/>
    <mergeCell ref="A10:I10"/>
    <mergeCell ref="A12:I12"/>
    <mergeCell ref="A14:I14"/>
  </mergeCells>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C00B5-A489-4961-84F7-0CB9611CC60D}">
  <dimension ref="A2:K45"/>
  <sheetViews>
    <sheetView workbookViewId="0"/>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34" customFormat="1" x14ac:dyDescent="0.2">
      <c r="A2" s="34" t="s">
        <v>12</v>
      </c>
      <c r="B2" s="4" t="s">
        <v>80</v>
      </c>
      <c r="C2" s="4"/>
      <c r="D2" s="4"/>
      <c r="G2" s="38" t="s">
        <v>13</v>
      </c>
      <c r="H2" s="23" t="s">
        <v>51</v>
      </c>
      <c r="I2" s="4"/>
    </row>
    <row r="3" spans="1:9" s="34" customFormat="1" x14ac:dyDescent="0.2">
      <c r="A3" s="34" t="s">
        <v>19</v>
      </c>
      <c r="B3" s="4" t="s">
        <v>30</v>
      </c>
      <c r="C3" s="4"/>
      <c r="D3" s="4"/>
      <c r="G3" s="38" t="s">
        <v>14</v>
      </c>
      <c r="H3" s="12" t="s">
        <v>52</v>
      </c>
      <c r="I3" s="39"/>
    </row>
    <row r="4" spans="1:9" s="34" customFormat="1" x14ac:dyDescent="0.2">
      <c r="A4" s="34" t="s">
        <v>15</v>
      </c>
      <c r="B4" s="4" t="s">
        <v>123</v>
      </c>
      <c r="C4" s="4"/>
      <c r="D4" s="4"/>
      <c r="G4" s="38" t="s">
        <v>17</v>
      </c>
      <c r="H4" s="23" t="s">
        <v>33</v>
      </c>
      <c r="I4" s="4"/>
    </row>
    <row r="5" spans="1:9" s="34" customFormat="1" x14ac:dyDescent="0.2">
      <c r="A5" s="34" t="s">
        <v>16</v>
      </c>
      <c r="B5" s="4" t="s">
        <v>54</v>
      </c>
      <c r="C5" s="39"/>
      <c r="D5" s="39"/>
      <c r="G5" s="38" t="s">
        <v>18</v>
      </c>
      <c r="H5" s="12" t="s">
        <v>124</v>
      </c>
      <c r="I5" s="39"/>
    </row>
    <row r="6" spans="1:9" x14ac:dyDescent="0.2">
      <c r="B6" s="28" t="s">
        <v>55</v>
      </c>
    </row>
    <row r="8" spans="1:9" x14ac:dyDescent="0.2">
      <c r="A8" s="89" t="s">
        <v>125</v>
      </c>
      <c r="B8" s="89"/>
      <c r="C8" s="89"/>
      <c r="D8" s="89"/>
      <c r="E8" s="89"/>
      <c r="F8" s="89"/>
      <c r="G8" s="89"/>
      <c r="H8" s="89"/>
      <c r="I8" s="89"/>
    </row>
    <row r="10" spans="1:9" x14ac:dyDescent="0.2">
      <c r="A10" s="89" t="s">
        <v>57</v>
      </c>
      <c r="B10" s="89"/>
      <c r="C10" s="89"/>
      <c r="D10" s="89"/>
      <c r="E10" s="89"/>
      <c r="F10" s="89"/>
      <c r="G10" s="89"/>
      <c r="H10" s="89"/>
      <c r="I10" s="89"/>
    </row>
    <row r="12" spans="1:9" x14ac:dyDescent="0.2">
      <c r="A12" s="90" t="s">
        <v>126</v>
      </c>
      <c r="B12" s="90"/>
      <c r="C12" s="90"/>
      <c r="D12" s="90"/>
      <c r="E12" s="90"/>
      <c r="F12" s="90"/>
      <c r="G12" s="90"/>
      <c r="H12" s="90"/>
      <c r="I12" s="90"/>
    </row>
    <row r="14" spans="1:9" x14ac:dyDescent="0.2">
      <c r="A14" s="89" t="s">
        <v>122</v>
      </c>
      <c r="B14" s="89"/>
      <c r="C14" s="89"/>
      <c r="D14" s="89"/>
      <c r="E14" s="89"/>
      <c r="F14" s="89"/>
      <c r="G14" s="89"/>
      <c r="H14" s="89"/>
      <c r="I14" s="89"/>
    </row>
    <row r="15" spans="1:9" x14ac:dyDescent="0.2">
      <c r="A15" s="78" t="s">
        <v>136</v>
      </c>
      <c r="B15" s="73"/>
      <c r="C15" s="73"/>
      <c r="D15" s="73"/>
      <c r="E15" s="73"/>
      <c r="F15" s="73"/>
      <c r="G15" s="73"/>
      <c r="H15" s="73"/>
      <c r="I15" s="73"/>
    </row>
    <row r="16" spans="1:9" x14ac:dyDescent="0.2">
      <c r="A16" s="79" t="s">
        <v>137</v>
      </c>
      <c r="B16" s="73"/>
      <c r="C16" s="73"/>
      <c r="D16" s="73"/>
      <c r="E16" s="73"/>
      <c r="F16" s="73"/>
      <c r="G16" s="73"/>
      <c r="H16" s="73"/>
      <c r="I16" s="73"/>
    </row>
    <row r="18" spans="1:11" x14ac:dyDescent="0.2">
      <c r="A18" s="86" t="s">
        <v>11</v>
      </c>
      <c r="B18" s="87"/>
      <c r="C18" s="87"/>
      <c r="D18" s="87"/>
      <c r="E18" s="87"/>
      <c r="F18" s="87"/>
      <c r="G18" s="87"/>
      <c r="H18" s="87"/>
      <c r="I18" s="88"/>
      <c r="K18" s="28" t="s">
        <v>127</v>
      </c>
    </row>
    <row r="19" spans="1:11" x14ac:dyDescent="0.2">
      <c r="A19" s="6"/>
      <c r="B19" s="7"/>
      <c r="C19" s="8" t="s">
        <v>25</v>
      </c>
      <c r="D19" s="8" t="s">
        <v>26</v>
      </c>
      <c r="E19" s="8" t="s">
        <v>27</v>
      </c>
      <c r="F19" s="8" t="s">
        <v>28</v>
      </c>
      <c r="G19" s="8" t="s">
        <v>104</v>
      </c>
      <c r="H19" s="8" t="s">
        <v>105</v>
      </c>
      <c r="I19" s="8" t="s">
        <v>106</v>
      </c>
    </row>
    <row r="20" spans="1:11" x14ac:dyDescent="0.2">
      <c r="A20" s="6"/>
      <c r="B20" s="7"/>
      <c r="C20" s="9" t="s">
        <v>10</v>
      </c>
      <c r="D20" s="9" t="s">
        <v>10</v>
      </c>
      <c r="E20" s="9" t="s">
        <v>10</v>
      </c>
      <c r="F20" s="9" t="s">
        <v>10</v>
      </c>
      <c r="G20" s="9" t="s">
        <v>107</v>
      </c>
      <c r="H20" s="9" t="s">
        <v>107</v>
      </c>
      <c r="I20" s="9" t="s">
        <v>107</v>
      </c>
    </row>
    <row r="21" spans="1:11" x14ac:dyDescent="0.2">
      <c r="A21" s="6" t="s">
        <v>0</v>
      </c>
      <c r="B21" s="7"/>
      <c r="C21" s="11"/>
      <c r="D21" s="11"/>
      <c r="E21" s="11"/>
      <c r="F21" s="11">
        <v>887323</v>
      </c>
      <c r="G21" s="11">
        <v>887323</v>
      </c>
      <c r="H21" s="11">
        <v>887323</v>
      </c>
      <c r="I21" s="11">
        <v>887323</v>
      </c>
    </row>
    <row r="22" spans="1:11" x14ac:dyDescent="0.2">
      <c r="A22" s="6" t="s">
        <v>1</v>
      </c>
      <c r="B22" s="7"/>
      <c r="C22" s="11"/>
      <c r="D22" s="11"/>
      <c r="E22" s="11"/>
      <c r="F22" s="11"/>
      <c r="G22" s="11"/>
      <c r="H22" s="11"/>
      <c r="I22" s="11"/>
    </row>
    <row r="23" spans="1:11" x14ac:dyDescent="0.2">
      <c r="A23" s="6" t="s">
        <v>2</v>
      </c>
      <c r="B23" s="7"/>
      <c r="C23" s="11"/>
      <c r="D23" s="11"/>
      <c r="E23" s="40"/>
      <c r="F23" s="11"/>
      <c r="G23" s="11">
        <v>250000</v>
      </c>
      <c r="H23" s="11">
        <v>318662</v>
      </c>
      <c r="I23" s="11">
        <v>318661</v>
      </c>
    </row>
    <row r="24" spans="1:11" x14ac:dyDescent="0.2">
      <c r="A24" s="6" t="s">
        <v>3</v>
      </c>
      <c r="B24" s="7"/>
      <c r="C24" s="10"/>
      <c r="D24" s="11"/>
      <c r="E24" s="40"/>
      <c r="F24" s="11">
        <v>0</v>
      </c>
      <c r="G24" s="11">
        <v>250000</v>
      </c>
      <c r="H24" s="11">
        <v>318662</v>
      </c>
      <c r="I24" s="11">
        <v>318661</v>
      </c>
      <c r="K24" s="77"/>
    </row>
    <row r="25" spans="1:11" x14ac:dyDescent="0.2">
      <c r="A25" s="6"/>
      <c r="B25" s="7"/>
      <c r="C25" s="11"/>
      <c r="D25" s="11"/>
      <c r="E25" s="11"/>
      <c r="F25" s="11"/>
      <c r="G25" s="11"/>
      <c r="H25" s="11"/>
      <c r="I25" s="11"/>
    </row>
    <row r="26" spans="1:11" x14ac:dyDescent="0.2">
      <c r="A26" s="6" t="s">
        <v>4</v>
      </c>
      <c r="B26" s="12"/>
      <c r="C26" s="13"/>
      <c r="D26" s="13"/>
      <c r="E26" s="13"/>
      <c r="F26" s="13"/>
      <c r="G26" s="13"/>
      <c r="H26" s="10"/>
      <c r="I26" s="10"/>
    </row>
    <row r="27" spans="1:11" x14ac:dyDescent="0.2">
      <c r="A27" s="6" t="s">
        <v>24</v>
      </c>
      <c r="B27" s="7"/>
      <c r="C27" s="75"/>
      <c r="D27" s="13"/>
      <c r="E27" s="13"/>
      <c r="F27" s="13"/>
      <c r="G27" s="13"/>
      <c r="H27" s="10"/>
      <c r="I27" s="10"/>
    </row>
    <row r="28" spans="1:11" x14ac:dyDescent="0.2">
      <c r="A28" s="14"/>
      <c r="B28" s="15"/>
      <c r="C28" s="11"/>
      <c r="D28" s="11"/>
      <c r="E28" s="11"/>
      <c r="F28" s="11"/>
      <c r="G28" s="11"/>
      <c r="H28" s="11"/>
      <c r="I28" s="11"/>
    </row>
    <row r="29" spans="1:11" x14ac:dyDescent="0.2">
      <c r="A29" s="14"/>
      <c r="B29" s="15"/>
      <c r="C29" s="11"/>
      <c r="D29" s="11"/>
      <c r="E29" s="11"/>
      <c r="F29" s="11"/>
      <c r="G29" s="11"/>
      <c r="H29" s="11"/>
      <c r="I29" s="11"/>
    </row>
    <row r="30" spans="1:11" x14ac:dyDescent="0.2">
      <c r="A30" s="14"/>
      <c r="B30" s="15"/>
      <c r="C30" s="11"/>
      <c r="D30" s="11"/>
      <c r="E30" s="11"/>
      <c r="F30" s="11"/>
      <c r="G30" s="11"/>
      <c r="H30" s="11"/>
      <c r="I30" s="11"/>
    </row>
    <row r="31" spans="1:11" x14ac:dyDescent="0.2">
      <c r="A31" s="6" t="s">
        <v>5</v>
      </c>
      <c r="B31" s="7"/>
      <c r="C31" s="10">
        <v>0</v>
      </c>
      <c r="D31" s="10">
        <f>SUM(F28:F30)</f>
        <v>0</v>
      </c>
      <c r="E31" s="10">
        <f>SUM(G28:G30)</f>
        <v>0</v>
      </c>
      <c r="F31" s="10">
        <f>SUM(H28:H30)</f>
        <v>0</v>
      </c>
      <c r="G31" s="10">
        <f>SUM(I28:I30)</f>
        <v>0</v>
      </c>
      <c r="H31" s="10">
        <f t="shared" ref="H31:I31" si="0">SUM(J28:J30)</f>
        <v>0</v>
      </c>
      <c r="I31" s="10">
        <f t="shared" si="0"/>
        <v>0</v>
      </c>
    </row>
    <row r="32" spans="1:11" x14ac:dyDescent="0.2">
      <c r="A32" s="6"/>
      <c r="B32" s="7"/>
      <c r="C32" s="11"/>
      <c r="D32" s="11"/>
      <c r="E32" s="11"/>
      <c r="F32" s="11"/>
      <c r="G32" s="11"/>
      <c r="H32" s="76"/>
      <c r="I32" s="76"/>
    </row>
    <row r="33" spans="1:9" x14ac:dyDescent="0.2">
      <c r="A33" s="6" t="s">
        <v>7</v>
      </c>
      <c r="B33" s="7"/>
      <c r="C33" s="10">
        <f>+C22+C23-C24+C31</f>
        <v>0</v>
      </c>
      <c r="D33" s="10">
        <f>+D22+D23-D24+D31</f>
        <v>0</v>
      </c>
      <c r="E33" s="10">
        <f>+E22+E23-E24+E31</f>
        <v>0</v>
      </c>
      <c r="F33" s="10">
        <f>+F22+F23-F24+F31</f>
        <v>0</v>
      </c>
      <c r="G33" s="10">
        <f>+G22+G23-G24+G31</f>
        <v>0</v>
      </c>
      <c r="H33" s="10">
        <f t="shared" ref="H33:I33" si="1">+H22+H23-H24+H31</f>
        <v>0</v>
      </c>
      <c r="I33" s="10">
        <f t="shared" si="1"/>
        <v>0</v>
      </c>
    </row>
    <row r="34" spans="1:9" x14ac:dyDescent="0.2">
      <c r="A34" s="14"/>
      <c r="B34" s="15"/>
      <c r="C34" s="11"/>
      <c r="D34" s="11"/>
      <c r="E34" s="11"/>
      <c r="F34" s="11"/>
      <c r="G34" s="11"/>
      <c r="H34" s="76"/>
      <c r="I34" s="76"/>
    </row>
    <row r="35" spans="1:9" x14ac:dyDescent="0.2">
      <c r="A35" s="6" t="s">
        <v>20</v>
      </c>
      <c r="B35" s="7"/>
      <c r="C35" s="10"/>
      <c r="D35" s="11"/>
      <c r="E35" s="11"/>
      <c r="F35" s="11"/>
      <c r="G35" s="11">
        <v>0</v>
      </c>
      <c r="H35" s="76">
        <v>0</v>
      </c>
      <c r="I35" s="76">
        <v>0</v>
      </c>
    </row>
    <row r="36" spans="1:9" x14ac:dyDescent="0.2">
      <c r="A36" s="14"/>
      <c r="B36" s="15"/>
      <c r="C36" s="16"/>
      <c r="D36" s="16"/>
      <c r="E36" s="11"/>
      <c r="F36" s="11"/>
      <c r="G36" s="11"/>
      <c r="H36" s="11"/>
      <c r="I36" s="11"/>
    </row>
    <row r="37" spans="1:9" x14ac:dyDescent="0.2">
      <c r="A37" s="6" t="s">
        <v>21</v>
      </c>
      <c r="B37" s="17"/>
      <c r="C37" s="18">
        <f>C33-C35</f>
        <v>0</v>
      </c>
      <c r="D37" s="18">
        <f t="shared" ref="D37:I37" si="2">D33-D35</f>
        <v>0</v>
      </c>
      <c r="E37" s="19">
        <f t="shared" si="2"/>
        <v>0</v>
      </c>
      <c r="F37" s="19">
        <f t="shared" si="2"/>
        <v>0</v>
      </c>
      <c r="G37" s="19">
        <f t="shared" si="2"/>
        <v>0</v>
      </c>
      <c r="H37" s="19">
        <f t="shared" si="2"/>
        <v>0</v>
      </c>
      <c r="I37" s="19">
        <f t="shared" si="2"/>
        <v>0</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mergeCells count="5">
    <mergeCell ref="A18:I18"/>
    <mergeCell ref="A8:I8"/>
    <mergeCell ref="A10:I10"/>
    <mergeCell ref="A12:I12"/>
    <mergeCell ref="A14:I14"/>
  </mergeCells>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3F09A1-2008-4732-AE5B-D4EC6D4A5B28}">
  <sheetPr>
    <tabColor rgb="FF00B0F0"/>
  </sheetPr>
  <dimension ref="A1:I45"/>
  <sheetViews>
    <sheetView workbookViewId="0"/>
  </sheetViews>
  <sheetFormatPr defaultRowHeight="12.75" x14ac:dyDescent="0.2"/>
  <cols>
    <col min="2" max="2" width="15.5703125" customWidth="1"/>
    <col min="3" max="3" width="13.5703125" customWidth="1"/>
    <col min="4" max="4" width="13.28515625" customWidth="1"/>
    <col min="5" max="5" width="18" customWidth="1"/>
    <col min="6" max="6" width="15.5703125" customWidth="1"/>
    <col min="7" max="7" width="17.7109375" customWidth="1"/>
    <col min="8" max="8" width="16.140625" customWidth="1"/>
    <col min="9" max="9" width="21.140625" customWidth="1"/>
  </cols>
  <sheetData>
    <row r="1" spans="1:9" x14ac:dyDescent="0.2">
      <c r="A1" s="43"/>
      <c r="B1" s="43"/>
      <c r="C1" s="43"/>
      <c r="D1" s="43"/>
      <c r="E1" s="43"/>
      <c r="F1" s="43"/>
      <c r="G1" s="43"/>
      <c r="H1" s="43"/>
      <c r="I1" s="43"/>
    </row>
    <row r="2" spans="1:9" x14ac:dyDescent="0.2">
      <c r="A2" s="43" t="s">
        <v>12</v>
      </c>
      <c r="B2" s="44" t="s">
        <v>80</v>
      </c>
      <c r="C2" s="44"/>
      <c r="D2" s="44"/>
      <c r="E2" s="43"/>
      <c r="F2" s="43"/>
      <c r="G2" s="45" t="s">
        <v>13</v>
      </c>
      <c r="H2" s="2" t="s">
        <v>108</v>
      </c>
      <c r="I2" s="44"/>
    </row>
    <row r="3" spans="1:9" x14ac:dyDescent="0.2">
      <c r="A3" s="43" t="s">
        <v>19</v>
      </c>
      <c r="B3" s="44" t="s">
        <v>103</v>
      </c>
      <c r="C3" s="44"/>
      <c r="D3" s="44"/>
      <c r="E3" s="43"/>
      <c r="F3" s="43"/>
      <c r="G3" s="45" t="s">
        <v>14</v>
      </c>
      <c r="H3" s="5" t="s">
        <v>109</v>
      </c>
      <c r="I3" s="46"/>
    </row>
    <row r="4" spans="1:9" x14ac:dyDescent="0.2">
      <c r="A4" s="43" t="s">
        <v>15</v>
      </c>
      <c r="B4" s="2" t="s">
        <v>110</v>
      </c>
      <c r="C4" s="44"/>
      <c r="D4" s="44"/>
      <c r="E4" s="43"/>
      <c r="F4" s="43"/>
      <c r="G4" s="45" t="s">
        <v>17</v>
      </c>
      <c r="H4" s="2" t="s">
        <v>33</v>
      </c>
      <c r="I4" s="44"/>
    </row>
    <row r="5" spans="1:9" x14ac:dyDescent="0.2">
      <c r="A5" s="43" t="s">
        <v>16</v>
      </c>
      <c r="B5" s="23" t="s">
        <v>111</v>
      </c>
      <c r="C5" s="46"/>
      <c r="D5" s="46"/>
      <c r="E5" s="43"/>
      <c r="F5" s="43"/>
      <c r="G5" s="45" t="s">
        <v>18</v>
      </c>
      <c r="H5" s="46" t="s">
        <v>112</v>
      </c>
      <c r="I5" s="46"/>
    </row>
    <row r="6" spans="1:9" x14ac:dyDescent="0.2">
      <c r="A6" s="43"/>
      <c r="B6" s="43" t="s">
        <v>113</v>
      </c>
      <c r="C6" s="43"/>
      <c r="D6" s="43"/>
      <c r="E6" s="43"/>
      <c r="F6" s="43"/>
      <c r="G6" s="43"/>
      <c r="H6" s="43"/>
      <c r="I6" s="43"/>
    </row>
    <row r="7" spans="1:9" x14ac:dyDescent="0.2">
      <c r="A7" s="43"/>
      <c r="B7" s="43"/>
      <c r="C7" s="43"/>
      <c r="D7" s="43"/>
      <c r="E7" s="43"/>
      <c r="F7" s="43"/>
      <c r="G7" s="43"/>
      <c r="H7" s="43"/>
      <c r="I7" s="43"/>
    </row>
    <row r="8" spans="1:9" x14ac:dyDescent="0.2">
      <c r="A8" s="43" t="s">
        <v>114</v>
      </c>
      <c r="B8" s="43"/>
      <c r="C8" s="43"/>
      <c r="D8" s="43"/>
      <c r="E8" s="43"/>
      <c r="F8" s="43"/>
      <c r="G8" s="43"/>
      <c r="H8" s="43"/>
      <c r="I8" s="43"/>
    </row>
    <row r="9" spans="1:9" x14ac:dyDescent="0.2">
      <c r="A9" s="43"/>
      <c r="B9" s="43"/>
      <c r="C9" s="43"/>
      <c r="D9" s="43"/>
      <c r="E9" s="43"/>
      <c r="F9" s="43"/>
      <c r="G9" s="43"/>
      <c r="H9" s="43"/>
      <c r="I9" s="43"/>
    </row>
    <row r="10" spans="1:9" x14ac:dyDescent="0.2">
      <c r="A10" s="72" t="s">
        <v>115</v>
      </c>
      <c r="B10" s="43"/>
      <c r="C10" s="43"/>
      <c r="D10" s="43"/>
      <c r="E10" s="43"/>
      <c r="F10" s="43"/>
      <c r="G10" s="43"/>
      <c r="H10" s="43"/>
      <c r="I10" s="43"/>
    </row>
    <row r="11" spans="1:9" x14ac:dyDescent="0.2">
      <c r="A11" s="43"/>
      <c r="B11" s="43"/>
      <c r="C11" s="43"/>
      <c r="D11" s="43"/>
      <c r="E11" s="43"/>
      <c r="F11" s="43"/>
      <c r="G11" s="43"/>
      <c r="H11" s="43"/>
      <c r="I11" s="43"/>
    </row>
    <row r="12" spans="1:9" x14ac:dyDescent="0.2">
      <c r="A12" s="43" t="s">
        <v>100</v>
      </c>
      <c r="B12" s="43"/>
      <c r="C12" s="43"/>
      <c r="D12" s="43"/>
      <c r="E12" s="43"/>
      <c r="F12" s="43"/>
      <c r="G12" s="43"/>
      <c r="H12" s="43"/>
      <c r="I12" s="43"/>
    </row>
    <row r="13" spans="1:9" ht="138" customHeight="1" x14ac:dyDescent="0.2">
      <c r="A13" s="91" t="s">
        <v>116</v>
      </c>
      <c r="B13" s="91"/>
      <c r="C13" s="91"/>
      <c r="D13" s="91"/>
      <c r="E13" s="91"/>
      <c r="F13" s="91"/>
      <c r="G13" s="91"/>
      <c r="H13" s="91"/>
      <c r="I13" s="91"/>
    </row>
    <row r="15" spans="1:9" ht="25.5" customHeight="1" x14ac:dyDescent="0.2">
      <c r="A15" s="92" t="s">
        <v>117</v>
      </c>
      <c r="B15" s="92"/>
      <c r="C15" s="92"/>
      <c r="D15" s="92"/>
      <c r="E15" s="92"/>
      <c r="F15" s="92"/>
      <c r="G15" s="92"/>
      <c r="H15" s="92"/>
      <c r="I15" s="92"/>
    </row>
    <row r="16" spans="1:9" x14ac:dyDescent="0.2">
      <c r="A16" s="43"/>
      <c r="B16" s="43"/>
      <c r="C16" s="43"/>
      <c r="D16" s="43"/>
      <c r="E16" s="43"/>
      <c r="F16" s="43"/>
      <c r="G16" s="43"/>
      <c r="H16" s="43"/>
      <c r="I16" s="43"/>
    </row>
    <row r="17" spans="1:9" x14ac:dyDescent="0.2">
      <c r="A17" s="83" t="s">
        <v>11</v>
      </c>
      <c r="B17" s="84"/>
      <c r="C17" s="84"/>
      <c r="D17" s="84"/>
      <c r="E17" s="84"/>
      <c r="F17" s="84"/>
      <c r="G17" s="84"/>
      <c r="H17" s="84"/>
      <c r="I17" s="85"/>
    </row>
    <row r="18" spans="1:9" x14ac:dyDescent="0.2">
      <c r="A18" s="47"/>
      <c r="B18" s="48"/>
      <c r="C18" s="49" t="s">
        <v>25</v>
      </c>
      <c r="D18" s="49" t="s">
        <v>26</v>
      </c>
      <c r="E18" s="49" t="s">
        <v>27</v>
      </c>
      <c r="F18" s="49" t="s">
        <v>28</v>
      </c>
      <c r="G18" s="49" t="s">
        <v>104</v>
      </c>
      <c r="H18" s="49" t="s">
        <v>105</v>
      </c>
      <c r="I18" s="49" t="s">
        <v>106</v>
      </c>
    </row>
    <row r="19" spans="1:9" x14ac:dyDescent="0.2">
      <c r="A19" s="47"/>
      <c r="B19" s="48"/>
      <c r="C19" s="50" t="s">
        <v>10</v>
      </c>
      <c r="D19" s="50" t="s">
        <v>10</v>
      </c>
      <c r="E19" s="50" t="s">
        <v>10</v>
      </c>
      <c r="F19" s="50" t="s">
        <v>10</v>
      </c>
      <c r="G19" s="50" t="s">
        <v>107</v>
      </c>
      <c r="H19" s="50" t="s">
        <v>107</v>
      </c>
      <c r="I19" s="50" t="s">
        <v>107</v>
      </c>
    </row>
    <row r="20" spans="1:9" x14ac:dyDescent="0.2">
      <c r="A20" s="47" t="s">
        <v>0</v>
      </c>
      <c r="B20" s="48"/>
      <c r="C20" s="51"/>
      <c r="D20" s="51"/>
      <c r="E20" s="51"/>
      <c r="F20" s="51"/>
      <c r="G20" s="51"/>
      <c r="H20" s="51"/>
      <c r="I20" s="51"/>
    </row>
    <row r="21" spans="1:9" x14ac:dyDescent="0.2">
      <c r="A21" s="47" t="s">
        <v>1</v>
      </c>
      <c r="B21" s="48"/>
      <c r="C21" s="51">
        <f t="shared" ref="C21" si="0">B32</f>
        <v>0</v>
      </c>
      <c r="D21" s="51">
        <v>0</v>
      </c>
      <c r="E21" s="51">
        <v>0</v>
      </c>
      <c r="F21" s="51">
        <f t="shared" ref="F21:I21" si="1">E32</f>
        <v>0</v>
      </c>
      <c r="G21" s="51">
        <f t="shared" si="1"/>
        <v>46.989999999990687</v>
      </c>
      <c r="H21" s="51">
        <f t="shared" si="1"/>
        <v>46.990000000223517</v>
      </c>
      <c r="I21" s="51">
        <f t="shared" si="1"/>
        <v>46.990000000223517</v>
      </c>
    </row>
    <row r="22" spans="1:9" x14ac:dyDescent="0.2">
      <c r="A22" s="47" t="s">
        <v>2</v>
      </c>
      <c r="B22" s="48"/>
      <c r="C22" s="51"/>
      <c r="D22" s="51">
        <v>0</v>
      </c>
      <c r="E22" s="51">
        <v>0</v>
      </c>
      <c r="F22" s="51">
        <v>962501.35</v>
      </c>
      <c r="G22" s="51">
        <v>4068210</v>
      </c>
      <c r="H22" s="51">
        <v>0</v>
      </c>
      <c r="I22" s="51">
        <v>0</v>
      </c>
    </row>
    <row r="23" spans="1:9" x14ac:dyDescent="0.2">
      <c r="A23" s="47" t="s">
        <v>3</v>
      </c>
      <c r="B23" s="48"/>
      <c r="C23" s="53"/>
      <c r="D23" s="51">
        <v>0</v>
      </c>
      <c r="E23" s="51">
        <v>0</v>
      </c>
      <c r="F23" s="51">
        <v>962454.36</v>
      </c>
      <c r="G23" s="51">
        <v>4068210</v>
      </c>
      <c r="H23" s="51">
        <v>0</v>
      </c>
      <c r="I23" s="51">
        <v>0</v>
      </c>
    </row>
    <row r="24" spans="1:9" x14ac:dyDescent="0.2">
      <c r="A24" s="47"/>
      <c r="B24" s="48"/>
      <c r="C24" s="51"/>
      <c r="D24" s="51"/>
      <c r="E24" s="51"/>
      <c r="F24" s="51"/>
      <c r="G24" s="51"/>
      <c r="H24" s="51"/>
      <c r="I24" s="51"/>
    </row>
    <row r="25" spans="1:9" x14ac:dyDescent="0.2">
      <c r="A25" s="6" t="s">
        <v>4</v>
      </c>
      <c r="B25" s="12"/>
      <c r="C25" s="13"/>
      <c r="D25" s="13"/>
      <c r="E25" s="13"/>
      <c r="F25" s="10"/>
      <c r="G25" s="10"/>
      <c r="H25" s="10"/>
      <c r="I25" s="10"/>
    </row>
    <row r="26" spans="1:9" x14ac:dyDescent="0.2">
      <c r="A26" s="6" t="s">
        <v>24</v>
      </c>
      <c r="B26" s="7"/>
      <c r="C26" s="13"/>
      <c r="D26" s="13"/>
      <c r="E26" s="13"/>
      <c r="F26" s="10"/>
      <c r="G26" s="10"/>
      <c r="H26" s="10"/>
      <c r="I26" s="10"/>
    </row>
    <row r="27" spans="1:9" x14ac:dyDescent="0.2">
      <c r="A27" s="14"/>
      <c r="B27" s="15"/>
      <c r="C27" s="11"/>
      <c r="D27" s="11"/>
      <c r="E27" s="11">
        <v>0</v>
      </c>
      <c r="F27" s="11"/>
      <c r="G27" s="11"/>
      <c r="H27" s="11"/>
      <c r="I27" s="11"/>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6" t="s">
        <v>5</v>
      </c>
      <c r="B30" s="7"/>
      <c r="C30" s="10">
        <f t="shared" ref="C30:F30" si="2">SUM(C27:C29)</f>
        <v>0</v>
      </c>
      <c r="D30" s="10">
        <f t="shared" si="2"/>
        <v>0</v>
      </c>
      <c r="E30" s="10">
        <f t="shared" si="2"/>
        <v>0</v>
      </c>
      <c r="F30" s="10">
        <f t="shared" si="2"/>
        <v>0</v>
      </c>
      <c r="G30" s="10">
        <f t="shared" ref="G30:I30" si="3">SUM(G27:G29)</f>
        <v>0</v>
      </c>
      <c r="H30" s="10">
        <f t="shared" si="3"/>
        <v>0</v>
      </c>
      <c r="I30" s="10">
        <f t="shared" si="3"/>
        <v>0</v>
      </c>
    </row>
    <row r="31" spans="1:9" x14ac:dyDescent="0.2">
      <c r="A31" s="47"/>
      <c r="B31" s="48"/>
      <c r="C31" s="51"/>
      <c r="D31" s="51"/>
      <c r="E31" s="51"/>
      <c r="F31" s="51"/>
      <c r="G31" s="51"/>
      <c r="H31" s="51"/>
      <c r="I31" s="51"/>
    </row>
    <row r="32" spans="1:9" x14ac:dyDescent="0.2">
      <c r="A32" s="47" t="s">
        <v>7</v>
      </c>
      <c r="B32" s="48"/>
      <c r="C32" s="53">
        <f t="shared" ref="C32:I32" si="4">+C21+C22-C23+C30</f>
        <v>0</v>
      </c>
      <c r="D32" s="53">
        <f t="shared" si="4"/>
        <v>0</v>
      </c>
      <c r="E32" s="53">
        <f t="shared" si="4"/>
        <v>0</v>
      </c>
      <c r="F32" s="53">
        <f t="shared" si="4"/>
        <v>46.989999999990687</v>
      </c>
      <c r="G32" s="53">
        <f t="shared" si="4"/>
        <v>46.990000000223517</v>
      </c>
      <c r="H32" s="53">
        <f t="shared" si="4"/>
        <v>46.990000000223517</v>
      </c>
      <c r="I32" s="53">
        <f t="shared" si="4"/>
        <v>46.990000000223517</v>
      </c>
    </row>
    <row r="33" spans="1:9" x14ac:dyDescent="0.2">
      <c r="A33" s="55"/>
      <c r="B33" s="56"/>
      <c r="C33" s="51"/>
      <c r="D33" s="51"/>
      <c r="E33" s="51"/>
      <c r="F33" s="51"/>
      <c r="G33" s="51"/>
      <c r="H33" s="51"/>
      <c r="I33" s="51"/>
    </row>
    <row r="34" spans="1:9" x14ac:dyDescent="0.2">
      <c r="A34" s="47" t="s">
        <v>20</v>
      </c>
      <c r="B34" s="48"/>
      <c r="C34" s="51"/>
      <c r="D34" s="51"/>
      <c r="E34" s="51">
        <v>0</v>
      </c>
      <c r="F34" s="51">
        <v>1658496.38</v>
      </c>
      <c r="G34" s="51">
        <v>1658496.38</v>
      </c>
      <c r="H34" s="51">
        <v>1658496.38</v>
      </c>
      <c r="I34" s="51">
        <v>1658496.38</v>
      </c>
    </row>
    <row r="35" spans="1:9" x14ac:dyDescent="0.2">
      <c r="A35" s="55"/>
      <c r="B35" s="56"/>
      <c r="C35" s="51"/>
      <c r="D35" s="51"/>
      <c r="E35" s="51"/>
      <c r="F35" s="51"/>
      <c r="G35" s="51"/>
      <c r="H35" s="51"/>
      <c r="I35" s="51"/>
    </row>
    <row r="36" spans="1:9" x14ac:dyDescent="0.2">
      <c r="A36" s="47" t="s">
        <v>21</v>
      </c>
      <c r="B36" s="58"/>
      <c r="C36" s="68">
        <f t="shared" ref="C36:E36" si="5">C32-C34</f>
        <v>0</v>
      </c>
      <c r="D36" s="68">
        <f t="shared" si="5"/>
        <v>0</v>
      </c>
      <c r="E36" s="68">
        <f t="shared" si="5"/>
        <v>0</v>
      </c>
      <c r="F36" s="71" t="s">
        <v>91</v>
      </c>
      <c r="G36" s="71" t="s">
        <v>91</v>
      </c>
      <c r="H36" s="71" t="s">
        <v>91</v>
      </c>
      <c r="I36" s="71" t="s">
        <v>91</v>
      </c>
    </row>
    <row r="37" spans="1:9" x14ac:dyDescent="0.2">
      <c r="A37" s="69"/>
      <c r="B37" s="69"/>
      <c r="C37" s="70"/>
      <c r="D37" s="70"/>
      <c r="E37" s="70"/>
      <c r="F37" s="70"/>
      <c r="G37" s="70"/>
      <c r="H37" s="70"/>
      <c r="I37" s="70"/>
    </row>
    <row r="38" spans="1:9" x14ac:dyDescent="0.2">
      <c r="A38" s="59" t="s">
        <v>22</v>
      </c>
      <c r="B38" s="44"/>
      <c r="C38" s="24"/>
      <c r="D38" s="24"/>
      <c r="E38" s="52"/>
      <c r="F38" s="52"/>
      <c r="G38" s="52"/>
      <c r="H38" s="52"/>
      <c r="I38" s="52"/>
    </row>
    <row r="39" spans="1:9" x14ac:dyDescent="0.2">
      <c r="A39" s="60" t="s">
        <v>23</v>
      </c>
      <c r="B39" s="56"/>
      <c r="C39" s="16"/>
      <c r="D39" s="16"/>
      <c r="E39" s="57"/>
      <c r="F39" s="57"/>
      <c r="G39" s="57"/>
      <c r="H39" s="57"/>
      <c r="I39" s="57"/>
    </row>
    <row r="40" spans="1:9" x14ac:dyDescent="0.2">
      <c r="A40" s="47"/>
      <c r="B40" s="48"/>
      <c r="C40" s="51"/>
      <c r="D40" s="51"/>
      <c r="E40" s="51"/>
      <c r="F40" s="51"/>
      <c r="G40" s="51"/>
      <c r="H40" s="51"/>
      <c r="I40" s="51"/>
    </row>
    <row r="41" spans="1:9" x14ac:dyDescent="0.2">
      <c r="A41" s="47" t="s">
        <v>6</v>
      </c>
      <c r="B41" s="48"/>
      <c r="C41" s="11"/>
      <c r="D41" s="11"/>
      <c r="E41" s="51"/>
      <c r="F41" s="51"/>
      <c r="G41" s="51"/>
      <c r="H41" s="51"/>
      <c r="I41" s="51"/>
    </row>
    <row r="42" spans="1:9" x14ac:dyDescent="0.2">
      <c r="A42" s="47"/>
      <c r="B42" s="48"/>
      <c r="C42" s="11"/>
      <c r="D42" s="11"/>
      <c r="E42" s="51"/>
      <c r="F42" s="51"/>
      <c r="G42" s="51"/>
      <c r="H42" s="51"/>
      <c r="I42" s="51"/>
    </row>
    <row r="43" spans="1:9" x14ac:dyDescent="0.2">
      <c r="A43" s="60" t="s">
        <v>8</v>
      </c>
      <c r="B43" s="58"/>
      <c r="C43" s="11"/>
      <c r="D43" s="11"/>
      <c r="E43" s="51"/>
      <c r="F43" s="51"/>
      <c r="G43" s="51"/>
      <c r="H43" s="51"/>
      <c r="I43" s="51"/>
    </row>
    <row r="44" spans="1:9" x14ac:dyDescent="0.2">
      <c r="A44" s="61" t="s">
        <v>9</v>
      </c>
      <c r="B44" s="62"/>
      <c r="C44" s="11"/>
      <c r="D44" s="11"/>
      <c r="E44" s="51"/>
      <c r="F44" s="51"/>
      <c r="G44" s="51"/>
      <c r="H44" s="51"/>
      <c r="I44" s="51"/>
    </row>
    <row r="45" spans="1:9" x14ac:dyDescent="0.2">
      <c r="A45" s="28"/>
      <c r="B45" s="28"/>
      <c r="C45" s="28"/>
      <c r="D45" s="28"/>
      <c r="E45" s="28"/>
      <c r="F45" s="28"/>
      <c r="G45" s="28"/>
      <c r="H45" s="28"/>
      <c r="I45" s="28"/>
    </row>
  </sheetData>
  <mergeCells count="3">
    <mergeCell ref="A13:I13"/>
    <mergeCell ref="A15:I15"/>
    <mergeCell ref="A17:I1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45C330-BEE5-4333-B4CC-FC617B2A64A7}">
  <sheetPr>
    <tabColor rgb="FFFF0000"/>
    <pageSetUpPr fitToPage="1"/>
  </sheetPr>
  <dimension ref="A2:I45"/>
  <sheetViews>
    <sheetView workbookViewId="0">
      <selection activeCell="A15" sqref="A15:A16"/>
    </sheetView>
  </sheetViews>
  <sheetFormatPr defaultRowHeight="12.75" x14ac:dyDescent="0.2"/>
  <cols>
    <col min="1" max="2" width="14.7109375" style="28" customWidth="1"/>
    <col min="3" max="8" width="14" style="28" customWidth="1"/>
    <col min="9" max="9" width="13.140625" style="28" customWidth="1"/>
  </cols>
  <sheetData>
    <row r="2" spans="1:9" x14ac:dyDescent="0.2">
      <c r="A2" s="1" t="s">
        <v>12</v>
      </c>
      <c r="B2" s="2" t="s">
        <v>80</v>
      </c>
      <c r="C2" s="2"/>
      <c r="D2" s="2"/>
      <c r="E2" s="1"/>
      <c r="F2" s="1"/>
      <c r="G2" s="3" t="s">
        <v>13</v>
      </c>
      <c r="H2" s="4" t="s">
        <v>128</v>
      </c>
      <c r="I2" s="2"/>
    </row>
    <row r="3" spans="1:9" x14ac:dyDescent="0.2">
      <c r="A3" s="1" t="s">
        <v>19</v>
      </c>
      <c r="B3" s="2" t="s">
        <v>30</v>
      </c>
      <c r="C3" s="2"/>
      <c r="D3" s="2"/>
      <c r="E3" s="1"/>
      <c r="F3" s="1"/>
      <c r="G3" s="3" t="s">
        <v>14</v>
      </c>
      <c r="H3" s="5" t="s">
        <v>129</v>
      </c>
      <c r="I3" s="5"/>
    </row>
    <row r="4" spans="1:9" x14ac:dyDescent="0.2">
      <c r="A4" s="1" t="s">
        <v>15</v>
      </c>
      <c r="B4" s="2" t="s">
        <v>32</v>
      </c>
      <c r="C4" s="2"/>
      <c r="D4" s="2"/>
      <c r="E4" s="1"/>
      <c r="F4" s="1"/>
      <c r="G4" s="3" t="s">
        <v>17</v>
      </c>
      <c r="H4" s="2" t="s">
        <v>33</v>
      </c>
      <c r="I4" s="2"/>
    </row>
    <row r="5" spans="1:9" x14ac:dyDescent="0.2">
      <c r="A5" s="1" t="s">
        <v>16</v>
      </c>
      <c r="B5" s="2" t="s">
        <v>34</v>
      </c>
      <c r="C5" s="5"/>
      <c r="D5" s="5"/>
      <c r="E5" s="1"/>
      <c r="F5" s="1"/>
      <c r="G5" s="3" t="s">
        <v>18</v>
      </c>
      <c r="H5" s="5" t="s">
        <v>35</v>
      </c>
      <c r="I5" s="5"/>
    </row>
    <row r="6" spans="1:9" x14ac:dyDescent="0.2">
      <c r="A6" s="1"/>
      <c r="B6" s="1" t="s">
        <v>36</v>
      </c>
      <c r="C6" s="1"/>
      <c r="D6" s="1"/>
      <c r="E6" s="1"/>
      <c r="F6" s="1"/>
      <c r="G6" s="1"/>
      <c r="H6" s="1"/>
      <c r="I6" s="1"/>
    </row>
    <row r="8" spans="1:9" ht="66.75" customHeight="1" x14ac:dyDescent="0.2">
      <c r="A8" s="89" t="s">
        <v>37</v>
      </c>
      <c r="B8" s="89"/>
      <c r="C8" s="89"/>
      <c r="D8" s="89"/>
      <c r="E8" s="89"/>
      <c r="F8" s="89"/>
      <c r="G8" s="89"/>
      <c r="H8" s="89"/>
      <c r="I8" s="89"/>
    </row>
    <row r="10" spans="1:9" x14ac:dyDescent="0.2">
      <c r="A10" s="89" t="s">
        <v>38</v>
      </c>
      <c r="B10" s="89"/>
      <c r="C10" s="89"/>
      <c r="D10" s="89"/>
      <c r="E10" s="89"/>
      <c r="F10" s="89"/>
      <c r="G10" s="89"/>
      <c r="H10" s="89"/>
      <c r="I10" s="89"/>
    </row>
    <row r="12" spans="1:9" ht="12.75" customHeight="1" x14ac:dyDescent="0.2">
      <c r="A12" s="90" t="s">
        <v>130</v>
      </c>
      <c r="B12" s="90"/>
      <c r="C12" s="90"/>
      <c r="D12" s="90"/>
      <c r="E12" s="90"/>
      <c r="F12" s="90"/>
      <c r="G12" s="90"/>
      <c r="H12" s="90"/>
      <c r="I12" s="90"/>
    </row>
    <row r="14" spans="1:9" x14ac:dyDescent="0.2">
      <c r="A14" s="93" t="s">
        <v>41</v>
      </c>
      <c r="B14" s="93"/>
      <c r="C14" s="93"/>
      <c r="D14" s="93"/>
      <c r="E14" s="93"/>
      <c r="F14" s="93"/>
      <c r="G14" s="93"/>
      <c r="H14" s="93"/>
      <c r="I14" s="93"/>
    </row>
    <row r="15" spans="1:9" x14ac:dyDescent="0.2">
      <c r="A15" s="78" t="s">
        <v>132</v>
      </c>
      <c r="B15" s="74"/>
      <c r="C15" s="74"/>
      <c r="D15" s="74"/>
      <c r="E15" s="74"/>
      <c r="F15" s="74"/>
      <c r="G15" s="74"/>
      <c r="H15" s="74"/>
      <c r="I15" s="74"/>
    </row>
    <row r="16" spans="1:9" x14ac:dyDescent="0.2">
      <c r="A16" s="79" t="s">
        <v>133</v>
      </c>
      <c r="B16" s="74"/>
      <c r="C16" s="74"/>
      <c r="D16" s="74"/>
      <c r="E16" s="74"/>
      <c r="F16" s="74"/>
      <c r="G16" s="74"/>
      <c r="H16" s="74"/>
      <c r="I16" s="74"/>
    </row>
    <row r="18" spans="1:9" x14ac:dyDescent="0.2">
      <c r="A18" s="86" t="s">
        <v>11</v>
      </c>
      <c r="B18" s="87"/>
      <c r="C18" s="87"/>
      <c r="D18" s="87"/>
      <c r="E18" s="87"/>
      <c r="F18" s="87"/>
      <c r="G18" s="87"/>
      <c r="H18" s="87"/>
      <c r="I18" s="88"/>
    </row>
    <row r="19" spans="1:9" x14ac:dyDescent="0.2">
      <c r="A19" s="6"/>
      <c r="B19" s="7"/>
      <c r="C19" s="8" t="s">
        <v>25</v>
      </c>
      <c r="D19" s="8" t="s">
        <v>26</v>
      </c>
      <c r="E19" s="8" t="s">
        <v>27</v>
      </c>
      <c r="F19" s="8" t="s">
        <v>28</v>
      </c>
      <c r="G19" s="49" t="s">
        <v>104</v>
      </c>
      <c r="H19" s="49" t="s">
        <v>105</v>
      </c>
      <c r="I19" s="49" t="s">
        <v>106</v>
      </c>
    </row>
    <row r="20" spans="1:9" x14ac:dyDescent="0.2">
      <c r="A20" s="6"/>
      <c r="B20" s="7"/>
      <c r="C20" s="9" t="s">
        <v>10</v>
      </c>
      <c r="D20" s="9" t="s">
        <v>10</v>
      </c>
      <c r="E20" s="9" t="s">
        <v>10</v>
      </c>
      <c r="F20" s="9" t="s">
        <v>10</v>
      </c>
      <c r="G20" s="50" t="s">
        <v>107</v>
      </c>
      <c r="H20" s="50" t="s">
        <v>107</v>
      </c>
      <c r="I20" s="50" t="s">
        <v>107</v>
      </c>
    </row>
    <row r="21" spans="1:9" x14ac:dyDescent="0.2">
      <c r="A21" s="6" t="s">
        <v>0</v>
      </c>
      <c r="B21" s="7"/>
      <c r="C21" s="11"/>
      <c r="D21" s="11"/>
      <c r="E21" s="11">
        <v>200000</v>
      </c>
      <c r="F21" s="11">
        <v>200000</v>
      </c>
      <c r="G21" s="11">
        <v>400000</v>
      </c>
      <c r="H21" s="11">
        <v>200000</v>
      </c>
      <c r="I21" s="11"/>
    </row>
    <row r="22" spans="1:9" x14ac:dyDescent="0.2">
      <c r="A22" s="6" t="s">
        <v>1</v>
      </c>
      <c r="B22" s="7"/>
      <c r="C22" s="11"/>
      <c r="D22" s="11"/>
      <c r="E22" s="11">
        <f>D33</f>
        <v>0</v>
      </c>
      <c r="F22" s="11">
        <f>E33</f>
        <v>0</v>
      </c>
      <c r="G22" s="11">
        <f t="shared" ref="G22:I22" si="0">F33</f>
        <v>0</v>
      </c>
      <c r="H22" s="11">
        <f t="shared" si="0"/>
        <v>0</v>
      </c>
      <c r="I22" s="11">
        <f t="shared" si="0"/>
        <v>0</v>
      </c>
    </row>
    <row r="23" spans="1:9" x14ac:dyDescent="0.2">
      <c r="A23" s="6" t="s">
        <v>2</v>
      </c>
      <c r="B23" s="7"/>
      <c r="C23" s="11"/>
      <c r="D23" s="11"/>
      <c r="E23" s="11">
        <v>0</v>
      </c>
      <c r="F23" s="11">
        <v>154778.31</v>
      </c>
      <c r="G23" s="11">
        <v>400000</v>
      </c>
      <c r="H23" s="11">
        <v>200000</v>
      </c>
      <c r="I23" s="11">
        <v>0</v>
      </c>
    </row>
    <row r="24" spans="1:9" x14ac:dyDescent="0.2">
      <c r="A24" s="6" t="s">
        <v>3</v>
      </c>
      <c r="B24" s="7"/>
      <c r="C24" s="10"/>
      <c r="D24" s="11"/>
      <c r="E24" s="11">
        <v>0</v>
      </c>
      <c r="F24" s="11">
        <v>154778.31</v>
      </c>
      <c r="G24" s="11">
        <v>400000</v>
      </c>
      <c r="H24" s="11">
        <v>200000</v>
      </c>
      <c r="I24" s="11">
        <v>0</v>
      </c>
    </row>
    <row r="25" spans="1:9" x14ac:dyDescent="0.2">
      <c r="A25" s="6"/>
      <c r="B25" s="7"/>
      <c r="C25" s="11"/>
      <c r="D25" s="11"/>
      <c r="E25" s="11"/>
      <c r="F25" s="11"/>
      <c r="G25" s="11"/>
      <c r="H25" s="11"/>
      <c r="I25" s="11"/>
    </row>
    <row r="26" spans="1:9" x14ac:dyDescent="0.2">
      <c r="A26" s="6" t="s">
        <v>4</v>
      </c>
      <c r="B26" s="12"/>
      <c r="C26" s="13"/>
      <c r="D26" s="13"/>
      <c r="E26" s="13"/>
      <c r="F26" s="10"/>
      <c r="G26" s="10"/>
      <c r="H26" s="10"/>
      <c r="I26" s="10"/>
    </row>
    <row r="27" spans="1:9" x14ac:dyDescent="0.2">
      <c r="A27" s="6" t="s">
        <v>24</v>
      </c>
      <c r="B27" s="7"/>
      <c r="C27" s="13"/>
      <c r="D27" s="13"/>
      <c r="E27" s="13"/>
      <c r="F27" s="10"/>
      <c r="G27" s="10"/>
      <c r="H27" s="10"/>
      <c r="I27" s="10"/>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v>0</v>
      </c>
      <c r="D31" s="10">
        <f>SUM(D28:D30)</f>
        <v>0</v>
      </c>
      <c r="E31" s="10">
        <f>SUM(E28:E30)</f>
        <v>0</v>
      </c>
      <c r="F31" s="10">
        <f>SUM(F28:F30)</f>
        <v>0</v>
      </c>
      <c r="G31" s="10">
        <f t="shared" ref="G31:I31" si="1">SUM(G28:G30)</f>
        <v>0</v>
      </c>
      <c r="H31" s="10">
        <f t="shared" si="1"/>
        <v>0</v>
      </c>
      <c r="I31" s="10">
        <f t="shared" si="1"/>
        <v>0</v>
      </c>
    </row>
    <row r="32" spans="1:9" x14ac:dyDescent="0.2">
      <c r="A32" s="6"/>
      <c r="B32" s="7"/>
      <c r="C32" s="11"/>
      <c r="D32" s="11"/>
      <c r="E32" s="11"/>
      <c r="F32" s="11"/>
      <c r="G32" s="11"/>
      <c r="H32" s="11"/>
      <c r="I32" s="11"/>
    </row>
    <row r="33" spans="1:9" x14ac:dyDescent="0.2">
      <c r="A33" s="6" t="s">
        <v>7</v>
      </c>
      <c r="B33" s="7"/>
      <c r="C33" s="10"/>
      <c r="D33" s="10"/>
      <c r="E33" s="10">
        <f>+E22+E23-E24+E31</f>
        <v>0</v>
      </c>
      <c r="F33" s="10">
        <f>+F22+F23-F24+F31</f>
        <v>0</v>
      </c>
      <c r="G33" s="10">
        <f t="shared" ref="G33:I33" si="2">+G22+G23-G24+G31</f>
        <v>0</v>
      </c>
      <c r="H33" s="10">
        <f t="shared" si="2"/>
        <v>0</v>
      </c>
      <c r="I33" s="10">
        <f t="shared" si="2"/>
        <v>0</v>
      </c>
    </row>
    <row r="34" spans="1:9" x14ac:dyDescent="0.2">
      <c r="A34" s="14"/>
      <c r="B34" s="15"/>
      <c r="C34" s="11"/>
      <c r="D34" s="11"/>
      <c r="E34" s="11"/>
      <c r="F34" s="11"/>
      <c r="G34" s="11"/>
      <c r="H34" s="11"/>
      <c r="I34" s="11"/>
    </row>
    <row r="35" spans="1:9" x14ac:dyDescent="0.2">
      <c r="A35" s="6" t="s">
        <v>20</v>
      </c>
      <c r="B35" s="7"/>
      <c r="C35" s="10"/>
      <c r="D35" s="11"/>
      <c r="E35" s="11">
        <v>0</v>
      </c>
      <c r="F35" s="11">
        <v>330043.58</v>
      </c>
      <c r="G35" s="11"/>
      <c r="H35" s="11"/>
      <c r="I35" s="11"/>
    </row>
    <row r="36" spans="1:9" x14ac:dyDescent="0.2">
      <c r="A36" s="14"/>
      <c r="B36" s="15"/>
      <c r="C36" s="11"/>
      <c r="D36" s="11"/>
      <c r="E36" s="11"/>
      <c r="F36" s="11"/>
      <c r="G36" s="11"/>
      <c r="H36" s="11"/>
      <c r="I36" s="11"/>
    </row>
    <row r="37" spans="1:9" x14ac:dyDescent="0.2">
      <c r="A37" s="6" t="s">
        <v>21</v>
      </c>
      <c r="B37" s="17"/>
      <c r="C37" s="19" t="s">
        <v>42</v>
      </c>
      <c r="D37" s="19" t="s">
        <v>42</v>
      </c>
      <c r="E37" s="19" t="s">
        <v>42</v>
      </c>
      <c r="F37" s="19" t="s">
        <v>42</v>
      </c>
      <c r="G37" s="19" t="s">
        <v>42</v>
      </c>
      <c r="H37" s="19" t="s">
        <v>42</v>
      </c>
      <c r="I37" s="19" t="s">
        <v>42</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mergeCells count="5">
    <mergeCell ref="A18:I18"/>
    <mergeCell ref="A8:I8"/>
    <mergeCell ref="A10:I10"/>
    <mergeCell ref="A12:I12"/>
    <mergeCell ref="A14:I14"/>
  </mergeCells>
  <printOptions horizontalCentered="1" verticalCentered="1"/>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A3CCE-9BA6-42E8-AE45-F8BA6BAED39B}">
  <dimension ref="A1:I44"/>
  <sheetViews>
    <sheetView zoomScaleNormal="100" workbookViewId="0">
      <selection activeCell="A15" sqref="A15:XFD16"/>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29"/>
      <c r="B1" s="29"/>
      <c r="C1" s="29"/>
      <c r="D1" s="29"/>
      <c r="E1" s="29"/>
      <c r="F1" s="29"/>
      <c r="G1" s="29"/>
      <c r="H1" s="29"/>
      <c r="I1" s="29"/>
    </row>
    <row r="2" spans="1:9" s="34" customFormat="1" x14ac:dyDescent="0.2">
      <c r="A2" s="30" t="s">
        <v>12</v>
      </c>
      <c r="B2" s="31" t="s">
        <v>80</v>
      </c>
      <c r="C2" s="31"/>
      <c r="D2" s="31"/>
      <c r="E2" s="30"/>
      <c r="F2" s="30"/>
      <c r="G2" s="32" t="s">
        <v>13</v>
      </c>
      <c r="H2" s="33" t="s">
        <v>43</v>
      </c>
      <c r="I2" s="31"/>
    </row>
    <row r="3" spans="1:9" s="34" customFormat="1" x14ac:dyDescent="0.2">
      <c r="A3" s="30" t="s">
        <v>19</v>
      </c>
      <c r="B3" s="31" t="s">
        <v>30</v>
      </c>
      <c r="C3" s="31"/>
      <c r="D3" s="31"/>
      <c r="E3" s="30"/>
      <c r="F3" s="30"/>
      <c r="G3" s="32" t="s">
        <v>14</v>
      </c>
      <c r="H3" s="35" t="s">
        <v>44</v>
      </c>
      <c r="I3" s="36"/>
    </row>
    <row r="4" spans="1:9" s="34" customFormat="1" x14ac:dyDescent="0.2">
      <c r="A4" s="30" t="s">
        <v>15</v>
      </c>
      <c r="B4" s="33" t="s">
        <v>45</v>
      </c>
      <c r="C4" s="31"/>
      <c r="D4" s="31"/>
      <c r="E4" s="30"/>
      <c r="F4" s="30"/>
      <c r="G4" s="32" t="s">
        <v>17</v>
      </c>
      <c r="H4" s="31" t="s">
        <v>33</v>
      </c>
      <c r="I4" s="31"/>
    </row>
    <row r="5" spans="1:9" s="34" customFormat="1" x14ac:dyDescent="0.2">
      <c r="A5" s="30" t="s">
        <v>16</v>
      </c>
      <c r="B5" s="33" t="s">
        <v>46</v>
      </c>
      <c r="C5" s="36"/>
      <c r="D5" s="36"/>
      <c r="E5" s="30"/>
      <c r="F5" s="30"/>
      <c r="G5" s="32" t="s">
        <v>18</v>
      </c>
      <c r="H5" s="36" t="s">
        <v>47</v>
      </c>
      <c r="I5" s="36"/>
    </row>
    <row r="6" spans="1:9" x14ac:dyDescent="0.2">
      <c r="A6" s="29"/>
      <c r="B6" s="29"/>
      <c r="C6" s="29"/>
      <c r="D6" s="29"/>
      <c r="E6" s="29"/>
      <c r="F6" s="29"/>
      <c r="G6" s="29"/>
      <c r="H6" s="29"/>
      <c r="I6" s="29"/>
    </row>
    <row r="7" spans="1:9" x14ac:dyDescent="0.2">
      <c r="A7" s="29"/>
      <c r="B7" s="29"/>
      <c r="C7" s="29"/>
      <c r="D7" s="29"/>
      <c r="E7" s="29"/>
      <c r="F7" s="29"/>
      <c r="G7" s="29"/>
      <c r="H7" s="29"/>
      <c r="I7" s="29"/>
    </row>
    <row r="8" spans="1:9" ht="28.5" customHeight="1" x14ac:dyDescent="0.2">
      <c r="A8" s="94" t="s">
        <v>48</v>
      </c>
      <c r="B8" s="94"/>
      <c r="C8" s="94"/>
      <c r="D8" s="94"/>
      <c r="E8" s="94"/>
      <c r="F8" s="94"/>
      <c r="G8" s="94"/>
      <c r="H8" s="94"/>
      <c r="I8" s="94"/>
    </row>
    <row r="9" spans="1:9" x14ac:dyDescent="0.2">
      <c r="A9" s="94"/>
      <c r="B9" s="94"/>
      <c r="C9" s="94"/>
      <c r="D9" s="94"/>
      <c r="E9" s="94"/>
      <c r="F9" s="94"/>
      <c r="G9" s="94"/>
      <c r="H9" s="94"/>
      <c r="I9" s="94"/>
    </row>
    <row r="10" spans="1:9" ht="12.75" customHeight="1" x14ac:dyDescent="0.2">
      <c r="A10" s="95" t="s">
        <v>49</v>
      </c>
      <c r="B10" s="95"/>
      <c r="C10" s="95"/>
      <c r="D10" s="95"/>
      <c r="E10" s="95"/>
      <c r="F10" s="95"/>
      <c r="G10" s="95"/>
      <c r="H10" s="95"/>
      <c r="I10" s="95"/>
    </row>
    <row r="11" spans="1:9" x14ac:dyDescent="0.2">
      <c r="A11" s="29"/>
      <c r="B11" s="29"/>
      <c r="C11" s="29"/>
      <c r="D11" s="29"/>
      <c r="E11" s="29"/>
      <c r="F11" s="29"/>
      <c r="G11" s="29"/>
      <c r="H11" s="29"/>
      <c r="I11" s="29"/>
    </row>
    <row r="12" spans="1:9" ht="30" customHeight="1" x14ac:dyDescent="0.2">
      <c r="A12" s="94" t="s">
        <v>50</v>
      </c>
      <c r="B12" s="94"/>
      <c r="C12" s="94"/>
      <c r="D12" s="94"/>
      <c r="E12" s="94"/>
      <c r="F12" s="94"/>
      <c r="G12" s="94"/>
      <c r="H12" s="94"/>
      <c r="I12" s="94"/>
    </row>
    <row r="13" spans="1:9" x14ac:dyDescent="0.2">
      <c r="A13" s="94"/>
      <c r="B13" s="94"/>
      <c r="C13" s="94"/>
      <c r="D13" s="94"/>
      <c r="E13" s="94"/>
      <c r="F13" s="94"/>
      <c r="G13" s="94"/>
      <c r="H13" s="94"/>
      <c r="I13" s="94"/>
    </row>
    <row r="14" spans="1:9" ht="44.25" customHeight="1" x14ac:dyDescent="0.2">
      <c r="A14" s="96" t="s">
        <v>131</v>
      </c>
      <c r="B14" s="96"/>
      <c r="C14" s="96"/>
      <c r="D14" s="96"/>
      <c r="E14" s="96"/>
      <c r="F14" s="96"/>
      <c r="G14" s="96"/>
      <c r="H14" s="96"/>
      <c r="I14" s="96"/>
    </row>
    <row r="15" spans="1:9" x14ac:dyDescent="0.2">
      <c r="A15" s="78" t="s">
        <v>132</v>
      </c>
      <c r="B15" s="80"/>
      <c r="C15" s="80"/>
      <c r="D15" s="80"/>
      <c r="E15" s="80"/>
      <c r="F15" s="80"/>
      <c r="G15" s="80"/>
      <c r="H15" s="80"/>
      <c r="I15" s="80"/>
    </row>
    <row r="16" spans="1:9" x14ac:dyDescent="0.2">
      <c r="A16" s="79" t="s">
        <v>133</v>
      </c>
      <c r="B16" s="80"/>
      <c r="C16" s="80"/>
      <c r="D16" s="80"/>
      <c r="E16" s="80"/>
      <c r="F16" s="80"/>
      <c r="G16" s="80"/>
      <c r="H16" s="80"/>
      <c r="I16" s="80"/>
    </row>
    <row r="17" spans="1:9" x14ac:dyDescent="0.2">
      <c r="A17" s="81"/>
      <c r="B17" s="81"/>
      <c r="C17" s="81"/>
      <c r="D17" s="81"/>
      <c r="E17" s="81"/>
      <c r="F17" s="81"/>
      <c r="G17" s="81"/>
      <c r="H17" s="81"/>
      <c r="I17" s="81"/>
    </row>
    <row r="18" spans="1:9" x14ac:dyDescent="0.2">
      <c r="A18" s="6"/>
      <c r="B18" s="7"/>
      <c r="C18" s="9" t="s">
        <v>25</v>
      </c>
      <c r="D18" s="9" t="s">
        <v>26</v>
      </c>
      <c r="E18" s="9" t="s">
        <v>27</v>
      </c>
      <c r="F18" s="9" t="s">
        <v>28</v>
      </c>
      <c r="G18" s="50" t="s">
        <v>104</v>
      </c>
      <c r="H18" s="67" t="s">
        <v>105</v>
      </c>
      <c r="I18" s="67" t="s">
        <v>106</v>
      </c>
    </row>
    <row r="19" spans="1:9" x14ac:dyDescent="0.2">
      <c r="A19" s="6"/>
      <c r="B19" s="7"/>
      <c r="C19" s="9" t="s">
        <v>10</v>
      </c>
      <c r="D19" s="9" t="s">
        <v>10</v>
      </c>
      <c r="E19" s="9" t="s">
        <v>10</v>
      </c>
      <c r="F19" s="9" t="s">
        <v>10</v>
      </c>
      <c r="G19" s="50" t="s">
        <v>107</v>
      </c>
      <c r="H19" s="50" t="s">
        <v>107</v>
      </c>
      <c r="I19" s="50" t="s">
        <v>107</v>
      </c>
    </row>
    <row r="20" spans="1:9" x14ac:dyDescent="0.2">
      <c r="A20" s="6" t="s">
        <v>0</v>
      </c>
      <c r="B20" s="7"/>
      <c r="C20" s="11">
        <v>2600000</v>
      </c>
      <c r="D20" s="11">
        <v>2600000</v>
      </c>
      <c r="E20" s="11">
        <v>2643378</v>
      </c>
      <c r="F20" s="37">
        <v>2643378</v>
      </c>
      <c r="G20" s="37">
        <v>2643378</v>
      </c>
      <c r="H20" s="37">
        <v>2643378</v>
      </c>
      <c r="I20" s="37">
        <v>2643378</v>
      </c>
    </row>
    <row r="21" spans="1:9" x14ac:dyDescent="0.2">
      <c r="A21" s="6" t="s">
        <v>1</v>
      </c>
      <c r="B21" s="7"/>
      <c r="C21" s="11">
        <v>0.28000000026077032</v>
      </c>
      <c r="D21" s="11">
        <f t="shared" ref="D21" si="0">C32</f>
        <v>4</v>
      </c>
      <c r="E21" s="11">
        <f t="shared" ref="E21" si="1">D32</f>
        <v>35.990000000223517</v>
      </c>
      <c r="F21" s="11">
        <f>E32</f>
        <v>127.35000000055879</v>
      </c>
      <c r="G21" s="11">
        <f t="shared" ref="G21:I21" si="2">F32</f>
        <v>251.14000000059605</v>
      </c>
      <c r="H21" s="11">
        <f t="shared" si="2"/>
        <v>0.14000000059604645</v>
      </c>
      <c r="I21" s="11">
        <f t="shared" si="2"/>
        <v>0.14000000059604645</v>
      </c>
    </row>
    <row r="22" spans="1:9" x14ac:dyDescent="0.2">
      <c r="A22" s="6" t="s">
        <v>2</v>
      </c>
      <c r="B22" s="7"/>
      <c r="C22" s="11">
        <v>2207070.75</v>
      </c>
      <c r="D22" s="11">
        <v>2470282</v>
      </c>
      <c r="E22" s="11">
        <v>2104938.2200000002</v>
      </c>
      <c r="F22" s="11">
        <v>1964842.85</v>
      </c>
      <c r="G22" s="11">
        <v>2587723</v>
      </c>
      <c r="H22" s="11">
        <v>2587723</v>
      </c>
      <c r="I22" s="11">
        <v>2587723</v>
      </c>
    </row>
    <row r="23" spans="1:9" x14ac:dyDescent="0.2">
      <c r="A23" s="6" t="s">
        <v>3</v>
      </c>
      <c r="B23" s="7"/>
      <c r="C23" s="10">
        <v>2207067.31</v>
      </c>
      <c r="D23" s="11">
        <v>2470250.0099999998</v>
      </c>
      <c r="E23" s="11">
        <v>2104846.86</v>
      </c>
      <c r="F23" s="11">
        <v>1964719.06</v>
      </c>
      <c r="G23" s="11">
        <f>2587723+251</f>
        <v>2587974</v>
      </c>
      <c r="H23" s="11">
        <v>2587723</v>
      </c>
      <c r="I23" s="11">
        <v>2587723</v>
      </c>
    </row>
    <row r="24" spans="1:9" x14ac:dyDescent="0.2">
      <c r="A24" s="6"/>
      <c r="B24" s="7"/>
      <c r="C24" s="11"/>
      <c r="D24" s="11"/>
      <c r="E24" s="11"/>
      <c r="F24" s="11"/>
      <c r="G24" s="11"/>
      <c r="H24" s="11"/>
      <c r="I24" s="11"/>
    </row>
    <row r="25" spans="1:9" x14ac:dyDescent="0.2">
      <c r="A25" s="6" t="s">
        <v>4</v>
      </c>
      <c r="B25" s="12"/>
      <c r="C25" s="13"/>
      <c r="D25" s="13"/>
      <c r="E25" s="13"/>
      <c r="F25" s="10"/>
      <c r="G25" s="10"/>
      <c r="H25" s="10"/>
      <c r="I25" s="10"/>
    </row>
    <row r="26" spans="1:9" x14ac:dyDescent="0.2">
      <c r="A26" s="6" t="s">
        <v>24</v>
      </c>
      <c r="B26" s="7"/>
      <c r="C26" s="13"/>
      <c r="D26" s="13"/>
      <c r="E26" s="13"/>
      <c r="F26" s="10"/>
      <c r="G26" s="10"/>
      <c r="H26" s="10"/>
      <c r="I26" s="10"/>
    </row>
    <row r="27" spans="1:9" x14ac:dyDescent="0.2">
      <c r="A27" s="14"/>
      <c r="B27" s="15"/>
      <c r="C27" s="11"/>
      <c r="D27" s="11"/>
      <c r="E27" s="11"/>
      <c r="F27" s="11"/>
      <c r="G27" s="11"/>
      <c r="H27" s="11"/>
      <c r="I27" s="11"/>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6" t="s">
        <v>5</v>
      </c>
      <c r="B30" s="7"/>
      <c r="C30" s="10">
        <v>0</v>
      </c>
      <c r="D30" s="10">
        <f t="shared" ref="D30:F30" si="3">SUM(D27:D29)</f>
        <v>0</v>
      </c>
      <c r="E30" s="10">
        <f t="shared" si="3"/>
        <v>0</v>
      </c>
      <c r="F30" s="10">
        <f t="shared" si="3"/>
        <v>0</v>
      </c>
      <c r="G30" s="10">
        <f t="shared" ref="G30:I30" si="4">SUM(G27:G29)</f>
        <v>0</v>
      </c>
      <c r="H30" s="10">
        <f t="shared" si="4"/>
        <v>0</v>
      </c>
      <c r="I30" s="10">
        <f t="shared" si="4"/>
        <v>0</v>
      </c>
    </row>
    <row r="31" spans="1:9" x14ac:dyDescent="0.2">
      <c r="A31" s="6"/>
      <c r="B31" s="7"/>
      <c r="C31" s="11"/>
      <c r="D31" s="11"/>
      <c r="E31" s="11"/>
      <c r="F31" s="11"/>
      <c r="G31" s="11"/>
      <c r="H31" s="11"/>
      <c r="I31" s="11"/>
    </row>
    <row r="32" spans="1:9" x14ac:dyDescent="0.2">
      <c r="A32" s="6" t="s">
        <v>7</v>
      </c>
      <c r="B32" s="7"/>
      <c r="C32" s="10">
        <v>4</v>
      </c>
      <c r="D32" s="10">
        <f>+D21+D22-D23+D30</f>
        <v>35.990000000223517</v>
      </c>
      <c r="E32" s="10">
        <f>+E21+E22-E23+E30</f>
        <v>127.35000000055879</v>
      </c>
      <c r="F32" s="10">
        <f t="shared" ref="F32:I32" si="5">+F21+F22-F23+F30</f>
        <v>251.14000000059605</v>
      </c>
      <c r="G32" s="10">
        <f t="shared" si="5"/>
        <v>0.14000000059604645</v>
      </c>
      <c r="H32" s="10">
        <f t="shared" si="5"/>
        <v>0.14000000059604645</v>
      </c>
      <c r="I32" s="10">
        <f t="shared" si="5"/>
        <v>0.14000000059604645</v>
      </c>
    </row>
    <row r="33" spans="1:9" x14ac:dyDescent="0.2">
      <c r="A33" s="14"/>
      <c r="B33" s="15"/>
      <c r="C33" s="11"/>
      <c r="D33" s="11"/>
      <c r="E33" s="11"/>
      <c r="F33" s="11"/>
      <c r="G33" s="11"/>
      <c r="H33" s="11"/>
      <c r="I33" s="11"/>
    </row>
    <row r="34" spans="1:9" x14ac:dyDescent="0.2">
      <c r="A34" s="6" t="s">
        <v>20</v>
      </c>
      <c r="B34" s="7"/>
      <c r="C34" s="10">
        <v>63812.32</v>
      </c>
      <c r="D34" s="11">
        <v>6906.51</v>
      </c>
      <c r="E34" s="11">
        <v>1939</v>
      </c>
      <c r="F34" s="11">
        <v>102361.88</v>
      </c>
      <c r="G34" s="11"/>
      <c r="H34" s="11"/>
      <c r="I34" s="11"/>
    </row>
    <row r="35" spans="1:9" x14ac:dyDescent="0.2">
      <c r="A35" s="14"/>
      <c r="B35" s="15"/>
      <c r="C35" s="11"/>
      <c r="D35" s="11"/>
      <c r="E35" s="11"/>
      <c r="F35" s="11"/>
      <c r="G35" s="11"/>
      <c r="H35" s="11"/>
      <c r="I35" s="11"/>
    </row>
    <row r="36" spans="1:9" x14ac:dyDescent="0.2">
      <c r="A36" s="6" t="s">
        <v>21</v>
      </c>
      <c r="B36" s="17"/>
      <c r="C36" s="19" t="s">
        <v>42</v>
      </c>
      <c r="D36" s="19" t="s">
        <v>42</v>
      </c>
      <c r="E36" s="19" t="s">
        <v>42</v>
      </c>
      <c r="F36" s="19" t="s">
        <v>42</v>
      </c>
      <c r="G36" s="19" t="s">
        <v>42</v>
      </c>
      <c r="H36" s="19" t="s">
        <v>42</v>
      </c>
      <c r="I36" s="19" t="s">
        <v>42</v>
      </c>
    </row>
    <row r="37" spans="1:9" x14ac:dyDescent="0.2">
      <c r="A37" s="20"/>
      <c r="B37" s="20"/>
      <c r="C37" s="21"/>
      <c r="D37" s="21"/>
      <c r="E37" s="21"/>
      <c r="F37" s="21"/>
      <c r="G37" s="21"/>
      <c r="H37" s="21"/>
      <c r="I37" s="21"/>
    </row>
    <row r="38" spans="1:9" x14ac:dyDescent="0.2">
      <c r="A38" s="22" t="s">
        <v>22</v>
      </c>
      <c r="B38" s="23"/>
      <c r="C38" s="24"/>
      <c r="D38" s="24"/>
      <c r="E38" s="24"/>
      <c r="F38" s="24"/>
      <c r="G38" s="24"/>
      <c r="H38" s="24"/>
      <c r="I38" s="24"/>
    </row>
    <row r="39" spans="1:9" x14ac:dyDescent="0.2">
      <c r="A39" s="25" t="s">
        <v>23</v>
      </c>
      <c r="B39" s="15"/>
      <c r="C39" s="16"/>
      <c r="D39" s="16"/>
      <c r="E39" s="16"/>
      <c r="F39" s="16"/>
      <c r="G39" s="16"/>
      <c r="H39" s="16"/>
      <c r="I39" s="16"/>
    </row>
    <row r="40" spans="1:9" x14ac:dyDescent="0.2">
      <c r="A40" s="6"/>
      <c r="B40" s="7"/>
      <c r="C40" s="11"/>
      <c r="D40" s="11"/>
      <c r="E40" s="11"/>
      <c r="F40" s="11"/>
      <c r="G40" s="11"/>
      <c r="H40" s="11"/>
      <c r="I40" s="11"/>
    </row>
    <row r="41" spans="1:9" x14ac:dyDescent="0.2">
      <c r="A41" s="6" t="s">
        <v>6</v>
      </c>
      <c r="B41" s="7"/>
      <c r="C41" s="11"/>
      <c r="D41" s="11"/>
      <c r="E41" s="11"/>
      <c r="F41" s="11"/>
      <c r="G41" s="11"/>
      <c r="H41" s="11"/>
      <c r="I41" s="11"/>
    </row>
    <row r="42" spans="1:9" x14ac:dyDescent="0.2">
      <c r="A42" s="6"/>
      <c r="B42" s="7"/>
      <c r="C42" s="11"/>
      <c r="D42" s="11"/>
      <c r="E42" s="11"/>
      <c r="F42" s="11"/>
      <c r="G42" s="11"/>
      <c r="H42" s="11"/>
      <c r="I42" s="11"/>
    </row>
    <row r="43" spans="1:9" x14ac:dyDescent="0.2">
      <c r="A43" s="25" t="s">
        <v>8</v>
      </c>
      <c r="B43" s="17"/>
      <c r="C43" s="11"/>
      <c r="D43" s="11"/>
      <c r="E43" s="11"/>
      <c r="F43" s="11"/>
      <c r="G43" s="11"/>
      <c r="H43" s="11"/>
      <c r="I43" s="11"/>
    </row>
    <row r="44" spans="1:9" x14ac:dyDescent="0.2">
      <c r="A44" s="26" t="s">
        <v>9</v>
      </c>
      <c r="B44" s="27"/>
      <c r="C44" s="11"/>
      <c r="D44" s="11"/>
      <c r="E44" s="11"/>
      <c r="F44" s="11"/>
      <c r="G44" s="11"/>
      <c r="H44" s="11"/>
      <c r="I44" s="11"/>
    </row>
  </sheetData>
  <sheetProtection selectLockedCells="1"/>
  <mergeCells count="4">
    <mergeCell ref="A8:I9"/>
    <mergeCell ref="A10:I10"/>
    <mergeCell ref="A12:I13"/>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BFC61-70E7-425C-8BCB-01574735E70C}">
  <dimension ref="A2:I43"/>
  <sheetViews>
    <sheetView zoomScale="89" zoomScaleNormal="89" workbookViewId="0"/>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34" customFormat="1" x14ac:dyDescent="0.2">
      <c r="A2" s="34" t="s">
        <v>12</v>
      </c>
      <c r="B2" s="4" t="s">
        <v>80</v>
      </c>
      <c r="C2" s="4"/>
      <c r="D2" s="4"/>
      <c r="G2" s="38" t="s">
        <v>13</v>
      </c>
      <c r="H2" s="23" t="s">
        <v>51</v>
      </c>
      <c r="I2" s="4"/>
    </row>
    <row r="3" spans="1:9" s="34" customFormat="1" x14ac:dyDescent="0.2">
      <c r="A3" s="34" t="s">
        <v>19</v>
      </c>
      <c r="B3" s="4" t="s">
        <v>30</v>
      </c>
      <c r="C3" s="4"/>
      <c r="D3" s="4"/>
      <c r="G3" s="38" t="s">
        <v>14</v>
      </c>
      <c r="H3" s="12" t="s">
        <v>52</v>
      </c>
      <c r="I3" s="39"/>
    </row>
    <row r="4" spans="1:9" s="34" customFormat="1" x14ac:dyDescent="0.2">
      <c r="A4" s="34" t="s">
        <v>15</v>
      </c>
      <c r="B4" s="4" t="s">
        <v>53</v>
      </c>
      <c r="C4" s="4"/>
      <c r="D4" s="4"/>
      <c r="G4" s="38" t="s">
        <v>17</v>
      </c>
      <c r="H4" s="23" t="s">
        <v>33</v>
      </c>
      <c r="I4" s="4"/>
    </row>
    <row r="5" spans="1:9" s="34" customFormat="1" x14ac:dyDescent="0.2">
      <c r="A5" s="34" t="s">
        <v>16</v>
      </c>
      <c r="B5" s="4" t="s">
        <v>54</v>
      </c>
      <c r="C5" s="39"/>
      <c r="D5" s="39"/>
      <c r="G5" s="38" t="s">
        <v>18</v>
      </c>
      <c r="H5" s="12" t="s">
        <v>134</v>
      </c>
      <c r="I5" s="39"/>
    </row>
    <row r="6" spans="1:9" x14ac:dyDescent="0.2">
      <c r="B6" s="28" t="s">
        <v>55</v>
      </c>
    </row>
    <row r="8" spans="1:9" ht="30" customHeight="1" x14ac:dyDescent="0.2">
      <c r="A8" s="89" t="s">
        <v>56</v>
      </c>
      <c r="B8" s="89"/>
      <c r="C8" s="89"/>
      <c r="D8" s="89"/>
      <c r="E8" s="89"/>
      <c r="F8" s="89"/>
      <c r="G8" s="89"/>
      <c r="H8" s="89"/>
      <c r="I8" s="89"/>
    </row>
    <row r="10" spans="1:9" x14ac:dyDescent="0.2">
      <c r="A10" s="89" t="s">
        <v>57</v>
      </c>
      <c r="B10" s="89"/>
      <c r="C10" s="89"/>
      <c r="D10" s="89"/>
      <c r="E10" s="89"/>
      <c r="F10" s="89"/>
      <c r="G10" s="89"/>
      <c r="H10" s="89"/>
      <c r="I10" s="89"/>
    </row>
    <row r="12" spans="1:9" x14ac:dyDescent="0.2">
      <c r="A12" s="90" t="s">
        <v>58</v>
      </c>
      <c r="B12" s="90"/>
      <c r="C12" s="90"/>
      <c r="D12" s="90"/>
      <c r="E12" s="90"/>
      <c r="F12" s="90"/>
      <c r="G12" s="90"/>
      <c r="H12" s="90"/>
      <c r="I12" s="90"/>
    </row>
    <row r="14" spans="1:9" ht="45.75" customHeight="1" x14ac:dyDescent="0.2">
      <c r="A14" s="89" t="s">
        <v>135</v>
      </c>
      <c r="B14" s="89"/>
      <c r="C14" s="89"/>
      <c r="D14" s="89"/>
      <c r="E14" s="89"/>
      <c r="F14" s="89"/>
      <c r="G14" s="89"/>
      <c r="H14" s="89"/>
      <c r="I14" s="89"/>
    </row>
    <row r="16" spans="1:9" x14ac:dyDescent="0.2">
      <c r="A16" s="86" t="s">
        <v>11</v>
      </c>
      <c r="B16" s="87"/>
      <c r="C16" s="87"/>
      <c r="D16" s="87"/>
      <c r="E16" s="87"/>
      <c r="F16" s="87"/>
      <c r="G16" s="87"/>
      <c r="H16" s="87"/>
      <c r="I16" s="88"/>
    </row>
    <row r="17" spans="1:9" x14ac:dyDescent="0.2">
      <c r="A17" s="6"/>
      <c r="B17" s="7"/>
      <c r="C17" s="8" t="s">
        <v>25</v>
      </c>
      <c r="D17" s="8" t="s">
        <v>26</v>
      </c>
      <c r="E17" s="8" t="s">
        <v>27</v>
      </c>
      <c r="F17" s="8" t="s">
        <v>28</v>
      </c>
      <c r="G17" s="50" t="s">
        <v>104</v>
      </c>
      <c r="H17" s="67" t="s">
        <v>105</v>
      </c>
      <c r="I17" s="67" t="s">
        <v>106</v>
      </c>
    </row>
    <row r="18" spans="1:9" x14ac:dyDescent="0.2">
      <c r="A18" s="6"/>
      <c r="B18" s="7"/>
      <c r="C18" s="9" t="s">
        <v>10</v>
      </c>
      <c r="D18" s="9" t="s">
        <v>10</v>
      </c>
      <c r="E18" s="9" t="s">
        <v>10</v>
      </c>
      <c r="F18" s="9" t="s">
        <v>10</v>
      </c>
      <c r="G18" s="50" t="s">
        <v>107</v>
      </c>
      <c r="H18" s="50" t="s">
        <v>107</v>
      </c>
      <c r="I18" s="50" t="s">
        <v>107</v>
      </c>
    </row>
    <row r="19" spans="1:9" x14ac:dyDescent="0.2">
      <c r="A19" s="6" t="s">
        <v>0</v>
      </c>
      <c r="B19" s="7"/>
      <c r="C19" s="11">
        <v>230000</v>
      </c>
      <c r="D19" s="11">
        <v>230000</v>
      </c>
      <c r="E19" s="11">
        <v>230000</v>
      </c>
      <c r="F19" s="11">
        <v>246633</v>
      </c>
      <c r="G19" s="11">
        <v>229188</v>
      </c>
      <c r="H19" s="11">
        <v>229188</v>
      </c>
      <c r="I19" s="11">
        <v>229188</v>
      </c>
    </row>
    <row r="20" spans="1:9" x14ac:dyDescent="0.2">
      <c r="A20" s="6" t="s">
        <v>1</v>
      </c>
      <c r="B20" s="7"/>
      <c r="C20" s="11">
        <v>3458.5999999999767</v>
      </c>
      <c r="D20" s="11">
        <f t="shared" ref="D20" si="0">C31</f>
        <v>28175.1</v>
      </c>
      <c r="E20" s="11">
        <f t="shared" ref="E20" si="1">D31</f>
        <v>5001.3999999999942</v>
      </c>
      <c r="F20" s="11">
        <f t="shared" ref="F20" si="2">E31</f>
        <v>16285.00999999998</v>
      </c>
      <c r="G20" s="11">
        <f t="shared" ref="G20" si="3">F31</f>
        <v>8238.4999999999709</v>
      </c>
      <c r="H20" s="11">
        <f t="shared" ref="H20" si="4">G31</f>
        <v>8238.4999999999709</v>
      </c>
      <c r="I20" s="11">
        <f t="shared" ref="I20" si="5">H31</f>
        <v>8238.4999999999709</v>
      </c>
    </row>
    <row r="21" spans="1:9" x14ac:dyDescent="0.2">
      <c r="A21" s="6" t="s">
        <v>2</v>
      </c>
      <c r="B21" s="7"/>
      <c r="C21" s="11">
        <v>325226.68</v>
      </c>
      <c r="D21" s="11">
        <f>130515.34+96438.04</f>
        <v>226953.38</v>
      </c>
      <c r="E21" s="40">
        <v>257289.09</v>
      </c>
      <c r="F21" s="11">
        <f>198855.02+138.01</f>
        <v>198993.03</v>
      </c>
      <c r="G21" s="11">
        <v>240773</v>
      </c>
      <c r="H21" s="11">
        <v>240773</v>
      </c>
      <c r="I21" s="11">
        <v>240773</v>
      </c>
    </row>
    <row r="22" spans="1:9" x14ac:dyDescent="0.2">
      <c r="A22" s="6" t="s">
        <v>3</v>
      </c>
      <c r="B22" s="7"/>
      <c r="C22" s="10">
        <v>300510.67</v>
      </c>
      <c r="D22" s="11">
        <f>131596.89+118530.19</f>
        <v>250127.08000000002</v>
      </c>
      <c r="E22" s="40">
        <v>246005.48</v>
      </c>
      <c r="F22" s="11">
        <f>205593.57+1445.97</f>
        <v>207039.54</v>
      </c>
      <c r="G22" s="11">
        <v>240773</v>
      </c>
      <c r="H22" s="11">
        <v>240773</v>
      </c>
      <c r="I22" s="11">
        <v>240773</v>
      </c>
    </row>
    <row r="23" spans="1:9" x14ac:dyDescent="0.2">
      <c r="A23" s="6"/>
      <c r="B23" s="7"/>
      <c r="C23" s="11"/>
      <c r="D23" s="11"/>
      <c r="E23" s="11"/>
      <c r="F23" s="11"/>
      <c r="G23" s="11"/>
      <c r="H23" s="11"/>
      <c r="I23" s="11"/>
    </row>
    <row r="24" spans="1:9" x14ac:dyDescent="0.2">
      <c r="A24" s="6" t="s">
        <v>4</v>
      </c>
      <c r="B24" s="12"/>
      <c r="C24" s="13"/>
      <c r="D24" s="13"/>
      <c r="E24" s="13"/>
      <c r="F24" s="10"/>
      <c r="G24" s="10"/>
      <c r="H24" s="10"/>
      <c r="I24" s="10"/>
    </row>
    <row r="25" spans="1:9" x14ac:dyDescent="0.2">
      <c r="A25" s="6" t="s">
        <v>24</v>
      </c>
      <c r="B25" s="7"/>
      <c r="C25" s="13"/>
      <c r="D25" s="13"/>
      <c r="E25" s="13"/>
      <c r="F25" s="10"/>
      <c r="G25" s="10"/>
      <c r="H25" s="10"/>
      <c r="I25" s="10"/>
    </row>
    <row r="26" spans="1:9" x14ac:dyDescent="0.2">
      <c r="A26" s="14"/>
      <c r="B26" s="15"/>
      <c r="C26" s="11"/>
      <c r="D26" s="11"/>
      <c r="E26" s="11"/>
      <c r="F26" s="11"/>
      <c r="G26" s="11"/>
      <c r="H26" s="11"/>
      <c r="I26" s="11"/>
    </row>
    <row r="27" spans="1:9" x14ac:dyDescent="0.2">
      <c r="A27" s="14"/>
      <c r="B27" s="15"/>
      <c r="C27" s="11"/>
      <c r="D27" s="11"/>
      <c r="E27" s="11"/>
      <c r="F27" s="11"/>
      <c r="G27" s="11"/>
      <c r="H27" s="11"/>
      <c r="I27" s="11"/>
    </row>
    <row r="28" spans="1:9" x14ac:dyDescent="0.2">
      <c r="A28" s="14"/>
      <c r="B28" s="15"/>
      <c r="C28" s="11"/>
      <c r="D28" s="11"/>
      <c r="E28" s="11"/>
      <c r="F28" s="11"/>
      <c r="G28" s="11"/>
      <c r="H28" s="11"/>
      <c r="I28" s="11"/>
    </row>
    <row r="29" spans="1:9" x14ac:dyDescent="0.2">
      <c r="A29" s="6" t="s">
        <v>5</v>
      </c>
      <c r="B29" s="7"/>
      <c r="C29" s="10">
        <v>0</v>
      </c>
      <c r="D29" s="10">
        <f t="shared" ref="D29:F29" si="6">SUM(D26:D28)</f>
        <v>0</v>
      </c>
      <c r="E29" s="10">
        <f t="shared" si="6"/>
        <v>0</v>
      </c>
      <c r="F29" s="10">
        <f t="shared" si="6"/>
        <v>0</v>
      </c>
      <c r="G29" s="10">
        <f t="shared" ref="G29:I29" si="7">SUM(G26:G28)</f>
        <v>0</v>
      </c>
      <c r="H29" s="10">
        <f t="shared" si="7"/>
        <v>0</v>
      </c>
      <c r="I29" s="10">
        <f t="shared" si="7"/>
        <v>0</v>
      </c>
    </row>
    <row r="30" spans="1:9" x14ac:dyDescent="0.2">
      <c r="A30" s="6"/>
      <c r="B30" s="7"/>
      <c r="C30" s="11"/>
      <c r="D30" s="11"/>
      <c r="E30" s="11"/>
      <c r="F30" s="11"/>
      <c r="G30" s="11"/>
      <c r="H30" s="11"/>
      <c r="I30" s="11"/>
    </row>
    <row r="31" spans="1:9" x14ac:dyDescent="0.2">
      <c r="A31" s="6" t="s">
        <v>7</v>
      </c>
      <c r="B31" s="7"/>
      <c r="C31" s="10">
        <v>28175.1</v>
      </c>
      <c r="D31" s="10">
        <f>+D20+D21-D22+D29</f>
        <v>5001.3999999999942</v>
      </c>
      <c r="E31" s="10">
        <f>+E20+E21-E22+E29</f>
        <v>16285.00999999998</v>
      </c>
      <c r="F31" s="10">
        <f t="shared" ref="F31:I31" si="8">+F20+F21-F22+F29</f>
        <v>8238.4999999999709</v>
      </c>
      <c r="G31" s="10">
        <f t="shared" si="8"/>
        <v>8238.4999999999709</v>
      </c>
      <c r="H31" s="10">
        <f t="shared" si="8"/>
        <v>8238.4999999999709</v>
      </c>
      <c r="I31" s="10">
        <f t="shared" si="8"/>
        <v>8238.4999999999709</v>
      </c>
    </row>
    <row r="32" spans="1:9" x14ac:dyDescent="0.2">
      <c r="A32" s="14"/>
      <c r="B32" s="15"/>
      <c r="C32" s="11"/>
      <c r="D32" s="11"/>
      <c r="E32" s="11"/>
      <c r="F32" s="11"/>
      <c r="G32" s="11"/>
      <c r="H32" s="11"/>
      <c r="I32" s="11"/>
    </row>
    <row r="33" spans="1:9" x14ac:dyDescent="0.2">
      <c r="A33" s="6" t="s">
        <v>20</v>
      </c>
      <c r="B33" s="7"/>
      <c r="C33" s="10">
        <v>149479.99</v>
      </c>
      <c r="D33" s="11">
        <f>157286.75+71773.84</f>
        <v>229060.59</v>
      </c>
      <c r="E33" s="11">
        <v>218077.1</v>
      </c>
      <c r="F33" s="11">
        <v>65885.899999999994</v>
      </c>
      <c r="G33" s="11"/>
      <c r="H33" s="11"/>
      <c r="I33" s="11"/>
    </row>
    <row r="34" spans="1:9" x14ac:dyDescent="0.2">
      <c r="A34" s="14"/>
      <c r="B34" s="15"/>
      <c r="C34" s="11"/>
      <c r="D34" s="11"/>
      <c r="E34" s="11"/>
      <c r="F34" s="11"/>
      <c r="G34" s="11"/>
      <c r="H34" s="11"/>
      <c r="I34" s="11"/>
    </row>
    <row r="35" spans="1:9" x14ac:dyDescent="0.2">
      <c r="A35" s="6" t="s">
        <v>21</v>
      </c>
      <c r="B35" s="17"/>
      <c r="C35" s="19" t="s">
        <v>42</v>
      </c>
      <c r="D35" s="19" t="s">
        <v>42</v>
      </c>
      <c r="E35" s="19" t="s">
        <v>42</v>
      </c>
      <c r="F35" s="19" t="s">
        <v>42</v>
      </c>
      <c r="G35" s="19" t="s">
        <v>42</v>
      </c>
      <c r="H35" s="19" t="s">
        <v>42</v>
      </c>
      <c r="I35" s="19" t="s">
        <v>42</v>
      </c>
    </row>
    <row r="36" spans="1:9" x14ac:dyDescent="0.2">
      <c r="A36" s="20"/>
      <c r="B36" s="20"/>
      <c r="C36" s="21"/>
      <c r="D36" s="21"/>
      <c r="E36" s="21"/>
      <c r="F36" s="21"/>
      <c r="G36" s="21"/>
      <c r="H36" s="21"/>
      <c r="I36" s="21"/>
    </row>
    <row r="37" spans="1:9" x14ac:dyDescent="0.2">
      <c r="A37" s="22" t="s">
        <v>22</v>
      </c>
      <c r="B37" s="23"/>
      <c r="C37" s="24"/>
      <c r="D37" s="24"/>
      <c r="E37" s="24"/>
      <c r="F37" s="24"/>
      <c r="G37" s="24"/>
      <c r="H37" s="24"/>
      <c r="I37" s="24"/>
    </row>
    <row r="38" spans="1:9" x14ac:dyDescent="0.2">
      <c r="A38" s="25" t="s">
        <v>23</v>
      </c>
      <c r="B38" s="15"/>
      <c r="C38" s="16"/>
      <c r="D38" s="16"/>
      <c r="E38" s="16"/>
      <c r="F38" s="16"/>
      <c r="G38" s="16"/>
      <c r="H38" s="16"/>
      <c r="I38" s="16"/>
    </row>
    <row r="39" spans="1:9" x14ac:dyDescent="0.2">
      <c r="A39" s="6"/>
      <c r="B39" s="7"/>
      <c r="C39" s="11"/>
      <c r="D39" s="11"/>
      <c r="E39" s="11"/>
      <c r="F39" s="11"/>
      <c r="G39" s="11"/>
      <c r="H39" s="11"/>
      <c r="I39" s="11"/>
    </row>
    <row r="40" spans="1:9" x14ac:dyDescent="0.2">
      <c r="A40" s="6" t="s">
        <v>6</v>
      </c>
      <c r="B40" s="7"/>
      <c r="C40" s="11"/>
      <c r="D40" s="11"/>
      <c r="E40" s="11"/>
      <c r="F40" s="11"/>
      <c r="G40" s="11"/>
      <c r="H40" s="11"/>
      <c r="I40" s="11"/>
    </row>
    <row r="41" spans="1:9" x14ac:dyDescent="0.2">
      <c r="A41" s="6"/>
      <c r="B41" s="7"/>
      <c r="C41" s="11"/>
      <c r="D41" s="11"/>
      <c r="E41" s="11"/>
      <c r="F41" s="11"/>
      <c r="G41" s="11"/>
      <c r="H41" s="11"/>
      <c r="I41" s="11"/>
    </row>
    <row r="42" spans="1:9" x14ac:dyDescent="0.2">
      <c r="A42" s="25" t="s">
        <v>8</v>
      </c>
      <c r="B42" s="17"/>
      <c r="C42" s="11"/>
      <c r="D42" s="11"/>
      <c r="E42" s="11"/>
      <c r="F42" s="11"/>
      <c r="G42" s="11"/>
      <c r="H42" s="11"/>
      <c r="I42" s="11"/>
    </row>
    <row r="43" spans="1:9" x14ac:dyDescent="0.2">
      <c r="A43" s="26" t="s">
        <v>9</v>
      </c>
      <c r="B43" s="27"/>
      <c r="C43" s="11"/>
      <c r="D43" s="11"/>
      <c r="E43" s="11"/>
      <c r="F43" s="11"/>
      <c r="G43" s="11"/>
      <c r="H43" s="11"/>
      <c r="I43" s="11"/>
    </row>
  </sheetData>
  <sheetProtection selectLockedCells="1"/>
  <mergeCells count="5">
    <mergeCell ref="A16:I16"/>
    <mergeCell ref="A8:I8"/>
    <mergeCell ref="A10:I10"/>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9EF2B-4E94-4EFC-9DAE-DDFAE19F66DF}">
  <dimension ref="A2:I45"/>
  <sheetViews>
    <sheetView zoomScaleNormal="100" workbookViewId="0"/>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1" customFormat="1" x14ac:dyDescent="0.2">
      <c r="A2" s="1" t="s">
        <v>12</v>
      </c>
      <c r="B2" s="2" t="s">
        <v>80</v>
      </c>
      <c r="C2" s="2"/>
      <c r="D2" s="2"/>
      <c r="G2" s="3" t="s">
        <v>13</v>
      </c>
      <c r="H2" s="4" t="s">
        <v>128</v>
      </c>
      <c r="I2" s="2"/>
    </row>
    <row r="3" spans="1:9" s="1" customFormat="1" x14ac:dyDescent="0.2">
      <c r="A3" s="1" t="s">
        <v>19</v>
      </c>
      <c r="B3" s="2" t="s">
        <v>30</v>
      </c>
      <c r="C3" s="2"/>
      <c r="D3" s="2"/>
      <c r="G3" s="3" t="s">
        <v>14</v>
      </c>
      <c r="H3" s="5" t="s">
        <v>129</v>
      </c>
      <c r="I3" s="5"/>
    </row>
    <row r="4" spans="1:9" s="1" customFormat="1" x14ac:dyDescent="0.2">
      <c r="A4" s="1" t="s">
        <v>15</v>
      </c>
      <c r="B4" s="2" t="s">
        <v>59</v>
      </c>
      <c r="C4" s="2"/>
      <c r="D4" s="2"/>
      <c r="G4" s="3" t="s">
        <v>17</v>
      </c>
      <c r="H4" s="2" t="s">
        <v>33</v>
      </c>
      <c r="I4" s="2"/>
    </row>
    <row r="5" spans="1:9" s="1" customFormat="1" x14ac:dyDescent="0.2">
      <c r="A5" s="1" t="s">
        <v>16</v>
      </c>
      <c r="B5" s="2" t="s">
        <v>60</v>
      </c>
      <c r="C5" s="5"/>
      <c r="D5" s="5"/>
      <c r="G5" s="3" t="s">
        <v>18</v>
      </c>
      <c r="H5" s="5" t="s">
        <v>61</v>
      </c>
      <c r="I5" s="5"/>
    </row>
    <row r="6" spans="1:9" s="1" customFormat="1" x14ac:dyDescent="0.2">
      <c r="B6" s="1" t="s">
        <v>62</v>
      </c>
    </row>
    <row r="8" spans="1:9" ht="57" customHeight="1" x14ac:dyDescent="0.2">
      <c r="A8" s="89" t="s">
        <v>37</v>
      </c>
      <c r="B8" s="89"/>
      <c r="C8" s="89"/>
      <c r="D8" s="89"/>
      <c r="E8" s="89"/>
      <c r="F8" s="89"/>
      <c r="G8" s="89"/>
      <c r="H8" s="89"/>
      <c r="I8" s="89"/>
    </row>
    <row r="10" spans="1:9" x14ac:dyDescent="0.2">
      <c r="A10" s="89" t="s">
        <v>38</v>
      </c>
      <c r="B10" s="89"/>
      <c r="C10" s="89"/>
      <c r="D10" s="89"/>
      <c r="E10" s="89"/>
      <c r="F10" s="89"/>
      <c r="G10" s="89"/>
      <c r="H10" s="89"/>
      <c r="I10" s="89"/>
    </row>
    <row r="12" spans="1:9" ht="131.44999999999999" customHeight="1" x14ac:dyDescent="0.2">
      <c r="A12" s="90" t="s">
        <v>39</v>
      </c>
      <c r="B12" s="90"/>
      <c r="C12" s="90"/>
      <c r="D12" s="90"/>
      <c r="E12" s="90"/>
      <c r="F12" s="90"/>
      <c r="G12" s="90"/>
      <c r="H12" s="90"/>
      <c r="I12" s="90"/>
    </row>
    <row r="14" spans="1:9" x14ac:dyDescent="0.2">
      <c r="A14" s="93" t="s">
        <v>41</v>
      </c>
      <c r="B14" s="93"/>
      <c r="C14" s="93"/>
      <c r="D14" s="93"/>
      <c r="E14" s="93"/>
      <c r="F14" s="93"/>
      <c r="G14" s="93"/>
      <c r="H14" s="93"/>
      <c r="I14" s="93"/>
    </row>
    <row r="15" spans="1:9" x14ac:dyDescent="0.2">
      <c r="A15" s="78" t="s">
        <v>132</v>
      </c>
      <c r="B15" s="82"/>
      <c r="C15" s="82"/>
      <c r="D15" s="82"/>
      <c r="E15" s="82"/>
      <c r="F15" s="82"/>
      <c r="G15" s="82"/>
      <c r="H15" s="82"/>
      <c r="I15" s="82"/>
    </row>
    <row r="16" spans="1:9" x14ac:dyDescent="0.2">
      <c r="A16" s="79" t="s">
        <v>133</v>
      </c>
      <c r="B16" s="82"/>
      <c r="C16" s="82"/>
      <c r="D16" s="82"/>
      <c r="E16" s="82"/>
      <c r="F16" s="82"/>
      <c r="G16" s="82"/>
      <c r="H16" s="82"/>
      <c r="I16" s="82"/>
    </row>
    <row r="18" spans="1:9" x14ac:dyDescent="0.2">
      <c r="A18" s="86" t="s">
        <v>11</v>
      </c>
      <c r="B18" s="87"/>
      <c r="C18" s="87"/>
      <c r="D18" s="87"/>
      <c r="E18" s="87"/>
      <c r="F18" s="87"/>
      <c r="G18" s="87"/>
      <c r="H18" s="87"/>
      <c r="I18" s="88"/>
    </row>
    <row r="19" spans="1:9" x14ac:dyDescent="0.2">
      <c r="A19" s="6"/>
      <c r="B19" s="7"/>
      <c r="C19" s="8" t="s">
        <v>25</v>
      </c>
      <c r="D19" s="8" t="s">
        <v>26</v>
      </c>
      <c r="E19" s="8" t="s">
        <v>27</v>
      </c>
      <c r="F19" s="8" t="s">
        <v>28</v>
      </c>
      <c r="G19" s="50" t="s">
        <v>104</v>
      </c>
      <c r="H19" s="67" t="s">
        <v>105</v>
      </c>
      <c r="I19" s="67" t="s">
        <v>106</v>
      </c>
    </row>
    <row r="20" spans="1:9" x14ac:dyDescent="0.2">
      <c r="A20" s="6"/>
      <c r="B20" s="7"/>
      <c r="C20" s="9" t="s">
        <v>10</v>
      </c>
      <c r="D20" s="9" t="s">
        <v>10</v>
      </c>
      <c r="E20" s="9" t="s">
        <v>10</v>
      </c>
      <c r="F20" s="9" t="s">
        <v>10</v>
      </c>
      <c r="G20" s="50" t="s">
        <v>107</v>
      </c>
      <c r="H20" s="50" t="s">
        <v>107</v>
      </c>
      <c r="I20" s="50" t="s">
        <v>107</v>
      </c>
    </row>
    <row r="21" spans="1:9" x14ac:dyDescent="0.2">
      <c r="A21" s="6" t="s">
        <v>0</v>
      </c>
      <c r="B21" s="7"/>
      <c r="C21" s="11">
        <v>500000</v>
      </c>
      <c r="D21" s="11">
        <v>500000</v>
      </c>
      <c r="E21" s="11">
        <v>500000</v>
      </c>
      <c r="F21" s="11">
        <v>500000</v>
      </c>
      <c r="G21" s="11">
        <v>500000</v>
      </c>
      <c r="H21" s="11">
        <v>500000</v>
      </c>
      <c r="I21" s="11">
        <v>500000</v>
      </c>
    </row>
    <row r="22" spans="1:9" x14ac:dyDescent="0.2">
      <c r="A22" s="6" t="s">
        <v>1</v>
      </c>
      <c r="B22" s="7"/>
      <c r="C22" s="11">
        <v>0.28000000026077032</v>
      </c>
      <c r="D22" s="11">
        <f>C33</f>
        <v>17.28000000002794</v>
      </c>
      <c r="E22" s="11">
        <f>D33</f>
        <v>1.0200000000768341</v>
      </c>
      <c r="F22" s="11">
        <f>E33</f>
        <v>10.860000000044238</v>
      </c>
      <c r="G22" s="11">
        <f t="shared" ref="G22:I22" si="0">F33</f>
        <v>16.580000000016298</v>
      </c>
      <c r="H22" s="11">
        <f t="shared" si="0"/>
        <v>-0.41999999998370185</v>
      </c>
      <c r="I22" s="11">
        <f t="shared" si="0"/>
        <v>-0.41999999998370185</v>
      </c>
    </row>
    <row r="23" spans="1:9" x14ac:dyDescent="0.2">
      <c r="A23" s="6" t="s">
        <v>2</v>
      </c>
      <c r="B23" s="7"/>
      <c r="C23" s="11">
        <v>515313.35</v>
      </c>
      <c r="D23" s="11">
        <v>272256.34000000003</v>
      </c>
      <c r="E23" s="11">
        <v>358344.1</v>
      </c>
      <c r="F23" s="11">
        <v>395115.47</v>
      </c>
      <c r="G23" s="11">
        <v>395115.47</v>
      </c>
      <c r="H23" s="11">
        <v>395115.47</v>
      </c>
      <c r="I23" s="11">
        <v>395115.47</v>
      </c>
    </row>
    <row r="24" spans="1:9" x14ac:dyDescent="0.2">
      <c r="A24" s="6" t="s">
        <v>3</v>
      </c>
      <c r="B24" s="7"/>
      <c r="C24" s="10">
        <v>515295.58</v>
      </c>
      <c r="D24" s="11">
        <v>272272.59999999998</v>
      </c>
      <c r="E24" s="11">
        <v>358334.26</v>
      </c>
      <c r="F24" s="11">
        <v>395109.75</v>
      </c>
      <c r="G24" s="11">
        <f>395115.47+17</f>
        <v>395132.47</v>
      </c>
      <c r="H24" s="11">
        <v>395115.47</v>
      </c>
      <c r="I24" s="11">
        <v>395115.47</v>
      </c>
    </row>
    <row r="25" spans="1:9" x14ac:dyDescent="0.2">
      <c r="A25" s="6"/>
      <c r="B25" s="7"/>
      <c r="C25" s="11"/>
      <c r="D25" s="11"/>
      <c r="E25" s="11"/>
      <c r="F25" s="11"/>
      <c r="G25" s="11"/>
      <c r="H25" s="11"/>
      <c r="I25" s="11"/>
    </row>
    <row r="26" spans="1:9" x14ac:dyDescent="0.2">
      <c r="A26" s="6" t="s">
        <v>4</v>
      </c>
      <c r="B26" s="12"/>
      <c r="C26" s="13"/>
      <c r="D26" s="13"/>
      <c r="E26" s="13"/>
      <c r="F26" s="10"/>
      <c r="G26" s="10"/>
      <c r="H26" s="10"/>
      <c r="I26" s="10"/>
    </row>
    <row r="27" spans="1:9" x14ac:dyDescent="0.2">
      <c r="A27" s="6" t="s">
        <v>24</v>
      </c>
      <c r="B27" s="7"/>
      <c r="C27" s="13"/>
      <c r="D27" s="13"/>
      <c r="E27" s="13"/>
      <c r="F27" s="10"/>
      <c r="G27" s="10"/>
      <c r="H27" s="10"/>
      <c r="I27" s="10"/>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v>0</v>
      </c>
      <c r="D31" s="10">
        <f>SUM(D28:D30)</f>
        <v>0</v>
      </c>
      <c r="E31" s="10">
        <f>SUM(E28:E30)</f>
        <v>0</v>
      </c>
      <c r="F31" s="10">
        <f>SUM(F28:F30)</f>
        <v>0</v>
      </c>
      <c r="G31" s="10">
        <f t="shared" ref="G31:I31" si="1">SUM(G28:G30)</f>
        <v>0</v>
      </c>
      <c r="H31" s="10">
        <f t="shared" si="1"/>
        <v>0</v>
      </c>
      <c r="I31" s="10">
        <f t="shared" si="1"/>
        <v>0</v>
      </c>
    </row>
    <row r="32" spans="1:9" x14ac:dyDescent="0.2">
      <c r="A32" s="6"/>
      <c r="B32" s="7"/>
      <c r="C32" s="11"/>
      <c r="D32" s="11"/>
      <c r="E32" s="11"/>
      <c r="F32" s="11"/>
      <c r="G32" s="11"/>
      <c r="H32" s="11"/>
      <c r="I32" s="11"/>
    </row>
    <row r="33" spans="1:9" x14ac:dyDescent="0.2">
      <c r="A33" s="6" t="s">
        <v>7</v>
      </c>
      <c r="B33" s="7"/>
      <c r="C33" s="10">
        <v>17.28000000002794</v>
      </c>
      <c r="D33" s="10">
        <f>+D22+D23-D24+D31</f>
        <v>1.0200000000768341</v>
      </c>
      <c r="E33" s="10">
        <f>+E22+E23-E24+E31</f>
        <v>10.860000000044238</v>
      </c>
      <c r="F33" s="10">
        <f>+F22+F23-F24+F31</f>
        <v>16.580000000016298</v>
      </c>
      <c r="G33" s="10">
        <f t="shared" ref="G33:I33" si="2">+G22+G23-G24+G31</f>
        <v>-0.41999999998370185</v>
      </c>
      <c r="H33" s="10">
        <f t="shared" si="2"/>
        <v>-0.41999999998370185</v>
      </c>
      <c r="I33" s="10">
        <f t="shared" si="2"/>
        <v>-0.41999999998370185</v>
      </c>
    </row>
    <row r="34" spans="1:9" x14ac:dyDescent="0.2">
      <c r="A34" s="14"/>
      <c r="B34" s="15"/>
      <c r="C34" s="11"/>
      <c r="D34" s="11"/>
      <c r="E34" s="11"/>
      <c r="F34" s="11"/>
      <c r="G34" s="11"/>
      <c r="H34" s="11"/>
      <c r="I34" s="11"/>
    </row>
    <row r="35" spans="1:9" x14ac:dyDescent="0.2">
      <c r="A35" s="6" t="s">
        <v>20</v>
      </c>
      <c r="B35" s="7"/>
      <c r="C35" s="10">
        <v>46551.62</v>
      </c>
      <c r="D35" s="11">
        <v>169061.6</v>
      </c>
      <c r="E35" s="11">
        <v>49271.5</v>
      </c>
      <c r="F35" s="11">
        <v>335629.24</v>
      </c>
      <c r="G35" s="11"/>
      <c r="H35" s="11"/>
      <c r="I35" s="11"/>
    </row>
    <row r="36" spans="1:9" x14ac:dyDescent="0.2">
      <c r="A36" s="14"/>
      <c r="B36" s="15"/>
      <c r="C36" s="11"/>
      <c r="D36" s="11"/>
      <c r="E36" s="11"/>
      <c r="F36" s="11"/>
      <c r="G36" s="11"/>
      <c r="H36" s="11"/>
      <c r="I36" s="11"/>
    </row>
    <row r="37" spans="1:9" x14ac:dyDescent="0.2">
      <c r="A37" s="6" t="s">
        <v>21</v>
      </c>
      <c r="B37" s="17"/>
      <c r="C37" s="19" t="s">
        <v>42</v>
      </c>
      <c r="D37" s="19" t="s">
        <v>42</v>
      </c>
      <c r="E37" s="19" t="s">
        <v>42</v>
      </c>
      <c r="F37" s="19" t="s">
        <v>42</v>
      </c>
      <c r="G37" s="19" t="s">
        <v>42</v>
      </c>
      <c r="H37" s="19" t="s">
        <v>42</v>
      </c>
      <c r="I37" s="19" t="s">
        <v>42</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sheetProtection selectLockedCells="1"/>
  <mergeCells count="5">
    <mergeCell ref="A18:I18"/>
    <mergeCell ref="A8:I8"/>
    <mergeCell ref="A10:I10"/>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EBDAE-1018-4DFC-AF7F-3429D32F4F92}">
  <sheetPr>
    <tabColor rgb="FFFF0000"/>
  </sheetPr>
  <dimension ref="A2:I45"/>
  <sheetViews>
    <sheetView topLeftCell="A7" zoomScaleNormal="100" workbookViewId="0">
      <selection activeCell="G19" sqref="G19:I20"/>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1" customFormat="1" x14ac:dyDescent="0.2">
      <c r="A2" s="1" t="s">
        <v>12</v>
      </c>
      <c r="B2" s="2" t="s">
        <v>80</v>
      </c>
      <c r="C2" s="2"/>
      <c r="D2" s="2"/>
      <c r="G2" s="3" t="s">
        <v>13</v>
      </c>
      <c r="H2" s="4" t="s">
        <v>29</v>
      </c>
      <c r="I2" s="2"/>
    </row>
    <row r="3" spans="1:9" s="1" customFormat="1" x14ac:dyDescent="0.2">
      <c r="A3" s="1" t="s">
        <v>19</v>
      </c>
      <c r="B3" s="2" t="s">
        <v>30</v>
      </c>
      <c r="C3" s="2"/>
      <c r="D3" s="2"/>
      <c r="G3" s="3" t="s">
        <v>14</v>
      </c>
      <c r="H3" s="5" t="s">
        <v>31</v>
      </c>
      <c r="I3" s="5"/>
    </row>
    <row r="4" spans="1:9" s="1" customFormat="1" x14ac:dyDescent="0.2">
      <c r="A4" s="1" t="s">
        <v>15</v>
      </c>
      <c r="B4" s="2" t="s">
        <v>63</v>
      </c>
      <c r="C4" s="2"/>
      <c r="D4" s="2"/>
      <c r="G4" s="3" t="s">
        <v>17</v>
      </c>
      <c r="H4" s="2" t="s">
        <v>33</v>
      </c>
      <c r="I4" s="2"/>
    </row>
    <row r="5" spans="1:9" s="1" customFormat="1" x14ac:dyDescent="0.2">
      <c r="A5" s="1" t="s">
        <v>16</v>
      </c>
      <c r="B5" s="2" t="s">
        <v>64</v>
      </c>
      <c r="C5" s="5"/>
      <c r="D5" s="5"/>
      <c r="G5" s="3" t="s">
        <v>18</v>
      </c>
      <c r="H5" s="5" t="s">
        <v>65</v>
      </c>
      <c r="I5" s="5"/>
    </row>
    <row r="6" spans="1:9" s="1" customFormat="1" x14ac:dyDescent="0.2"/>
    <row r="8" spans="1:9" ht="28.5" customHeight="1" x14ac:dyDescent="0.2">
      <c r="A8" s="90" t="s">
        <v>66</v>
      </c>
      <c r="B8" s="90"/>
      <c r="C8" s="90"/>
      <c r="D8" s="90"/>
      <c r="E8" s="90"/>
      <c r="F8" s="90"/>
      <c r="G8" s="90"/>
      <c r="H8" s="90"/>
      <c r="I8" s="90"/>
    </row>
    <row r="10" spans="1:9" x14ac:dyDescent="0.2">
      <c r="A10" s="89" t="s">
        <v>67</v>
      </c>
      <c r="B10" s="89"/>
      <c r="C10" s="89"/>
      <c r="D10" s="89"/>
      <c r="E10" s="89"/>
      <c r="F10" s="89"/>
      <c r="G10" s="89"/>
      <c r="H10" s="89"/>
      <c r="I10" s="89"/>
    </row>
    <row r="12" spans="1:9" x14ac:dyDescent="0.2">
      <c r="A12" s="90" t="s">
        <v>68</v>
      </c>
      <c r="B12" s="90"/>
      <c r="C12" s="90"/>
      <c r="D12" s="90"/>
      <c r="E12" s="90"/>
      <c r="F12" s="90"/>
      <c r="G12" s="90"/>
      <c r="H12" s="90"/>
      <c r="I12" s="90"/>
    </row>
    <row r="14" spans="1:9" x14ac:dyDescent="0.2">
      <c r="A14" s="89" t="s">
        <v>40</v>
      </c>
      <c r="B14" s="89"/>
      <c r="C14" s="89"/>
      <c r="D14" s="89"/>
      <c r="E14" s="89"/>
      <c r="F14" s="89"/>
      <c r="G14" s="89"/>
      <c r="H14" s="89"/>
      <c r="I14" s="89"/>
    </row>
    <row r="16" spans="1:9" x14ac:dyDescent="0.2">
      <c r="A16" s="93" t="s">
        <v>69</v>
      </c>
      <c r="B16" s="93"/>
      <c r="C16" s="93"/>
      <c r="D16" s="93"/>
      <c r="E16" s="93"/>
      <c r="F16" s="93"/>
      <c r="G16" s="93"/>
      <c r="H16" s="93"/>
      <c r="I16" s="93"/>
    </row>
    <row r="18" spans="1:9" x14ac:dyDescent="0.2">
      <c r="A18" s="86" t="s">
        <v>11</v>
      </c>
      <c r="B18" s="87"/>
      <c r="C18" s="87"/>
      <c r="D18" s="87"/>
      <c r="E18" s="87"/>
      <c r="F18" s="87"/>
      <c r="G18" s="87"/>
      <c r="H18" s="87"/>
      <c r="I18" s="88"/>
    </row>
    <row r="19" spans="1:9" x14ac:dyDescent="0.2">
      <c r="A19" s="6"/>
      <c r="B19" s="7"/>
      <c r="C19" s="8" t="s">
        <v>25</v>
      </c>
      <c r="D19" s="8" t="s">
        <v>26</v>
      </c>
      <c r="E19" s="8" t="s">
        <v>27</v>
      </c>
      <c r="F19" s="8" t="s">
        <v>28</v>
      </c>
      <c r="G19" s="50" t="s">
        <v>104</v>
      </c>
      <c r="H19" s="67" t="s">
        <v>105</v>
      </c>
      <c r="I19" s="67" t="s">
        <v>106</v>
      </c>
    </row>
    <row r="20" spans="1:9" x14ac:dyDescent="0.2">
      <c r="A20" s="6"/>
      <c r="B20" s="7"/>
      <c r="C20" s="9" t="s">
        <v>10</v>
      </c>
      <c r="D20" s="9" t="s">
        <v>10</v>
      </c>
      <c r="E20" s="9" t="s">
        <v>10</v>
      </c>
      <c r="F20" s="9" t="s">
        <v>10</v>
      </c>
      <c r="G20" s="50" t="s">
        <v>107</v>
      </c>
      <c r="H20" s="50" t="s">
        <v>107</v>
      </c>
      <c r="I20" s="50" t="s">
        <v>107</v>
      </c>
    </row>
    <row r="21" spans="1:9" x14ac:dyDescent="0.2">
      <c r="A21" s="6" t="s">
        <v>0</v>
      </c>
      <c r="B21" s="7"/>
      <c r="C21" s="11">
        <v>0</v>
      </c>
      <c r="D21" s="11">
        <v>0</v>
      </c>
      <c r="E21" s="11">
        <v>0</v>
      </c>
      <c r="F21" s="11">
        <v>0</v>
      </c>
      <c r="G21" s="11">
        <v>0</v>
      </c>
      <c r="H21" s="11">
        <v>0</v>
      </c>
      <c r="I21" s="11">
        <v>0</v>
      </c>
    </row>
    <row r="22" spans="1:9" x14ac:dyDescent="0.2">
      <c r="A22" s="6" t="s">
        <v>1</v>
      </c>
      <c r="B22" s="7"/>
      <c r="C22" s="11">
        <v>0.13999999989755452</v>
      </c>
      <c r="D22" s="11">
        <f t="shared" ref="D22:I22" si="0">C33</f>
        <v>0.13999999989755452</v>
      </c>
      <c r="E22" s="11">
        <f t="shared" si="0"/>
        <v>0.13999999989755452</v>
      </c>
      <c r="F22" s="11">
        <f t="shared" si="0"/>
        <v>0.13999999989755452</v>
      </c>
      <c r="G22" s="11">
        <f t="shared" si="0"/>
        <v>0.13999999989755452</v>
      </c>
      <c r="H22" s="11">
        <f t="shared" si="0"/>
        <v>0.13999999989755452</v>
      </c>
      <c r="I22" s="11">
        <f t="shared" si="0"/>
        <v>0.13999999989755452</v>
      </c>
    </row>
    <row r="23" spans="1:9" x14ac:dyDescent="0.2">
      <c r="A23" s="6" t="s">
        <v>2</v>
      </c>
      <c r="B23" s="7"/>
      <c r="C23" s="11">
        <v>30380.09</v>
      </c>
      <c r="D23" s="11">
        <v>0</v>
      </c>
      <c r="E23" s="11">
        <v>0</v>
      </c>
      <c r="F23" s="11">
        <v>0</v>
      </c>
      <c r="G23" s="11">
        <v>0</v>
      </c>
      <c r="H23" s="11">
        <v>0</v>
      </c>
      <c r="I23" s="11">
        <v>0</v>
      </c>
    </row>
    <row r="24" spans="1:9" x14ac:dyDescent="0.2">
      <c r="A24" s="6" t="s">
        <v>3</v>
      </c>
      <c r="B24" s="7"/>
      <c r="C24" s="10">
        <v>30380.09</v>
      </c>
      <c r="D24" s="11">
        <v>0</v>
      </c>
      <c r="E24" s="11">
        <v>0</v>
      </c>
      <c r="F24" s="11">
        <v>0</v>
      </c>
      <c r="G24" s="11">
        <v>0</v>
      </c>
      <c r="H24" s="11">
        <v>0</v>
      </c>
      <c r="I24" s="11">
        <v>0</v>
      </c>
    </row>
    <row r="25" spans="1:9" x14ac:dyDescent="0.2">
      <c r="A25" s="6"/>
      <c r="B25" s="7"/>
      <c r="C25" s="11"/>
      <c r="D25" s="11"/>
      <c r="E25" s="11"/>
      <c r="F25" s="11"/>
      <c r="G25" s="11"/>
      <c r="H25" s="11"/>
      <c r="I25" s="11"/>
    </row>
    <row r="26" spans="1:9" x14ac:dyDescent="0.2">
      <c r="A26" s="6" t="s">
        <v>4</v>
      </c>
      <c r="B26" s="12"/>
      <c r="C26" s="13"/>
      <c r="D26" s="13"/>
      <c r="E26" s="13"/>
      <c r="F26" s="10"/>
      <c r="G26" s="13"/>
      <c r="H26" s="13"/>
      <c r="I26" s="10"/>
    </row>
    <row r="27" spans="1:9" x14ac:dyDescent="0.2">
      <c r="A27" s="6" t="s">
        <v>24</v>
      </c>
      <c r="B27" s="7"/>
      <c r="C27" s="13"/>
      <c r="D27" s="13"/>
      <c r="E27" s="13"/>
      <c r="F27" s="10"/>
      <c r="G27" s="13"/>
      <c r="H27" s="13"/>
      <c r="I27" s="10"/>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v>0</v>
      </c>
      <c r="D31" s="10">
        <f t="shared" ref="D31:I31" si="1">SUM(D28:D30)</f>
        <v>0</v>
      </c>
      <c r="E31" s="10">
        <f t="shared" si="1"/>
        <v>0</v>
      </c>
      <c r="F31" s="10">
        <f t="shared" si="1"/>
        <v>0</v>
      </c>
      <c r="G31" s="10">
        <f t="shared" si="1"/>
        <v>0</v>
      </c>
      <c r="H31" s="10">
        <f t="shared" si="1"/>
        <v>0</v>
      </c>
      <c r="I31" s="10">
        <f t="shared" si="1"/>
        <v>0</v>
      </c>
    </row>
    <row r="32" spans="1:9" x14ac:dyDescent="0.2">
      <c r="A32" s="6"/>
      <c r="B32" s="7"/>
      <c r="C32" s="11"/>
      <c r="D32" s="11"/>
      <c r="E32" s="11"/>
      <c r="F32" s="11"/>
      <c r="G32" s="11"/>
      <c r="H32" s="11"/>
      <c r="I32" s="11"/>
    </row>
    <row r="33" spans="1:9" x14ac:dyDescent="0.2">
      <c r="A33" s="6" t="s">
        <v>7</v>
      </c>
      <c r="B33" s="7"/>
      <c r="C33" s="10">
        <v>0.13999999989755452</v>
      </c>
      <c r="D33" s="10">
        <f t="shared" ref="D33:I33" si="2">+D22+D23-D24+D31</f>
        <v>0.13999999989755452</v>
      </c>
      <c r="E33" s="10">
        <f t="shared" si="2"/>
        <v>0.13999999989755452</v>
      </c>
      <c r="F33" s="10">
        <f t="shared" si="2"/>
        <v>0.13999999989755452</v>
      </c>
      <c r="G33" s="10">
        <f t="shared" si="2"/>
        <v>0.13999999989755452</v>
      </c>
      <c r="H33" s="10">
        <f t="shared" si="2"/>
        <v>0.13999999989755452</v>
      </c>
      <c r="I33" s="10">
        <f t="shared" si="2"/>
        <v>0.13999999989755452</v>
      </c>
    </row>
    <row r="34" spans="1:9" x14ac:dyDescent="0.2">
      <c r="A34" s="14"/>
      <c r="B34" s="15"/>
      <c r="C34" s="11"/>
      <c r="D34" s="11"/>
      <c r="E34" s="11"/>
      <c r="F34" s="11"/>
      <c r="G34" s="11"/>
      <c r="H34" s="11"/>
      <c r="I34" s="11"/>
    </row>
    <row r="35" spans="1:9" x14ac:dyDescent="0.2">
      <c r="A35" s="6" t="s">
        <v>20</v>
      </c>
      <c r="B35" s="7"/>
      <c r="C35" s="10">
        <v>0</v>
      </c>
      <c r="D35" s="11">
        <v>0</v>
      </c>
      <c r="E35" s="11">
        <v>0</v>
      </c>
      <c r="F35" s="11">
        <v>0</v>
      </c>
      <c r="G35" s="11">
        <v>0</v>
      </c>
      <c r="H35" s="11">
        <v>0</v>
      </c>
      <c r="I35" s="11">
        <v>0</v>
      </c>
    </row>
    <row r="36" spans="1:9" x14ac:dyDescent="0.2">
      <c r="A36" s="14"/>
      <c r="B36" s="15"/>
      <c r="C36" s="11"/>
      <c r="D36" s="11"/>
      <c r="E36" s="11"/>
      <c r="F36" s="11"/>
      <c r="G36" s="11"/>
      <c r="H36" s="11"/>
      <c r="I36" s="11"/>
    </row>
    <row r="37" spans="1:9" x14ac:dyDescent="0.2">
      <c r="A37" s="6" t="s">
        <v>21</v>
      </c>
      <c r="B37" s="17"/>
      <c r="C37" s="19" t="s">
        <v>42</v>
      </c>
      <c r="D37" s="19" t="s">
        <v>42</v>
      </c>
      <c r="E37" s="19" t="s">
        <v>42</v>
      </c>
      <c r="F37" s="19" t="s">
        <v>42</v>
      </c>
      <c r="G37" s="19" t="s">
        <v>42</v>
      </c>
      <c r="H37" s="19" t="s">
        <v>42</v>
      </c>
      <c r="I37" s="19" t="s">
        <v>42</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020A0-A281-45B5-805F-0E30B8E5E4A1}">
  <sheetPr>
    <tabColor rgb="FFFF0000"/>
    <pageSetUpPr fitToPage="1"/>
  </sheetPr>
  <dimension ref="A1:I45"/>
  <sheetViews>
    <sheetView topLeftCell="A13" zoomScaleNormal="100" workbookViewId="0">
      <selection activeCell="G19" sqref="G19:I20"/>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41"/>
      <c r="D1" s="42" t="s">
        <v>70</v>
      </c>
    </row>
    <row r="2" spans="1:9" s="1" customFormat="1" x14ac:dyDescent="0.2">
      <c r="A2" s="1" t="s">
        <v>12</v>
      </c>
      <c r="B2" s="2" t="s">
        <v>80</v>
      </c>
      <c r="C2" s="2"/>
      <c r="D2" s="2"/>
      <c r="G2" s="3" t="s">
        <v>13</v>
      </c>
      <c r="H2" s="4" t="s">
        <v>71</v>
      </c>
      <c r="I2" s="2"/>
    </row>
    <row r="3" spans="1:9" s="1" customFormat="1" x14ac:dyDescent="0.2">
      <c r="A3" s="1" t="s">
        <v>19</v>
      </c>
      <c r="B3" s="2" t="s">
        <v>30</v>
      </c>
      <c r="C3" s="2"/>
      <c r="D3" s="2"/>
      <c r="G3" s="3" t="s">
        <v>14</v>
      </c>
      <c r="H3" s="5" t="s">
        <v>72</v>
      </c>
      <c r="I3" s="5"/>
    </row>
    <row r="4" spans="1:9" s="1" customFormat="1" x14ac:dyDescent="0.2">
      <c r="A4" s="1" t="s">
        <v>15</v>
      </c>
      <c r="B4" s="2" t="s">
        <v>73</v>
      </c>
      <c r="C4" s="2"/>
      <c r="D4" s="2"/>
      <c r="G4" s="3" t="s">
        <v>17</v>
      </c>
      <c r="H4" s="2" t="s">
        <v>33</v>
      </c>
      <c r="I4" s="2"/>
    </row>
    <row r="5" spans="1:9" s="1" customFormat="1" x14ac:dyDescent="0.2">
      <c r="A5" s="1" t="s">
        <v>16</v>
      </c>
      <c r="B5" s="2" t="s">
        <v>74</v>
      </c>
      <c r="C5" s="5"/>
      <c r="D5" s="5"/>
      <c r="G5" s="3" t="s">
        <v>18</v>
      </c>
      <c r="H5" s="5" t="s">
        <v>75</v>
      </c>
      <c r="I5" s="5"/>
    </row>
    <row r="6" spans="1:9" s="1" customFormat="1" x14ac:dyDescent="0.2"/>
    <row r="8" spans="1:9" ht="28.5" customHeight="1" x14ac:dyDescent="0.2">
      <c r="A8" s="90" t="s">
        <v>76</v>
      </c>
      <c r="B8" s="90"/>
      <c r="C8" s="90"/>
      <c r="D8" s="90"/>
      <c r="E8" s="90"/>
      <c r="F8" s="90"/>
      <c r="G8" s="90"/>
      <c r="H8" s="90"/>
      <c r="I8" s="90"/>
    </row>
    <row r="10" spans="1:9" x14ac:dyDescent="0.2">
      <c r="A10" s="89" t="s">
        <v>77</v>
      </c>
      <c r="B10" s="89"/>
      <c r="C10" s="89"/>
      <c r="D10" s="89"/>
      <c r="E10" s="89"/>
      <c r="F10" s="89"/>
      <c r="G10" s="89"/>
      <c r="H10" s="89"/>
      <c r="I10" s="89"/>
    </row>
    <row r="12" spans="1:9" ht="73.7" customHeight="1" x14ac:dyDescent="0.2">
      <c r="A12" s="90" t="s">
        <v>78</v>
      </c>
      <c r="B12" s="90"/>
      <c r="C12" s="90"/>
      <c r="D12" s="90"/>
      <c r="E12" s="90"/>
      <c r="F12" s="90"/>
      <c r="G12" s="90"/>
      <c r="H12" s="90"/>
      <c r="I12" s="90"/>
    </row>
    <row r="14" spans="1:9" x14ac:dyDescent="0.2">
      <c r="A14" s="89" t="s">
        <v>40</v>
      </c>
      <c r="B14" s="89"/>
      <c r="C14" s="89"/>
      <c r="D14" s="89"/>
      <c r="E14" s="89"/>
      <c r="F14" s="89"/>
      <c r="G14" s="89"/>
      <c r="H14" s="89"/>
      <c r="I14" s="89"/>
    </row>
    <row r="16" spans="1:9" x14ac:dyDescent="0.2">
      <c r="A16" s="93" t="s">
        <v>79</v>
      </c>
      <c r="B16" s="93"/>
      <c r="C16" s="93"/>
      <c r="D16" s="93"/>
      <c r="E16" s="93"/>
      <c r="F16" s="93"/>
      <c r="G16" s="93"/>
      <c r="H16" s="93"/>
      <c r="I16" s="93"/>
    </row>
    <row r="18" spans="1:9" x14ac:dyDescent="0.2">
      <c r="A18" s="86" t="s">
        <v>11</v>
      </c>
      <c r="B18" s="87"/>
      <c r="C18" s="87"/>
      <c r="D18" s="87"/>
      <c r="E18" s="87"/>
      <c r="F18" s="87"/>
      <c r="G18" s="87"/>
      <c r="H18" s="87"/>
      <c r="I18" s="88"/>
    </row>
    <row r="19" spans="1:9" x14ac:dyDescent="0.2">
      <c r="A19" s="6"/>
      <c r="B19" s="7"/>
      <c r="C19" s="8" t="s">
        <v>25</v>
      </c>
      <c r="D19" s="8" t="s">
        <v>26</v>
      </c>
      <c r="E19" s="8" t="s">
        <v>27</v>
      </c>
      <c r="F19" s="8" t="s">
        <v>28</v>
      </c>
      <c r="G19" s="50" t="s">
        <v>104</v>
      </c>
      <c r="H19" s="67" t="s">
        <v>105</v>
      </c>
      <c r="I19" s="67" t="s">
        <v>106</v>
      </c>
    </row>
    <row r="20" spans="1:9" x14ac:dyDescent="0.2">
      <c r="A20" s="6"/>
      <c r="B20" s="7"/>
      <c r="C20" s="9" t="s">
        <v>10</v>
      </c>
      <c r="D20" s="9" t="s">
        <v>10</v>
      </c>
      <c r="E20" s="9" t="s">
        <v>10</v>
      </c>
      <c r="F20" s="9" t="s">
        <v>10</v>
      </c>
      <c r="G20" s="50" t="s">
        <v>107</v>
      </c>
      <c r="H20" s="50" t="s">
        <v>107</v>
      </c>
      <c r="I20" s="50" t="s">
        <v>107</v>
      </c>
    </row>
    <row r="21" spans="1:9" x14ac:dyDescent="0.2">
      <c r="A21" s="6" t="s">
        <v>0</v>
      </c>
      <c r="B21" s="7"/>
      <c r="C21" s="11"/>
      <c r="D21" s="11">
        <v>0</v>
      </c>
      <c r="E21" s="11">
        <v>0</v>
      </c>
      <c r="F21" s="11">
        <v>0</v>
      </c>
      <c r="G21" s="11">
        <v>0</v>
      </c>
      <c r="H21" s="11">
        <v>0</v>
      </c>
      <c r="I21" s="11">
        <v>0</v>
      </c>
    </row>
    <row r="22" spans="1:9" x14ac:dyDescent="0.2">
      <c r="A22" s="6" t="s">
        <v>1</v>
      </c>
      <c r="B22" s="7"/>
      <c r="C22" s="11">
        <v>0.13999999989755452</v>
      </c>
      <c r="D22" s="11">
        <f t="shared" ref="D22" si="0">C33</f>
        <v>0.13999999989755452</v>
      </c>
      <c r="E22" s="11">
        <f t="shared" ref="E22" si="1">D33</f>
        <v>0.13999999989755452</v>
      </c>
      <c r="F22" s="11">
        <f t="shared" ref="F22" si="2">E33</f>
        <v>0.13999999989755452</v>
      </c>
      <c r="G22" s="11">
        <f t="shared" ref="G22:I22" si="3">F33</f>
        <v>0.13999999989755452</v>
      </c>
      <c r="H22" s="11">
        <f t="shared" si="3"/>
        <v>0.13999999989755452</v>
      </c>
      <c r="I22" s="11">
        <f t="shared" si="3"/>
        <v>0.13999999989755452</v>
      </c>
    </row>
    <row r="23" spans="1:9" x14ac:dyDescent="0.2">
      <c r="A23" s="6" t="s">
        <v>2</v>
      </c>
      <c r="B23" s="7"/>
      <c r="C23" s="11"/>
      <c r="D23" s="11">
        <v>0</v>
      </c>
      <c r="E23" s="11">
        <v>0</v>
      </c>
      <c r="F23" s="11">
        <v>0</v>
      </c>
      <c r="G23" s="11">
        <v>0</v>
      </c>
      <c r="H23" s="11">
        <v>0</v>
      </c>
      <c r="I23" s="11">
        <v>0</v>
      </c>
    </row>
    <row r="24" spans="1:9" x14ac:dyDescent="0.2">
      <c r="A24" s="6" t="s">
        <v>3</v>
      </c>
      <c r="B24" s="7"/>
      <c r="C24" s="10"/>
      <c r="D24" s="11">
        <v>0</v>
      </c>
      <c r="E24" s="11">
        <v>0</v>
      </c>
      <c r="F24" s="11">
        <v>0</v>
      </c>
      <c r="G24" s="11">
        <v>0</v>
      </c>
      <c r="H24" s="11">
        <v>0</v>
      </c>
      <c r="I24" s="11">
        <v>0</v>
      </c>
    </row>
    <row r="25" spans="1:9" x14ac:dyDescent="0.2">
      <c r="A25" s="6"/>
      <c r="B25" s="7"/>
      <c r="C25" s="11"/>
      <c r="D25" s="11"/>
      <c r="E25" s="11"/>
      <c r="F25" s="11"/>
      <c r="G25" s="11"/>
      <c r="H25" s="11"/>
      <c r="I25" s="11"/>
    </row>
    <row r="26" spans="1:9" x14ac:dyDescent="0.2">
      <c r="A26" s="6" t="s">
        <v>4</v>
      </c>
      <c r="B26" s="12"/>
      <c r="C26" s="13"/>
      <c r="D26" s="13"/>
      <c r="E26" s="13"/>
      <c r="F26" s="10"/>
      <c r="G26" s="13"/>
      <c r="H26" s="13"/>
      <c r="I26" s="10"/>
    </row>
    <row r="27" spans="1:9" x14ac:dyDescent="0.2">
      <c r="A27" s="6" t="s">
        <v>24</v>
      </c>
      <c r="B27" s="7"/>
      <c r="C27" s="13"/>
      <c r="D27" s="13"/>
      <c r="E27" s="13"/>
      <c r="F27" s="10"/>
      <c r="G27" s="13"/>
      <c r="H27" s="13"/>
      <c r="I27" s="10"/>
    </row>
    <row r="28" spans="1:9" x14ac:dyDescent="0.2">
      <c r="A28" s="14"/>
      <c r="B28" s="15"/>
      <c r="C28" s="11"/>
      <c r="D28" s="11"/>
      <c r="E28" s="11"/>
      <c r="F28" s="11"/>
      <c r="G28" s="11"/>
      <c r="H28" s="11"/>
      <c r="I28" s="11"/>
    </row>
    <row r="29" spans="1:9" x14ac:dyDescent="0.2">
      <c r="A29" s="14"/>
      <c r="B29" s="15"/>
      <c r="C29" s="11"/>
      <c r="D29" s="11"/>
      <c r="E29" s="11"/>
      <c r="F29" s="11"/>
      <c r="G29" s="11"/>
      <c r="H29" s="11"/>
      <c r="I29" s="11"/>
    </row>
    <row r="30" spans="1:9" x14ac:dyDescent="0.2">
      <c r="A30" s="14"/>
      <c r="B30" s="15"/>
      <c r="C30" s="11"/>
      <c r="D30" s="11"/>
      <c r="E30" s="11"/>
      <c r="F30" s="11"/>
      <c r="G30" s="11"/>
      <c r="H30" s="11"/>
      <c r="I30" s="11"/>
    </row>
    <row r="31" spans="1:9" x14ac:dyDescent="0.2">
      <c r="A31" s="6" t="s">
        <v>5</v>
      </c>
      <c r="B31" s="7"/>
      <c r="C31" s="10">
        <v>0</v>
      </c>
      <c r="D31" s="10">
        <f t="shared" ref="D31:F31" si="4">SUM(D28:D30)</f>
        <v>0</v>
      </c>
      <c r="E31" s="10">
        <f t="shared" si="4"/>
        <v>0</v>
      </c>
      <c r="F31" s="10">
        <f t="shared" si="4"/>
        <v>0</v>
      </c>
      <c r="G31" s="10">
        <f t="shared" ref="G31:I31" si="5">SUM(G28:G30)</f>
        <v>0</v>
      </c>
      <c r="H31" s="10">
        <f t="shared" si="5"/>
        <v>0</v>
      </c>
      <c r="I31" s="10">
        <f t="shared" si="5"/>
        <v>0</v>
      </c>
    </row>
    <row r="32" spans="1:9" x14ac:dyDescent="0.2">
      <c r="A32" s="6"/>
      <c r="B32" s="7"/>
      <c r="C32" s="11"/>
      <c r="D32" s="11"/>
      <c r="E32" s="11"/>
      <c r="F32" s="11"/>
      <c r="G32" s="11"/>
      <c r="H32" s="11"/>
      <c r="I32" s="11"/>
    </row>
    <row r="33" spans="1:9" x14ac:dyDescent="0.2">
      <c r="A33" s="6" t="s">
        <v>7</v>
      </c>
      <c r="B33" s="7"/>
      <c r="C33" s="10">
        <v>0.13999999989755452</v>
      </c>
      <c r="D33" s="10">
        <f>+D22+D23-D24+D31</f>
        <v>0.13999999989755452</v>
      </c>
      <c r="E33" s="10">
        <f>+E22+E23-E24+E31</f>
        <v>0.13999999989755452</v>
      </c>
      <c r="F33" s="10">
        <f t="shared" ref="F33" si="6">+F22+F23-F24+F31</f>
        <v>0.13999999989755452</v>
      </c>
      <c r="G33" s="10">
        <f>+G22+G23-G24+G31</f>
        <v>0.13999999989755452</v>
      </c>
      <c r="H33" s="10">
        <f>+H22+H23-H24+H31</f>
        <v>0.13999999989755452</v>
      </c>
      <c r="I33" s="10">
        <f t="shared" ref="I33" si="7">+I22+I23-I24+I31</f>
        <v>0.13999999989755452</v>
      </c>
    </row>
    <row r="34" spans="1:9" x14ac:dyDescent="0.2">
      <c r="A34" s="14"/>
      <c r="B34" s="15"/>
      <c r="C34" s="11"/>
      <c r="D34" s="11"/>
      <c r="E34" s="11"/>
      <c r="F34" s="11"/>
      <c r="G34" s="11"/>
      <c r="H34" s="11"/>
      <c r="I34" s="11"/>
    </row>
    <row r="35" spans="1:9" x14ac:dyDescent="0.2">
      <c r="A35" s="6" t="s">
        <v>20</v>
      </c>
      <c r="B35" s="7"/>
      <c r="C35" s="10">
        <v>0</v>
      </c>
      <c r="D35" s="11">
        <v>0</v>
      </c>
      <c r="E35" s="11">
        <v>0</v>
      </c>
      <c r="F35" s="11">
        <v>0</v>
      </c>
      <c r="G35" s="11">
        <v>0</v>
      </c>
      <c r="H35" s="11">
        <v>0</v>
      </c>
      <c r="I35" s="11">
        <v>0</v>
      </c>
    </row>
    <row r="36" spans="1:9" x14ac:dyDescent="0.2">
      <c r="A36" s="14"/>
      <c r="B36" s="15"/>
      <c r="C36" s="11"/>
      <c r="D36" s="11"/>
      <c r="E36" s="11"/>
      <c r="F36" s="11"/>
      <c r="G36" s="11"/>
      <c r="H36" s="11"/>
      <c r="I36" s="11"/>
    </row>
    <row r="37" spans="1:9" x14ac:dyDescent="0.2">
      <c r="A37" s="6" t="s">
        <v>21</v>
      </c>
      <c r="B37" s="17"/>
      <c r="C37" s="19" t="s">
        <v>42</v>
      </c>
      <c r="D37" s="19" t="s">
        <v>42</v>
      </c>
      <c r="E37" s="19" t="s">
        <v>42</v>
      </c>
      <c r="F37" s="19" t="s">
        <v>42</v>
      </c>
      <c r="G37" s="19" t="s">
        <v>42</v>
      </c>
      <c r="H37" s="19" t="s">
        <v>42</v>
      </c>
      <c r="I37" s="19" t="s">
        <v>42</v>
      </c>
    </row>
    <row r="38" spans="1:9" x14ac:dyDescent="0.2">
      <c r="A38" s="20"/>
      <c r="B38" s="20"/>
      <c r="C38" s="21"/>
      <c r="D38" s="21"/>
      <c r="E38" s="21"/>
      <c r="F38" s="21"/>
      <c r="G38" s="21"/>
      <c r="H38" s="21"/>
      <c r="I38" s="21"/>
    </row>
    <row r="39" spans="1:9" x14ac:dyDescent="0.2">
      <c r="A39" s="22" t="s">
        <v>22</v>
      </c>
      <c r="B39" s="23"/>
      <c r="C39" s="24"/>
      <c r="D39" s="24"/>
      <c r="E39" s="24"/>
      <c r="F39" s="24"/>
      <c r="G39" s="24"/>
      <c r="H39" s="24"/>
      <c r="I39" s="24"/>
    </row>
    <row r="40" spans="1:9" x14ac:dyDescent="0.2">
      <c r="A40" s="25" t="s">
        <v>23</v>
      </c>
      <c r="B40" s="15"/>
      <c r="C40" s="16"/>
      <c r="D40" s="16"/>
      <c r="E40" s="16"/>
      <c r="F40" s="16"/>
      <c r="G40" s="16"/>
      <c r="H40" s="16"/>
      <c r="I40" s="16"/>
    </row>
    <row r="41" spans="1:9" x14ac:dyDescent="0.2">
      <c r="A41" s="6"/>
      <c r="B41" s="7"/>
      <c r="C41" s="11"/>
      <c r="D41" s="11"/>
      <c r="E41" s="11"/>
      <c r="F41" s="11"/>
      <c r="G41" s="11"/>
      <c r="H41" s="11"/>
      <c r="I41" s="11"/>
    </row>
    <row r="42" spans="1:9" x14ac:dyDescent="0.2">
      <c r="A42" s="6" t="s">
        <v>6</v>
      </c>
      <c r="B42" s="7"/>
      <c r="C42" s="11"/>
      <c r="D42" s="11"/>
      <c r="E42" s="11"/>
      <c r="F42" s="11"/>
      <c r="G42" s="11"/>
      <c r="H42" s="11"/>
      <c r="I42" s="11"/>
    </row>
    <row r="43" spans="1:9" x14ac:dyDescent="0.2">
      <c r="A43" s="6"/>
      <c r="B43" s="7"/>
      <c r="C43" s="11"/>
      <c r="D43" s="11"/>
      <c r="E43" s="11"/>
      <c r="F43" s="11"/>
      <c r="G43" s="11"/>
      <c r="H43" s="11"/>
      <c r="I43" s="11"/>
    </row>
    <row r="44" spans="1:9" x14ac:dyDescent="0.2">
      <c r="A44" s="25" t="s">
        <v>8</v>
      </c>
      <c r="B44" s="17"/>
      <c r="C44" s="11"/>
      <c r="D44" s="11"/>
      <c r="E44" s="11"/>
      <c r="F44" s="11"/>
      <c r="G44" s="11"/>
      <c r="H44" s="11"/>
      <c r="I44" s="11"/>
    </row>
    <row r="45" spans="1:9" x14ac:dyDescent="0.2">
      <c r="A45" s="26" t="s">
        <v>9</v>
      </c>
      <c r="B45" s="27"/>
      <c r="C45" s="11"/>
      <c r="D45" s="11"/>
      <c r="E45" s="11"/>
      <c r="F45" s="11"/>
      <c r="G45" s="11"/>
      <c r="H45" s="11"/>
      <c r="I45" s="11"/>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34937-8A58-471E-B95F-EE2AAD2F5EA4}">
  <sheetPr>
    <pageSetUpPr fitToPage="1"/>
  </sheetPr>
  <dimension ref="A1:I44"/>
  <sheetViews>
    <sheetView tabSelected="1" zoomScaleNormal="100" zoomScaleSheetLayoutView="100" workbookViewId="0">
      <selection activeCell="N16" sqref="N16"/>
    </sheetView>
  </sheetViews>
  <sheetFormatPr defaultColWidth="10.28515625" defaultRowHeight="12.75" x14ac:dyDescent="0.2"/>
  <cols>
    <col min="1" max="2" width="14.7109375" style="28" customWidth="1"/>
    <col min="3" max="8" width="14" style="28" customWidth="1"/>
    <col min="9" max="9" width="13.140625" style="28" customWidth="1"/>
    <col min="10" max="12" width="10.28515625" style="28"/>
    <col min="13" max="13" width="9.28515625" style="28" bestFit="1" customWidth="1"/>
    <col min="14" max="16384" width="10.28515625" style="28"/>
  </cols>
  <sheetData>
    <row r="1" spans="1:9" x14ac:dyDescent="0.2">
      <c r="A1" s="43"/>
      <c r="B1" s="43"/>
      <c r="C1" s="43"/>
      <c r="D1" s="43"/>
      <c r="E1" s="43"/>
      <c r="F1" s="43"/>
      <c r="G1" s="43"/>
      <c r="H1" s="43"/>
      <c r="I1" s="43"/>
    </row>
    <row r="2" spans="1:9" x14ac:dyDescent="0.2">
      <c r="A2" s="43" t="s">
        <v>12</v>
      </c>
      <c r="B2" s="44" t="s">
        <v>80</v>
      </c>
      <c r="C2" s="44"/>
      <c r="D2" s="44"/>
      <c r="E2" s="43"/>
      <c r="F2" s="43"/>
      <c r="G2" s="45" t="s">
        <v>13</v>
      </c>
      <c r="H2" s="44" t="s">
        <v>81</v>
      </c>
      <c r="I2" s="44"/>
    </row>
    <row r="3" spans="1:9" x14ac:dyDescent="0.2">
      <c r="A3" s="43" t="s">
        <v>19</v>
      </c>
      <c r="B3" s="44" t="s">
        <v>82</v>
      </c>
      <c r="C3" s="44"/>
      <c r="D3" s="44"/>
      <c r="E3" s="43"/>
      <c r="F3" s="43"/>
      <c r="G3" s="45" t="s">
        <v>14</v>
      </c>
      <c r="H3" s="46" t="s">
        <v>83</v>
      </c>
      <c r="I3" s="46"/>
    </row>
    <row r="4" spans="1:9" x14ac:dyDescent="0.2">
      <c r="A4" s="43" t="s">
        <v>15</v>
      </c>
      <c r="B4" s="44" t="s">
        <v>84</v>
      </c>
      <c r="C4" s="44"/>
      <c r="D4" s="44"/>
      <c r="E4" s="43"/>
      <c r="F4" s="43"/>
      <c r="G4" s="45" t="s">
        <v>17</v>
      </c>
      <c r="H4" s="44" t="s">
        <v>33</v>
      </c>
      <c r="I4" s="44"/>
    </row>
    <row r="5" spans="1:9" x14ac:dyDescent="0.2">
      <c r="A5" s="43" t="s">
        <v>16</v>
      </c>
      <c r="B5" s="101" t="s">
        <v>138</v>
      </c>
      <c r="C5" s="102"/>
      <c r="D5" s="46"/>
      <c r="E5" s="43"/>
      <c r="F5" s="43"/>
      <c r="G5" s="45" t="s">
        <v>18</v>
      </c>
      <c r="H5" s="46" t="s">
        <v>85</v>
      </c>
      <c r="I5" s="46"/>
    </row>
    <row r="6" spans="1:9" x14ac:dyDescent="0.2">
      <c r="A6" s="43"/>
      <c r="B6" s="43"/>
      <c r="C6" s="43"/>
      <c r="D6" s="43"/>
      <c r="E6" s="43"/>
      <c r="F6" s="43"/>
      <c r="G6" s="43"/>
      <c r="H6" s="43"/>
      <c r="I6" s="43"/>
    </row>
    <row r="7" spans="1:9" ht="3" customHeight="1" x14ac:dyDescent="0.2">
      <c r="A7" s="43"/>
      <c r="B7" s="43"/>
      <c r="C7" s="43"/>
      <c r="D7" s="43"/>
      <c r="E7" s="43"/>
      <c r="F7" s="43"/>
      <c r="G7" s="43"/>
      <c r="H7" s="43"/>
      <c r="I7" s="43"/>
    </row>
    <row r="8" spans="1:9" ht="32.25" customHeight="1" x14ac:dyDescent="0.2">
      <c r="A8" s="91" t="s">
        <v>86</v>
      </c>
      <c r="B8" s="91"/>
      <c r="C8" s="91"/>
      <c r="D8" s="91"/>
      <c r="E8" s="91"/>
      <c r="F8" s="91"/>
      <c r="G8" s="91"/>
      <c r="H8" s="91"/>
      <c r="I8" s="91"/>
    </row>
    <row r="9" spans="1:9" ht="5.45" customHeight="1" x14ac:dyDescent="0.2">
      <c r="A9" s="43"/>
      <c r="B9" s="43"/>
      <c r="C9" s="43"/>
      <c r="D9" s="43"/>
      <c r="E9" s="43"/>
      <c r="F9" s="43"/>
      <c r="G9" s="43"/>
      <c r="H9" s="43"/>
      <c r="I9" s="43"/>
    </row>
    <row r="10" spans="1:9" x14ac:dyDescent="0.2">
      <c r="A10" s="43" t="s">
        <v>87</v>
      </c>
      <c r="B10" s="43"/>
      <c r="C10" s="43"/>
      <c r="D10" s="43"/>
      <c r="E10" s="43"/>
      <c r="F10" s="43"/>
      <c r="G10" s="43"/>
      <c r="H10" s="43"/>
      <c r="I10" s="43"/>
    </row>
    <row r="11" spans="1:9" ht="5.45" customHeight="1" x14ac:dyDescent="0.2">
      <c r="A11" s="43"/>
      <c r="B11" s="43"/>
      <c r="C11" s="43"/>
      <c r="D11" s="43"/>
      <c r="E11" s="43"/>
      <c r="F11" s="43"/>
      <c r="G11" s="43"/>
      <c r="H11" s="43"/>
      <c r="I11" s="43"/>
    </row>
    <row r="12" spans="1:9" ht="41.45" customHeight="1" x14ac:dyDescent="0.2">
      <c r="A12" s="103" t="s">
        <v>139</v>
      </c>
      <c r="B12" s="104"/>
      <c r="C12" s="104"/>
      <c r="D12" s="104"/>
      <c r="E12" s="104"/>
      <c r="F12" s="104"/>
      <c r="G12" s="104"/>
      <c r="H12" s="104"/>
      <c r="I12" s="104"/>
    </row>
    <row r="13" spans="1:9" ht="7.5" customHeight="1" x14ac:dyDescent="0.2">
      <c r="A13" s="43"/>
      <c r="B13" s="43"/>
      <c r="C13" s="43"/>
      <c r="D13" s="43"/>
      <c r="E13" s="43"/>
      <c r="F13" s="43"/>
      <c r="G13" s="43"/>
      <c r="H13" s="43"/>
      <c r="I13" s="43"/>
    </row>
    <row r="14" spans="1:9" x14ac:dyDescent="0.2">
      <c r="A14" s="98" t="s">
        <v>88</v>
      </c>
      <c r="B14" s="98"/>
      <c r="C14" s="98"/>
      <c r="D14" s="98"/>
      <c r="E14" s="98"/>
      <c r="F14" s="98"/>
      <c r="G14" s="98"/>
      <c r="H14" s="98"/>
      <c r="I14" s="98"/>
    </row>
    <row r="15" spans="1:9" x14ac:dyDescent="0.2">
      <c r="A15" s="98"/>
      <c r="B15" s="98"/>
      <c r="C15" s="98"/>
      <c r="D15" s="98"/>
      <c r="E15" s="98"/>
      <c r="F15" s="98"/>
      <c r="G15" s="98"/>
      <c r="H15" s="98"/>
      <c r="I15" s="98"/>
    </row>
    <row r="16" spans="1:9" ht="26.25" customHeight="1" x14ac:dyDescent="0.2">
      <c r="A16" s="99" t="s">
        <v>89</v>
      </c>
      <c r="B16" s="100"/>
      <c r="C16" s="100"/>
      <c r="D16" s="100"/>
      <c r="E16" s="100"/>
      <c r="F16" s="100"/>
      <c r="G16" s="100"/>
      <c r="H16" s="100"/>
      <c r="I16" s="100"/>
    </row>
    <row r="17" spans="1:9" x14ac:dyDescent="0.2">
      <c r="A17" s="43"/>
      <c r="B17" s="43"/>
      <c r="C17" s="43"/>
      <c r="D17" s="43"/>
      <c r="E17" s="43"/>
      <c r="F17" s="43"/>
      <c r="G17" s="43"/>
      <c r="H17" s="43"/>
      <c r="I17" s="43"/>
    </row>
    <row r="18" spans="1:9" x14ac:dyDescent="0.2">
      <c r="A18" s="83" t="s">
        <v>11</v>
      </c>
      <c r="B18" s="84"/>
      <c r="C18" s="84"/>
      <c r="D18" s="84"/>
      <c r="E18" s="84"/>
      <c r="F18" s="84"/>
      <c r="G18" s="84"/>
      <c r="H18" s="84"/>
      <c r="I18" s="85"/>
    </row>
    <row r="19" spans="1:9" x14ac:dyDescent="0.2">
      <c r="A19" s="47"/>
      <c r="B19" s="48"/>
      <c r="C19" s="49" t="s">
        <v>25</v>
      </c>
      <c r="D19" s="49" t="s">
        <v>26</v>
      </c>
      <c r="E19" s="49" t="s">
        <v>27</v>
      </c>
      <c r="F19" s="49" t="s">
        <v>28</v>
      </c>
      <c r="G19" s="50" t="s">
        <v>104</v>
      </c>
      <c r="H19" s="67" t="s">
        <v>105</v>
      </c>
      <c r="I19" s="67" t="s">
        <v>106</v>
      </c>
    </row>
    <row r="20" spans="1:9" x14ac:dyDescent="0.2">
      <c r="A20" s="47"/>
      <c r="B20" s="48"/>
      <c r="C20" s="9" t="s">
        <v>10</v>
      </c>
      <c r="D20" s="9" t="s">
        <v>10</v>
      </c>
      <c r="E20" s="9" t="s">
        <v>10</v>
      </c>
      <c r="F20" s="9" t="s">
        <v>10</v>
      </c>
      <c r="G20" s="50" t="s">
        <v>107</v>
      </c>
      <c r="H20" s="50" t="s">
        <v>107</v>
      </c>
      <c r="I20" s="50" t="s">
        <v>107</v>
      </c>
    </row>
    <row r="21" spans="1:9" x14ac:dyDescent="0.2">
      <c r="A21" s="47" t="s">
        <v>0</v>
      </c>
      <c r="B21" s="48"/>
      <c r="C21" s="51">
        <v>7764143</v>
      </c>
      <c r="D21" s="51">
        <v>1650000</v>
      </c>
      <c r="E21" s="51">
        <v>1000000</v>
      </c>
      <c r="F21" s="51">
        <v>1000000</v>
      </c>
      <c r="G21" s="105">
        <v>2076270</v>
      </c>
      <c r="H21" s="105">
        <v>10699500</v>
      </c>
      <c r="I21" s="105">
        <v>2076270</v>
      </c>
    </row>
    <row r="22" spans="1:9" x14ac:dyDescent="0.2">
      <c r="A22" s="47" t="s">
        <v>1</v>
      </c>
      <c r="B22" s="48"/>
      <c r="C22" s="51">
        <v>183.7699999997858</v>
      </c>
      <c r="D22" s="51">
        <f t="shared" ref="D22:I22" si="0">C32</f>
        <v>43398.119999999646</v>
      </c>
      <c r="E22" s="51">
        <f t="shared" si="0"/>
        <v>58154.039999999572</v>
      </c>
      <c r="F22" s="51">
        <f t="shared" si="0"/>
        <v>51744.779999999562</v>
      </c>
      <c r="G22" s="51">
        <f t="shared" si="0"/>
        <v>45908.529999999562</v>
      </c>
      <c r="H22" s="51">
        <f t="shared" si="0"/>
        <v>45908.529999999562</v>
      </c>
      <c r="I22" s="51">
        <f t="shared" si="0"/>
        <v>45908.529999999562</v>
      </c>
    </row>
    <row r="23" spans="1:9" x14ac:dyDescent="0.2">
      <c r="A23" s="47" t="s">
        <v>2</v>
      </c>
      <c r="B23" s="48"/>
      <c r="C23" s="51">
        <v>1548904.68</v>
      </c>
      <c r="D23" s="51">
        <v>1679283</v>
      </c>
      <c r="E23" s="51">
        <v>1629772.08</v>
      </c>
      <c r="F23" s="51">
        <v>1775890.78</v>
      </c>
      <c r="G23" s="51">
        <v>1775890.78</v>
      </c>
      <c r="H23" s="51">
        <v>1775890.78</v>
      </c>
      <c r="I23" s="51">
        <v>1775890.78</v>
      </c>
    </row>
    <row r="24" spans="1:9" x14ac:dyDescent="0.2">
      <c r="A24" s="47" t="s">
        <v>3</v>
      </c>
      <c r="B24" s="48"/>
      <c r="C24" s="51">
        <v>1505690.33</v>
      </c>
      <c r="D24" s="51">
        <v>1664527.08</v>
      </c>
      <c r="E24" s="51">
        <v>1636181.34</v>
      </c>
      <c r="F24" s="51">
        <v>1781727.03</v>
      </c>
      <c r="G24" s="51">
        <v>1775890.78</v>
      </c>
      <c r="H24" s="51">
        <v>1775890.78</v>
      </c>
      <c r="I24" s="51">
        <v>1775890.78</v>
      </c>
    </row>
    <row r="25" spans="1:9" x14ac:dyDescent="0.2">
      <c r="A25" s="47"/>
      <c r="B25" s="48"/>
      <c r="C25" s="51"/>
      <c r="D25" s="51"/>
      <c r="E25" s="51"/>
      <c r="F25" s="51"/>
      <c r="G25" s="51"/>
      <c r="H25" s="51"/>
      <c r="I25" s="51"/>
    </row>
    <row r="26" spans="1:9" x14ac:dyDescent="0.2">
      <c r="A26" s="47" t="s">
        <v>4</v>
      </c>
      <c r="B26" s="46"/>
      <c r="C26" s="52"/>
      <c r="D26" s="52"/>
      <c r="E26" s="53"/>
      <c r="F26" s="53"/>
      <c r="G26" s="53"/>
      <c r="H26" s="53"/>
      <c r="I26" s="53"/>
    </row>
    <row r="27" spans="1:9" x14ac:dyDescent="0.2">
      <c r="A27" s="6" t="s">
        <v>90</v>
      </c>
      <c r="B27" s="46"/>
      <c r="C27" s="54"/>
      <c r="D27" s="54"/>
      <c r="E27" s="53"/>
      <c r="F27" s="53"/>
      <c r="G27" s="53"/>
      <c r="H27" s="53"/>
      <c r="I27" s="53"/>
    </row>
    <row r="28" spans="1:9" x14ac:dyDescent="0.2">
      <c r="A28" s="55"/>
      <c r="B28" s="56"/>
      <c r="C28" s="51">
        <v>0</v>
      </c>
      <c r="D28" s="51">
        <v>0</v>
      </c>
      <c r="E28" s="51">
        <v>0</v>
      </c>
      <c r="F28" s="51">
        <v>0</v>
      </c>
      <c r="G28" s="51">
        <v>0</v>
      </c>
      <c r="H28" s="51">
        <v>0</v>
      </c>
      <c r="I28" s="51">
        <v>0</v>
      </c>
    </row>
    <row r="29" spans="1:9" x14ac:dyDescent="0.2">
      <c r="A29" s="55"/>
      <c r="B29" s="56"/>
      <c r="C29" s="51"/>
      <c r="D29" s="51"/>
      <c r="E29" s="51"/>
      <c r="F29" s="51"/>
      <c r="G29" s="51"/>
      <c r="H29" s="51"/>
      <c r="I29" s="51"/>
    </row>
    <row r="30" spans="1:9" x14ac:dyDescent="0.2">
      <c r="A30" s="47" t="s">
        <v>5</v>
      </c>
      <c r="B30" s="48"/>
      <c r="C30" s="51"/>
      <c r="D30" s="51"/>
      <c r="E30" s="51"/>
      <c r="F30" s="51"/>
      <c r="G30" s="51"/>
      <c r="H30" s="51"/>
      <c r="I30" s="51"/>
    </row>
    <row r="31" spans="1:9" x14ac:dyDescent="0.2">
      <c r="A31" s="47"/>
      <c r="B31" s="48"/>
      <c r="C31" s="51"/>
      <c r="D31" s="51"/>
      <c r="E31" s="51"/>
      <c r="F31" s="51"/>
      <c r="G31" s="51"/>
      <c r="H31" s="51"/>
      <c r="I31" s="51"/>
    </row>
    <row r="32" spans="1:9" x14ac:dyDescent="0.2">
      <c r="A32" s="47" t="s">
        <v>7</v>
      </c>
      <c r="B32" s="48"/>
      <c r="C32" s="53">
        <v>43398.119999999646</v>
      </c>
      <c r="D32" s="53">
        <f t="shared" ref="D32:I32" si="1">D22+D23-D24+D30</f>
        <v>58154.039999999572</v>
      </c>
      <c r="E32" s="53">
        <f t="shared" si="1"/>
        <v>51744.779999999562</v>
      </c>
      <c r="F32" s="53">
        <f t="shared" si="1"/>
        <v>45908.529999999562</v>
      </c>
      <c r="G32" s="53">
        <f t="shared" si="1"/>
        <v>45908.529999999562</v>
      </c>
      <c r="H32" s="53">
        <f t="shared" si="1"/>
        <v>45908.529999999562</v>
      </c>
      <c r="I32" s="53">
        <f t="shared" si="1"/>
        <v>45908.529999999562</v>
      </c>
    </row>
    <row r="33" spans="1:9" x14ac:dyDescent="0.2">
      <c r="A33" s="55"/>
      <c r="B33" s="56"/>
      <c r="C33" s="51"/>
      <c r="D33" s="51"/>
      <c r="E33" s="51"/>
      <c r="F33" s="51"/>
      <c r="G33" s="51"/>
      <c r="H33" s="51"/>
      <c r="I33" s="51"/>
    </row>
    <row r="34" spans="1:9" x14ac:dyDescent="0.2">
      <c r="A34" s="47" t="s">
        <v>20</v>
      </c>
      <c r="B34" s="48"/>
      <c r="C34" s="57">
        <v>108276.5</v>
      </c>
      <c r="D34" s="57">
        <v>2149.67</v>
      </c>
      <c r="E34" s="57">
        <v>289364.39</v>
      </c>
      <c r="F34" s="57">
        <v>280449.58</v>
      </c>
      <c r="G34" s="57">
        <v>280449.58</v>
      </c>
      <c r="H34" s="57">
        <v>280449.58</v>
      </c>
      <c r="I34" s="57">
        <v>280449.58</v>
      </c>
    </row>
    <row r="35" spans="1:9" x14ac:dyDescent="0.2">
      <c r="A35" s="55"/>
      <c r="B35" s="56"/>
      <c r="C35" s="51"/>
      <c r="D35" s="51"/>
      <c r="E35" s="51"/>
      <c r="F35" s="51"/>
      <c r="G35" s="51"/>
      <c r="H35" s="51"/>
      <c r="I35" s="51"/>
    </row>
    <row r="36" spans="1:9" x14ac:dyDescent="0.2">
      <c r="A36" s="47" t="s">
        <v>21</v>
      </c>
      <c r="B36" s="58"/>
      <c r="C36" s="18" t="s">
        <v>91</v>
      </c>
      <c r="D36" s="18" t="s">
        <v>91</v>
      </c>
      <c r="E36" s="18" t="s">
        <v>91</v>
      </c>
      <c r="F36" s="18" t="s">
        <v>91</v>
      </c>
      <c r="G36" s="18" t="s">
        <v>91</v>
      </c>
      <c r="H36" s="18" t="s">
        <v>91</v>
      </c>
      <c r="I36" s="18" t="s">
        <v>91</v>
      </c>
    </row>
    <row r="37" spans="1:9" ht="24.75" customHeight="1" x14ac:dyDescent="0.2">
      <c r="A37" s="97"/>
      <c r="B37" s="97"/>
      <c r="C37" s="97"/>
      <c r="D37" s="97"/>
      <c r="E37" s="97"/>
      <c r="F37" s="97"/>
      <c r="G37" s="97"/>
      <c r="H37" s="97"/>
      <c r="I37" s="97"/>
    </row>
    <row r="38" spans="1:9" x14ac:dyDescent="0.2">
      <c r="A38" s="59" t="s">
        <v>22</v>
      </c>
      <c r="B38" s="44"/>
      <c r="C38" s="24"/>
      <c r="D38" s="24"/>
      <c r="E38" s="52"/>
      <c r="F38" s="52"/>
      <c r="G38" s="52"/>
      <c r="H38" s="52"/>
      <c r="I38" s="52"/>
    </row>
    <row r="39" spans="1:9" x14ac:dyDescent="0.2">
      <c r="A39" s="60" t="s">
        <v>92</v>
      </c>
      <c r="B39" s="56"/>
      <c r="C39" s="16"/>
      <c r="D39" s="16"/>
      <c r="E39" s="57"/>
      <c r="F39" s="57"/>
      <c r="G39" s="57"/>
      <c r="H39" s="57"/>
      <c r="I39" s="57"/>
    </row>
    <row r="40" spans="1:9" x14ac:dyDescent="0.2">
      <c r="A40" s="47"/>
      <c r="B40" s="48"/>
      <c r="C40" s="51"/>
      <c r="D40" s="51"/>
      <c r="E40" s="51"/>
      <c r="F40" s="51"/>
      <c r="G40" s="51"/>
      <c r="H40" s="51"/>
      <c r="I40" s="51"/>
    </row>
    <row r="41" spans="1:9" x14ac:dyDescent="0.2">
      <c r="A41" s="47" t="s">
        <v>6</v>
      </c>
      <c r="B41" s="48"/>
      <c r="C41" s="11"/>
      <c r="D41" s="11"/>
      <c r="E41" s="51"/>
      <c r="F41" s="51"/>
      <c r="G41" s="51"/>
      <c r="H41" s="51"/>
      <c r="I41" s="51"/>
    </row>
    <row r="42" spans="1:9" x14ac:dyDescent="0.2">
      <c r="A42" s="47"/>
      <c r="B42" s="48"/>
      <c r="C42" s="11"/>
      <c r="D42" s="11"/>
      <c r="E42" s="51"/>
      <c r="F42" s="51"/>
      <c r="G42" s="51"/>
      <c r="H42" s="51"/>
      <c r="I42" s="51"/>
    </row>
    <row r="43" spans="1:9" x14ac:dyDescent="0.2">
      <c r="A43" s="60" t="s">
        <v>8</v>
      </c>
      <c r="B43" s="58"/>
      <c r="C43" s="11"/>
      <c r="D43" s="11"/>
      <c r="E43" s="51"/>
      <c r="F43" s="51"/>
      <c r="G43" s="51"/>
      <c r="H43" s="51"/>
      <c r="I43" s="51"/>
    </row>
    <row r="44" spans="1:9" x14ac:dyDescent="0.2">
      <c r="A44" s="61" t="s">
        <v>9</v>
      </c>
      <c r="B44" s="62"/>
      <c r="C44" s="11"/>
      <c r="D44" s="11"/>
      <c r="E44" s="51"/>
      <c r="F44" s="51"/>
      <c r="G44" s="51"/>
      <c r="H44" s="51"/>
      <c r="I44" s="51"/>
    </row>
  </sheetData>
  <mergeCells count="6">
    <mergeCell ref="A8:I8"/>
    <mergeCell ref="A12:I12"/>
    <mergeCell ref="A14:I15"/>
    <mergeCell ref="A16:I16"/>
    <mergeCell ref="A18:I18"/>
    <mergeCell ref="A37:I37"/>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67DF9-CEA6-427C-A845-6D9F2C9E1A20}">
  <sheetPr>
    <pageSetUpPr fitToPage="1"/>
  </sheetPr>
  <dimension ref="A1:I45"/>
  <sheetViews>
    <sheetView tabSelected="1" zoomScaleNormal="100" zoomScaleSheetLayoutView="100" workbookViewId="0">
      <selection activeCell="N16" sqref="N16"/>
    </sheetView>
  </sheetViews>
  <sheetFormatPr defaultColWidth="10.28515625" defaultRowHeight="12.75" x14ac:dyDescent="0.2"/>
  <cols>
    <col min="1" max="2" width="14.7109375" style="28" customWidth="1"/>
    <col min="3" max="8" width="14" style="28" customWidth="1"/>
    <col min="9" max="9" width="13.140625" style="28" customWidth="1"/>
    <col min="10" max="12" width="10.28515625" style="28"/>
    <col min="13" max="13" width="9.28515625" style="28" bestFit="1" customWidth="1"/>
    <col min="14" max="16384" width="10.28515625" style="28"/>
  </cols>
  <sheetData>
    <row r="1" spans="1:9" x14ac:dyDescent="0.2">
      <c r="A1" s="43"/>
      <c r="B1" s="43"/>
      <c r="C1" s="43"/>
      <c r="D1" s="43"/>
      <c r="E1" s="43"/>
      <c r="F1" s="43"/>
      <c r="G1" s="43"/>
      <c r="H1" s="43"/>
      <c r="I1" s="43"/>
    </row>
    <row r="2" spans="1:9" x14ac:dyDescent="0.2">
      <c r="A2" s="43" t="s">
        <v>12</v>
      </c>
      <c r="B2" s="44" t="s">
        <v>80</v>
      </c>
      <c r="C2" s="44"/>
      <c r="D2" s="44"/>
      <c r="E2" s="43"/>
      <c r="F2" s="43"/>
      <c r="G2" s="45" t="s">
        <v>13</v>
      </c>
      <c r="H2" s="44" t="s">
        <v>81</v>
      </c>
      <c r="I2" s="44"/>
    </row>
    <row r="3" spans="1:9" x14ac:dyDescent="0.2">
      <c r="A3" s="43" t="s">
        <v>19</v>
      </c>
      <c r="B3" s="44" t="s">
        <v>82</v>
      </c>
      <c r="C3" s="44"/>
      <c r="D3" s="44"/>
      <c r="E3" s="43"/>
      <c r="F3" s="43"/>
      <c r="G3" s="45" t="s">
        <v>14</v>
      </c>
      <c r="H3" s="46" t="s">
        <v>83</v>
      </c>
      <c r="I3" s="46"/>
    </row>
    <row r="4" spans="1:9" x14ac:dyDescent="0.2">
      <c r="A4" s="43" t="s">
        <v>15</v>
      </c>
      <c r="B4" s="44" t="s">
        <v>93</v>
      </c>
      <c r="C4" s="44"/>
      <c r="D4" s="44"/>
      <c r="E4" s="43"/>
      <c r="F4" s="43"/>
      <c r="G4" s="45" t="s">
        <v>17</v>
      </c>
      <c r="H4" s="44" t="s">
        <v>33</v>
      </c>
      <c r="I4" s="44"/>
    </row>
    <row r="5" spans="1:9" x14ac:dyDescent="0.2">
      <c r="A5" s="43" t="s">
        <v>16</v>
      </c>
      <c r="B5" s="101" t="s">
        <v>140</v>
      </c>
      <c r="C5" s="102"/>
      <c r="D5" s="102"/>
      <c r="E5" s="43"/>
      <c r="F5" s="43"/>
      <c r="G5" s="45" t="s">
        <v>18</v>
      </c>
      <c r="H5" s="46" t="s">
        <v>94</v>
      </c>
      <c r="I5" s="46"/>
    </row>
    <row r="6" spans="1:9" x14ac:dyDescent="0.2">
      <c r="A6" s="43"/>
      <c r="B6" s="43"/>
      <c r="C6" s="43"/>
      <c r="D6" s="43"/>
      <c r="E6" s="43"/>
      <c r="F6" s="43"/>
      <c r="G6" s="43"/>
      <c r="H6" s="43"/>
      <c r="I6" s="43"/>
    </row>
    <row r="7" spans="1:9" ht="7.5" customHeight="1" x14ac:dyDescent="0.2">
      <c r="A7" s="43"/>
      <c r="B7" s="43"/>
      <c r="C7" s="43"/>
      <c r="D7" s="43"/>
      <c r="E7" s="43"/>
      <c r="F7" s="43"/>
      <c r="G7" s="43"/>
      <c r="H7" s="43"/>
      <c r="I7" s="43"/>
    </row>
    <row r="8" spans="1:9" ht="17.25" customHeight="1" x14ac:dyDescent="0.2">
      <c r="A8" s="91" t="s">
        <v>95</v>
      </c>
      <c r="B8" s="91"/>
      <c r="C8" s="91"/>
      <c r="D8" s="91"/>
      <c r="E8" s="91"/>
      <c r="F8" s="91"/>
      <c r="G8" s="91"/>
      <c r="H8" s="91"/>
      <c r="I8" s="91"/>
    </row>
    <row r="9" spans="1:9" x14ac:dyDescent="0.2">
      <c r="A9" s="43"/>
      <c r="B9" s="43"/>
      <c r="C9" s="43"/>
      <c r="D9" s="43"/>
      <c r="E9" s="43"/>
      <c r="F9" s="43"/>
      <c r="G9" s="43"/>
      <c r="H9" s="43"/>
      <c r="I9" s="43"/>
    </row>
    <row r="10" spans="1:9" x14ac:dyDescent="0.2">
      <c r="A10" s="43" t="s">
        <v>87</v>
      </c>
      <c r="B10" s="43"/>
      <c r="C10" s="43"/>
      <c r="D10" s="43"/>
      <c r="E10" s="43"/>
      <c r="F10" s="43"/>
      <c r="G10" s="43"/>
      <c r="H10" s="43"/>
      <c r="I10" s="43"/>
    </row>
    <row r="11" spans="1:9" x14ac:dyDescent="0.2">
      <c r="A11" s="43"/>
      <c r="B11" s="43"/>
      <c r="C11" s="43"/>
      <c r="D11" s="43"/>
      <c r="E11" s="43"/>
      <c r="F11" s="43"/>
      <c r="G11" s="43"/>
      <c r="H11" s="43"/>
      <c r="I11" s="43"/>
    </row>
    <row r="12" spans="1:9" ht="26.25" customHeight="1" x14ac:dyDescent="0.2">
      <c r="A12" s="91" t="s">
        <v>96</v>
      </c>
      <c r="B12" s="91"/>
      <c r="C12" s="91"/>
      <c r="D12" s="91"/>
      <c r="E12" s="91"/>
      <c r="F12" s="91"/>
      <c r="G12" s="91"/>
      <c r="H12" s="91"/>
      <c r="I12" s="91"/>
    </row>
    <row r="13" spans="1:9" ht="12.75" customHeight="1" x14ac:dyDescent="0.2">
      <c r="A13" s="43"/>
      <c r="B13" s="43"/>
      <c r="C13" s="43"/>
      <c r="D13" s="43"/>
      <c r="E13" s="43"/>
      <c r="F13" s="43"/>
      <c r="G13" s="43"/>
      <c r="H13" s="43"/>
      <c r="I13" s="43"/>
    </row>
    <row r="14" spans="1:9" x14ac:dyDescent="0.2">
      <c r="A14" s="90" t="s">
        <v>88</v>
      </c>
      <c r="B14" s="90"/>
      <c r="C14" s="90"/>
      <c r="D14" s="90"/>
      <c r="E14" s="90"/>
      <c r="F14" s="90"/>
      <c r="G14" s="90"/>
      <c r="H14" s="90"/>
      <c r="I14" s="90"/>
    </row>
    <row r="15" spans="1:9" ht="8.25" customHeight="1" x14ac:dyDescent="0.2">
      <c r="A15" s="43"/>
      <c r="B15" s="43"/>
      <c r="C15" s="43"/>
      <c r="D15" s="43"/>
      <c r="E15" s="43"/>
      <c r="F15" s="43"/>
      <c r="G15" s="43"/>
      <c r="H15" s="43"/>
      <c r="I15" s="43"/>
    </row>
    <row r="16" spans="1:9" ht="39" customHeight="1" x14ac:dyDescent="0.2">
      <c r="A16" s="106" t="s">
        <v>141</v>
      </c>
      <c r="B16" s="107"/>
      <c r="C16" s="107"/>
      <c r="D16" s="107"/>
      <c r="E16" s="107"/>
      <c r="F16" s="107"/>
      <c r="G16" s="107"/>
      <c r="H16" s="107"/>
      <c r="I16" s="107"/>
    </row>
    <row r="17" spans="1:9" x14ac:dyDescent="0.2">
      <c r="A17" s="43"/>
      <c r="B17" s="43"/>
      <c r="C17" s="43"/>
      <c r="D17" s="43"/>
      <c r="E17" s="43"/>
      <c r="F17" s="43"/>
      <c r="G17" s="43"/>
      <c r="H17" s="43"/>
      <c r="I17" s="43"/>
    </row>
    <row r="18" spans="1:9" x14ac:dyDescent="0.2">
      <c r="A18" s="83" t="s">
        <v>11</v>
      </c>
      <c r="B18" s="84"/>
      <c r="C18" s="84"/>
      <c r="D18" s="84"/>
      <c r="E18" s="84"/>
      <c r="F18" s="84"/>
      <c r="G18" s="84"/>
      <c r="H18" s="84"/>
      <c r="I18" s="85"/>
    </row>
    <row r="19" spans="1:9" x14ac:dyDescent="0.2">
      <c r="A19" s="47"/>
      <c r="B19" s="48"/>
      <c r="C19" s="49" t="s">
        <v>25</v>
      </c>
      <c r="D19" s="49" t="s">
        <v>26</v>
      </c>
      <c r="E19" s="49" t="s">
        <v>27</v>
      </c>
      <c r="F19" s="49" t="s">
        <v>28</v>
      </c>
      <c r="G19" s="50" t="s">
        <v>104</v>
      </c>
      <c r="H19" s="67" t="s">
        <v>105</v>
      </c>
      <c r="I19" s="67" t="s">
        <v>106</v>
      </c>
    </row>
    <row r="20" spans="1:9" x14ac:dyDescent="0.2">
      <c r="A20" s="47"/>
      <c r="B20" s="48"/>
      <c r="C20" s="50" t="s">
        <v>10</v>
      </c>
      <c r="D20" s="9" t="s">
        <v>10</v>
      </c>
      <c r="E20" s="9" t="s">
        <v>10</v>
      </c>
      <c r="F20" s="9" t="s">
        <v>10</v>
      </c>
      <c r="G20" s="50" t="s">
        <v>107</v>
      </c>
      <c r="H20" s="50" t="s">
        <v>107</v>
      </c>
      <c r="I20" s="50" t="s">
        <v>107</v>
      </c>
    </row>
    <row r="21" spans="1:9" x14ac:dyDescent="0.2">
      <c r="A21" s="47" t="s">
        <v>0</v>
      </c>
      <c r="B21" s="48"/>
      <c r="C21" s="51">
        <v>794606</v>
      </c>
      <c r="D21" s="51">
        <v>254589</v>
      </c>
      <c r="E21" s="51">
        <v>267319</v>
      </c>
      <c r="F21" s="51">
        <v>280685</v>
      </c>
      <c r="G21" s="105">
        <v>272416</v>
      </c>
      <c r="H21" s="105">
        <v>274248</v>
      </c>
      <c r="I21" s="105">
        <v>274248</v>
      </c>
    </row>
    <row r="22" spans="1:9" x14ac:dyDescent="0.2">
      <c r="A22" s="47" t="s">
        <v>1</v>
      </c>
      <c r="B22" s="48"/>
      <c r="C22" s="51">
        <v>1885.6000000000058</v>
      </c>
      <c r="D22" s="51">
        <f t="shared" ref="D22:I22" si="0">C33</f>
        <v>12.259999999951106</v>
      </c>
      <c r="E22" s="51">
        <f t="shared" si="0"/>
        <v>31.939999999958673</v>
      </c>
      <c r="F22" s="51">
        <f t="shared" si="0"/>
        <v>1.3299999999580905</v>
      </c>
      <c r="G22" s="51">
        <f t="shared" si="0"/>
        <v>192.32999999995809</v>
      </c>
      <c r="H22" s="51">
        <f t="shared" si="0"/>
        <v>192.32999999995809</v>
      </c>
      <c r="I22" s="51">
        <f t="shared" si="0"/>
        <v>192.32999999995809</v>
      </c>
    </row>
    <row r="23" spans="1:9" x14ac:dyDescent="0.2">
      <c r="A23" s="47" t="s">
        <v>2</v>
      </c>
      <c r="B23" s="48"/>
      <c r="C23" s="51">
        <v>385320</v>
      </c>
      <c r="D23" s="51">
        <v>98697.38</v>
      </c>
      <c r="E23" s="51">
        <v>59243.75</v>
      </c>
      <c r="F23" s="51">
        <v>281507.59000000003</v>
      </c>
      <c r="G23" s="51">
        <v>281507.59000000003</v>
      </c>
      <c r="H23" s="51">
        <v>281507.59000000003</v>
      </c>
      <c r="I23" s="51">
        <v>281507.59000000003</v>
      </c>
    </row>
    <row r="24" spans="1:9" x14ac:dyDescent="0.2">
      <c r="A24" s="47" t="s">
        <v>3</v>
      </c>
      <c r="B24" s="48"/>
      <c r="C24" s="51">
        <v>387193.34</v>
      </c>
      <c r="D24" s="51">
        <v>98677.7</v>
      </c>
      <c r="E24" s="51">
        <v>59274.36</v>
      </c>
      <c r="F24" s="51">
        <v>281316.59000000003</v>
      </c>
      <c r="G24" s="51">
        <v>281507.59000000003</v>
      </c>
      <c r="H24" s="51">
        <v>281507.59000000003</v>
      </c>
      <c r="I24" s="51">
        <v>281507.59000000003</v>
      </c>
    </row>
    <row r="25" spans="1:9" x14ac:dyDescent="0.2">
      <c r="A25" s="47"/>
      <c r="B25" s="48"/>
      <c r="C25" s="51"/>
      <c r="D25" s="51"/>
      <c r="E25" s="51"/>
      <c r="F25" s="51"/>
      <c r="G25" s="51"/>
      <c r="H25" s="51"/>
      <c r="I25" s="51"/>
    </row>
    <row r="26" spans="1:9" x14ac:dyDescent="0.2">
      <c r="A26" s="47" t="s">
        <v>4</v>
      </c>
      <c r="B26" s="46"/>
      <c r="C26" s="54"/>
      <c r="D26" s="54"/>
      <c r="E26" s="53"/>
      <c r="F26" s="53"/>
      <c r="G26" s="53"/>
      <c r="H26" s="53"/>
      <c r="I26" s="53"/>
    </row>
    <row r="27" spans="1:9" x14ac:dyDescent="0.2">
      <c r="A27" s="6" t="s">
        <v>90</v>
      </c>
      <c r="B27" s="48"/>
      <c r="C27" s="63"/>
      <c r="D27" s="63"/>
      <c r="E27" s="64"/>
      <c r="F27" s="64"/>
      <c r="G27" s="64"/>
      <c r="H27" s="64"/>
      <c r="I27" s="64"/>
    </row>
    <row r="28" spans="1:9" x14ac:dyDescent="0.2">
      <c r="A28" s="55"/>
      <c r="B28" s="56"/>
      <c r="C28" s="51"/>
      <c r="D28" s="51"/>
      <c r="E28" s="51"/>
      <c r="F28" s="51"/>
      <c r="G28" s="51"/>
      <c r="H28" s="51"/>
      <c r="I28" s="51"/>
    </row>
    <row r="29" spans="1:9" x14ac:dyDescent="0.2">
      <c r="A29" s="55"/>
      <c r="B29" s="56"/>
      <c r="C29" s="51"/>
      <c r="D29" s="51"/>
      <c r="E29" s="51"/>
      <c r="F29" s="51"/>
      <c r="G29" s="51"/>
      <c r="H29" s="51"/>
      <c r="I29" s="51"/>
    </row>
    <row r="30" spans="1:9" x14ac:dyDescent="0.2">
      <c r="A30" s="55"/>
      <c r="B30" s="56"/>
      <c r="C30" s="51"/>
      <c r="D30" s="51"/>
      <c r="E30" s="51"/>
      <c r="F30" s="51"/>
      <c r="G30" s="51"/>
      <c r="H30" s="51"/>
      <c r="I30" s="51"/>
    </row>
    <row r="31" spans="1:9" x14ac:dyDescent="0.2">
      <c r="A31" s="47" t="s">
        <v>5</v>
      </c>
      <c r="B31" s="48"/>
      <c r="C31" s="65">
        <v>0</v>
      </c>
      <c r="D31" s="65">
        <v>0</v>
      </c>
      <c r="E31" s="65">
        <v>0</v>
      </c>
      <c r="F31" s="65">
        <v>0</v>
      </c>
      <c r="G31" s="65">
        <v>0</v>
      </c>
      <c r="H31" s="65">
        <v>0</v>
      </c>
      <c r="I31" s="65">
        <v>0</v>
      </c>
    </row>
    <row r="32" spans="1:9" x14ac:dyDescent="0.2">
      <c r="A32" s="47"/>
      <c r="B32" s="48"/>
      <c r="C32" s="51"/>
      <c r="D32" s="51"/>
      <c r="E32" s="51"/>
      <c r="F32" s="51"/>
      <c r="G32" s="51"/>
      <c r="H32" s="51"/>
      <c r="I32" s="51"/>
    </row>
    <row r="33" spans="1:9" x14ac:dyDescent="0.2">
      <c r="A33" s="47" t="s">
        <v>7</v>
      </c>
      <c r="B33" s="48"/>
      <c r="C33" s="53">
        <v>12.259999999951106</v>
      </c>
      <c r="D33" s="53">
        <f t="shared" ref="D33:I33" si="1">D22+D23-D24+D31</f>
        <v>31.939999999958673</v>
      </c>
      <c r="E33" s="53">
        <f t="shared" si="1"/>
        <v>1.3299999999580905</v>
      </c>
      <c r="F33" s="53">
        <f t="shared" si="1"/>
        <v>192.32999999995809</v>
      </c>
      <c r="G33" s="53">
        <f t="shared" si="1"/>
        <v>192.32999999995809</v>
      </c>
      <c r="H33" s="53">
        <f t="shared" si="1"/>
        <v>192.32999999995809</v>
      </c>
      <c r="I33" s="53">
        <f t="shared" si="1"/>
        <v>192.32999999995809</v>
      </c>
    </row>
    <row r="34" spans="1:9" x14ac:dyDescent="0.2">
      <c r="A34" s="55"/>
      <c r="B34" s="56"/>
      <c r="C34" s="51"/>
      <c r="D34" s="51"/>
      <c r="E34" s="51"/>
      <c r="F34" s="51"/>
      <c r="G34" s="51"/>
      <c r="H34" s="51"/>
      <c r="I34" s="51"/>
    </row>
    <row r="35" spans="1:9" x14ac:dyDescent="0.2">
      <c r="A35" s="47" t="s">
        <v>20</v>
      </c>
      <c r="B35" s="48"/>
      <c r="C35" s="57">
        <v>122343.26</v>
      </c>
      <c r="D35" s="57">
        <v>21990</v>
      </c>
      <c r="E35" s="57">
        <v>335241.46000000002</v>
      </c>
      <c r="F35" s="57">
        <v>69111.7</v>
      </c>
      <c r="G35" s="57">
        <v>69111.7</v>
      </c>
      <c r="H35" s="57">
        <v>69111.7</v>
      </c>
      <c r="I35" s="57">
        <v>69111.7</v>
      </c>
    </row>
    <row r="36" spans="1:9" x14ac:dyDescent="0.2">
      <c r="A36" s="55"/>
      <c r="B36" s="56"/>
      <c r="C36" s="51"/>
      <c r="D36" s="51"/>
      <c r="E36" s="51"/>
      <c r="F36" s="51"/>
      <c r="G36" s="51"/>
      <c r="H36" s="51"/>
      <c r="I36" s="51"/>
    </row>
    <row r="37" spans="1:9" x14ac:dyDescent="0.2">
      <c r="A37" s="47" t="s">
        <v>21</v>
      </c>
      <c r="B37" s="58"/>
      <c r="C37" s="18" t="s">
        <v>91</v>
      </c>
      <c r="D37" s="18" t="s">
        <v>91</v>
      </c>
      <c r="E37" s="18" t="s">
        <v>91</v>
      </c>
      <c r="F37" s="18" t="s">
        <v>91</v>
      </c>
      <c r="G37" s="18" t="s">
        <v>91</v>
      </c>
      <c r="H37" s="18" t="s">
        <v>91</v>
      </c>
      <c r="I37" s="18" t="s">
        <v>91</v>
      </c>
    </row>
    <row r="38" spans="1:9" ht="33" customHeight="1" x14ac:dyDescent="0.2">
      <c r="A38" s="97"/>
      <c r="B38" s="97"/>
      <c r="C38" s="97"/>
      <c r="D38" s="97"/>
      <c r="E38" s="97"/>
      <c r="F38" s="97"/>
      <c r="G38" s="97"/>
      <c r="H38" s="97"/>
      <c r="I38" s="97"/>
    </row>
    <row r="39" spans="1:9" x14ac:dyDescent="0.2">
      <c r="A39" s="59" t="s">
        <v>22</v>
      </c>
      <c r="B39" s="44"/>
      <c r="C39" s="24"/>
      <c r="D39" s="24"/>
      <c r="E39" s="52"/>
      <c r="F39" s="52"/>
      <c r="G39" s="52"/>
      <c r="H39" s="52"/>
      <c r="I39" s="52"/>
    </row>
    <row r="40" spans="1:9" x14ac:dyDescent="0.2">
      <c r="A40" s="60" t="s">
        <v>92</v>
      </c>
      <c r="B40" s="56"/>
      <c r="C40" s="16"/>
      <c r="D40" s="16"/>
      <c r="E40" s="57"/>
      <c r="F40" s="57"/>
      <c r="G40" s="57"/>
      <c r="H40" s="57"/>
      <c r="I40" s="57"/>
    </row>
    <row r="41" spans="1:9" x14ac:dyDescent="0.2">
      <c r="A41" s="47"/>
      <c r="B41" s="48"/>
      <c r="C41" s="51"/>
      <c r="D41" s="51"/>
      <c r="E41" s="51"/>
      <c r="F41" s="51"/>
      <c r="G41" s="51"/>
      <c r="H41" s="51"/>
      <c r="I41" s="51"/>
    </row>
    <row r="42" spans="1:9" x14ac:dyDescent="0.2">
      <c r="A42" s="47" t="s">
        <v>6</v>
      </c>
      <c r="B42" s="48"/>
      <c r="C42" s="11"/>
      <c r="D42" s="11"/>
      <c r="E42" s="51"/>
      <c r="F42" s="51"/>
      <c r="G42" s="51"/>
      <c r="H42" s="51"/>
      <c r="I42" s="51"/>
    </row>
    <row r="43" spans="1:9" x14ac:dyDescent="0.2">
      <c r="A43" s="47"/>
      <c r="B43" s="48"/>
      <c r="C43" s="11"/>
      <c r="D43" s="11"/>
      <c r="E43" s="51"/>
      <c r="F43" s="51"/>
      <c r="G43" s="51"/>
      <c r="H43" s="51"/>
      <c r="I43" s="51"/>
    </row>
    <row r="44" spans="1:9" x14ac:dyDescent="0.2">
      <c r="A44" s="60" t="s">
        <v>8</v>
      </c>
      <c r="B44" s="58"/>
      <c r="C44" s="11"/>
      <c r="D44" s="11"/>
      <c r="E44" s="51"/>
      <c r="F44" s="51"/>
      <c r="G44" s="51"/>
      <c r="H44" s="51"/>
      <c r="I44" s="51"/>
    </row>
    <row r="45" spans="1:9" x14ac:dyDescent="0.2">
      <c r="A45" s="61" t="s">
        <v>9</v>
      </c>
      <c r="B45" s="62"/>
      <c r="C45" s="11"/>
      <c r="D45" s="11"/>
      <c r="E45" s="51"/>
      <c r="F45" s="51"/>
      <c r="G45" s="51"/>
      <c r="H45" s="51"/>
      <c r="I45" s="51"/>
    </row>
  </sheetData>
  <mergeCells count="6">
    <mergeCell ref="A8:I8"/>
    <mergeCell ref="A12:I12"/>
    <mergeCell ref="A14:I14"/>
    <mergeCell ref="A16:I16"/>
    <mergeCell ref="A18:I18"/>
    <mergeCell ref="A38:I38"/>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S256</vt:lpstr>
      <vt:lpstr>S257</vt:lpstr>
      <vt:lpstr>S258</vt:lpstr>
      <vt:lpstr>S259</vt:lpstr>
      <vt:lpstr>S 276</vt:lpstr>
      <vt:lpstr>S 292</vt:lpstr>
      <vt:lpstr>S 293, S 205, S256</vt:lpstr>
      <vt:lpstr>S 294</vt:lpstr>
      <vt:lpstr>S 295</vt:lpstr>
      <vt:lpstr>S 297</vt:lpstr>
      <vt:lpstr>S 298</vt:lpstr>
      <vt:lpstr>S 299</vt:lpstr>
      <vt:lpstr>'S 298'!Print_Area</vt:lpstr>
      <vt:lpstr>'S 299'!Print_Area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2023-10-02T19:12:50Z</cp:lastPrinted>
  <dcterms:created xsi:type="dcterms:W3CDTF">2007-10-18T21:13:24Z</dcterms:created>
  <dcterms:modified xsi:type="dcterms:W3CDTF">2023-10-02T21:32:51Z</dcterms:modified>
</cp:coreProperties>
</file>