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3 NON GENERAL FUND RPT\Master Form 37-49_to Leg,B&amp;F\"/>
    </mc:Choice>
  </mc:AlternateContent>
  <xr:revisionPtr revIDLastSave="0" documentId="13_ncr:1_{79CFA119-3891-41B8-9596-746D333EF0DB}" xr6:coauthVersionLast="44" xr6:coauthVersionMax="47" xr10:uidLastSave="{00000000-0000-0000-0000-000000000000}"/>
  <bookViews>
    <workbookView xWindow="-120" yWindow="-120" windowWidth="29040" windowHeight="15840" firstSheet="21" activeTab="37" xr2:uid="{7013CA5F-40E5-451F-AED0-BB95E88B2793}"/>
  </bookViews>
  <sheets>
    <sheet name="S 302" sheetId="33" r:id="rId1"/>
    <sheet name="S 304" sheetId="34" r:id="rId2"/>
    <sheet name="S 305" sheetId="35" r:id="rId3"/>
    <sheet name="S306" sheetId="13" r:id="rId4"/>
    <sheet name="S 307" sheetId="5" r:id="rId5"/>
    <sheet name="S 308" sheetId="39" r:id="rId6"/>
    <sheet name="S 309" sheetId="3" r:id="rId7"/>
    <sheet name="S 310" sheetId="9" r:id="rId8"/>
    <sheet name="S 313" sheetId="17" r:id="rId9"/>
    <sheet name="S 314" sheetId="8" r:id="rId10"/>
    <sheet name="S 315" sheetId="18" r:id="rId11"/>
    <sheet name="S 316" sheetId="10" r:id="rId12"/>
    <sheet name="S 317" sheetId="19" r:id="rId13"/>
    <sheet name="S 319" sheetId="20" r:id="rId14"/>
    <sheet name="S 321" sheetId="36" r:id="rId15"/>
    <sheet name="S 322" sheetId="21" r:id="rId16"/>
    <sheet name="S 323" sheetId="22" r:id="rId17"/>
    <sheet name="S 324" sheetId="2" r:id="rId18"/>
    <sheet name="S 325" sheetId="37" r:id="rId19"/>
    <sheet name="S 327" sheetId="23" r:id="rId20"/>
    <sheet name="S 328" sheetId="14" r:id="rId21"/>
    <sheet name="S 329" sheetId="16" r:id="rId22"/>
    <sheet name="S 330" sheetId="24" r:id="rId23"/>
    <sheet name="S 331" sheetId="38" r:id="rId24"/>
    <sheet name="S 334" sheetId="1" r:id="rId25"/>
    <sheet name="S 335" sheetId="11" r:id="rId26"/>
    <sheet name="S 336" sheetId="25" r:id="rId27"/>
    <sheet name="S 337" sheetId="12" r:id="rId28"/>
    <sheet name="S 338" sheetId="15" r:id="rId29"/>
    <sheet name="S 339" sheetId="26" r:id="rId30"/>
    <sheet name="S 340" sheetId="27" r:id="rId31"/>
    <sheet name="S 341" sheetId="28" r:id="rId32"/>
    <sheet name="S 342" sheetId="29" r:id="rId33"/>
    <sheet name="S 344" sheetId="30" r:id="rId34"/>
    <sheet name="S 346" sheetId="6" r:id="rId35"/>
    <sheet name="S 347" sheetId="7" r:id="rId36"/>
    <sheet name="S 348" sheetId="31" r:id="rId37"/>
    <sheet name="S 349" sheetId="32" r:id="rId38"/>
  </sheets>
  <definedNames>
    <definedName name="_xlnm.Print_Area" localSheetId="0">'S 302'!$B$1:$I$23</definedName>
    <definedName name="_xlnm.Print_Area" localSheetId="1">'S 304'!$B$1:$H$23</definedName>
    <definedName name="_xlnm.Print_Area" localSheetId="2">'S 305'!$A$1:$H$24</definedName>
    <definedName name="_xlnm.Print_Area" localSheetId="4">'S 307'!$A$1:$H$25</definedName>
    <definedName name="_xlnm.Print_Area" localSheetId="5">'S 308'!$A$1:$H$24</definedName>
    <definedName name="_xlnm.Print_Area" localSheetId="7">'S 310'!$A$1:$H$24</definedName>
    <definedName name="_xlnm.Print_Area" localSheetId="9">'S 314'!$A$1:$H$24</definedName>
    <definedName name="_xlnm.Print_Area" localSheetId="11">'S 316'!$A$1:$H$24</definedName>
    <definedName name="_xlnm.Print_Area" localSheetId="17">'S 324'!$A$1:$H$24</definedName>
    <definedName name="_xlnm.Print_Area" localSheetId="20">'S 328'!$A$1:$H$24</definedName>
    <definedName name="_xlnm.Print_Area" localSheetId="21">'S 329'!$A$1:$E$25</definedName>
    <definedName name="_xlnm.Print_Area" localSheetId="23">'S 331'!$A$1:$H$24</definedName>
    <definedName name="_xlnm.Print_Area" localSheetId="24">'S 334'!$A$1:$H$24</definedName>
    <definedName name="_xlnm.Print_Area" localSheetId="25">'S 335'!$A$1:$H$24</definedName>
    <definedName name="_xlnm.Print_Area" localSheetId="27">'S 337'!$A$1:$H$24</definedName>
    <definedName name="_xlnm.Print_Area" localSheetId="28">'S 338'!$A$1:$H$24</definedName>
    <definedName name="_xlnm.Print_Area" localSheetId="34">'S 346'!$A$1:$H$24</definedName>
    <definedName name="_xlnm.Print_Area" localSheetId="35">'S 347'!$A$1:$H$24</definedName>
    <definedName name="_xlnm.Print_Area" localSheetId="3">'S306'!$A$1:$H$24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39" l="1"/>
  <c r="G23" i="39"/>
  <c r="F23" i="39"/>
  <c r="E23" i="39"/>
  <c r="D23" i="39"/>
  <c r="C23" i="39"/>
  <c r="H23" i="37" l="1"/>
  <c r="G23" i="37"/>
  <c r="F23" i="37"/>
  <c r="E23" i="37"/>
  <c r="D23" i="37"/>
  <c r="C23" i="37"/>
  <c r="H23" i="36"/>
  <c r="G23" i="36"/>
  <c r="F23" i="36"/>
  <c r="E23" i="36"/>
  <c r="D23" i="36"/>
  <c r="C23" i="36"/>
  <c r="H23" i="34"/>
  <c r="G23" i="34"/>
  <c r="F23" i="34"/>
  <c r="E23" i="34"/>
  <c r="D23" i="34"/>
  <c r="C23" i="34"/>
  <c r="D23" i="33"/>
  <c r="C23" i="33"/>
  <c r="E15" i="33"/>
  <c r="F15" i="33" s="1"/>
  <c r="G15" i="33" s="1"/>
  <c r="H15" i="33" s="1"/>
  <c r="D13" i="33"/>
  <c r="E13" i="33" s="1"/>
  <c r="E23" i="33" l="1"/>
  <c r="F13" i="33"/>
  <c r="H23" i="32"/>
  <c r="G23" i="32"/>
  <c r="F23" i="32"/>
  <c r="E23" i="32"/>
  <c r="D23" i="32"/>
  <c r="C23" i="32"/>
  <c r="H23" i="31"/>
  <c r="G23" i="31"/>
  <c r="F23" i="31"/>
  <c r="E23" i="31"/>
  <c r="D23" i="31"/>
  <c r="C23" i="31"/>
  <c r="H23" i="30"/>
  <c r="G23" i="30"/>
  <c r="F23" i="30"/>
  <c r="E23" i="30"/>
  <c r="D23" i="30"/>
  <c r="C23" i="30"/>
  <c r="H23" i="29"/>
  <c r="G23" i="29"/>
  <c r="F23" i="29"/>
  <c r="E23" i="29"/>
  <c r="D23" i="29"/>
  <c r="C23" i="29"/>
  <c r="H23" i="28"/>
  <c r="G23" i="28"/>
  <c r="F23" i="28"/>
  <c r="E23" i="28"/>
  <c r="D23" i="28"/>
  <c r="C23" i="28"/>
  <c r="H23" i="27"/>
  <c r="G23" i="27"/>
  <c r="F23" i="27"/>
  <c r="E23" i="27"/>
  <c r="D23" i="27"/>
  <c r="C23" i="27"/>
  <c r="H23" i="26"/>
  <c r="G23" i="26"/>
  <c r="F23" i="26"/>
  <c r="E23" i="26"/>
  <c r="D23" i="26"/>
  <c r="C23" i="26"/>
  <c r="H23" i="25"/>
  <c r="G23" i="25"/>
  <c r="F23" i="25"/>
  <c r="E23" i="25"/>
  <c r="D23" i="25"/>
  <c r="C23" i="25"/>
  <c r="H23" i="24"/>
  <c r="G23" i="24"/>
  <c r="F23" i="24"/>
  <c r="E23" i="24"/>
  <c r="D23" i="24"/>
  <c r="C23" i="24"/>
  <c r="H23" i="23"/>
  <c r="G23" i="23"/>
  <c r="F23" i="23"/>
  <c r="E23" i="23"/>
  <c r="D23" i="23"/>
  <c r="C23" i="23"/>
  <c r="H23" i="22"/>
  <c r="G23" i="22"/>
  <c r="F23" i="22"/>
  <c r="E23" i="22"/>
  <c r="D23" i="22"/>
  <c r="C23" i="22"/>
  <c r="H23" i="21"/>
  <c r="G23" i="21"/>
  <c r="F23" i="21"/>
  <c r="E23" i="21"/>
  <c r="D23" i="21"/>
  <c r="C23" i="21"/>
  <c r="H23" i="20"/>
  <c r="G23" i="20"/>
  <c r="F23" i="20"/>
  <c r="E23" i="20"/>
  <c r="D23" i="20"/>
  <c r="C23" i="20"/>
  <c r="H23" i="19"/>
  <c r="G23" i="19"/>
  <c r="F23" i="19"/>
  <c r="E23" i="19"/>
  <c r="D23" i="19"/>
  <c r="C23" i="19"/>
  <c r="H23" i="18"/>
  <c r="G23" i="18"/>
  <c r="F23" i="18"/>
  <c r="E23" i="18"/>
  <c r="D23" i="18"/>
  <c r="C23" i="18"/>
  <c r="H23" i="17"/>
  <c r="G23" i="17"/>
  <c r="F23" i="17"/>
  <c r="E23" i="17"/>
  <c r="D23" i="17"/>
  <c r="C23" i="17"/>
  <c r="G13" i="33" l="1"/>
  <c r="F23" i="33"/>
  <c r="H23" i="16"/>
  <c r="G23" i="16"/>
  <c r="F23" i="16"/>
  <c r="E23" i="16"/>
  <c r="D23" i="16"/>
  <c r="C23" i="16"/>
  <c r="G23" i="33" l="1"/>
  <c r="H13" i="33"/>
  <c r="H23" i="33" s="1"/>
  <c r="H23" i="14"/>
  <c r="G23" i="14"/>
  <c r="F23" i="14"/>
  <c r="E23" i="14"/>
  <c r="D23" i="14"/>
  <c r="C23" i="14"/>
  <c r="H23" i="13"/>
  <c r="G23" i="13"/>
  <c r="F23" i="13"/>
  <c r="E23" i="13"/>
  <c r="D23" i="13"/>
  <c r="C23" i="13"/>
  <c r="H23" i="12" l="1"/>
  <c r="G23" i="12"/>
  <c r="F23" i="12"/>
  <c r="E23" i="12"/>
  <c r="D23" i="12"/>
  <c r="C23" i="12"/>
  <c r="H23" i="11"/>
  <c r="G23" i="11"/>
  <c r="F23" i="11"/>
  <c r="E23" i="11"/>
  <c r="D23" i="11"/>
  <c r="C23" i="11"/>
  <c r="H23" i="10"/>
  <c r="G23" i="10"/>
  <c r="F23" i="10"/>
  <c r="E23" i="10"/>
  <c r="D23" i="10"/>
  <c r="C23" i="10"/>
  <c r="E23" i="9" l="1"/>
  <c r="D23" i="9"/>
  <c r="C23" i="9"/>
  <c r="F15" i="9"/>
  <c r="G15" i="9" s="1"/>
  <c r="H15" i="9" s="1"/>
  <c r="F13" i="9"/>
  <c r="F23" i="9" s="1"/>
  <c r="C23" i="8"/>
  <c r="D23" i="8"/>
  <c r="E23" i="8"/>
  <c r="F23" i="8"/>
  <c r="G23" i="8"/>
  <c r="H23" i="8"/>
  <c r="G13" i="9" l="1"/>
  <c r="C23" i="7"/>
  <c r="D23" i="7"/>
  <c r="E23" i="7"/>
  <c r="F23" i="7"/>
  <c r="G23" i="7"/>
  <c r="H23" i="7"/>
  <c r="G23" i="9" l="1"/>
  <c r="H13" i="9"/>
  <c r="H23" i="9" s="1"/>
  <c r="H23" i="6"/>
  <c r="G23" i="6"/>
  <c r="F23" i="6"/>
  <c r="E23" i="6"/>
  <c r="D23" i="6"/>
  <c r="C23" i="6"/>
</calcChain>
</file>

<file path=xl/sharedStrings.xml><?xml version="1.0" encoding="utf-8"?>
<sst xmlns="http://schemas.openxmlformats.org/spreadsheetml/2006/main" count="1180" uniqueCount="161">
  <si>
    <t>Non-General Fund Cost Element Report</t>
  </si>
  <si>
    <t>FY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</si>
  <si>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</si>
  <si>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</si>
  <si>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</si>
  <si>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</si>
  <si>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</si>
  <si>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</si>
  <si>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</si>
  <si>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</si>
  <si>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for submittal to the 2023 Legislature</t>
  </si>
  <si>
    <t>2023-24</t>
  </si>
  <si>
    <t>2024-25</t>
  </si>
  <si>
    <t>2025-26</t>
  </si>
  <si>
    <t>2026-27</t>
  </si>
  <si>
    <t>2027-28</t>
  </si>
  <si>
    <r>
      <t xml:space="preserve">Department: 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</si>
  <si>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DCAB Special Fund</t>
    </r>
  </si>
  <si>
    <r>
      <t xml:space="preserve">Legal Authority: </t>
    </r>
    <r>
      <rPr>
        <u/>
        <sz val="12"/>
        <color theme="1"/>
        <rFont val="Arial"/>
        <family val="2"/>
      </rPr>
      <t xml:space="preserve">Section 348F-7, HRS </t>
    </r>
  </si>
  <si>
    <r>
      <t xml:space="preserve">Fund Type (MOF): </t>
    </r>
    <r>
      <rPr>
        <u/>
        <sz val="12"/>
        <color theme="1"/>
        <rFont val="Arial"/>
        <family val="2"/>
      </rPr>
      <t>B</t>
    </r>
  </si>
  <si>
    <r>
      <t xml:space="preserve">Appropriation Account Number: </t>
    </r>
    <r>
      <rPr>
        <u/>
        <sz val="12"/>
        <color theme="1"/>
        <rFont val="Arial"/>
        <family val="2"/>
      </rPr>
      <t>S 334 H</t>
    </r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</si>
  <si>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</si>
  <si>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DCAB - Special Parent Information Network</t>
    </r>
  </si>
  <si>
    <r>
      <t xml:space="preserve">Legal Authority: </t>
    </r>
    <r>
      <rPr>
        <u/>
        <sz val="12"/>
        <color theme="1"/>
        <rFont val="Arial"/>
        <family val="2"/>
      </rPr>
      <t>Section 348F-7, HRS</t>
    </r>
  </si>
  <si>
    <r>
      <t xml:space="preserve">Fund Type (MOF): </t>
    </r>
    <r>
      <rPr>
        <u/>
        <sz val="12"/>
        <color theme="1"/>
        <rFont val="Arial"/>
        <family val="2"/>
      </rPr>
      <t>U</t>
    </r>
  </si>
  <si>
    <r>
      <t xml:space="preserve">Appropriation Account Number:  </t>
    </r>
    <r>
      <rPr>
        <u/>
        <sz val="12"/>
        <color theme="1"/>
        <rFont val="Arial"/>
        <family val="2"/>
      </rPr>
      <t>S-324-H</t>
    </r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</si>
  <si>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</si>
  <si>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r>
      <t xml:space="preserve">Name ofFund: </t>
    </r>
    <r>
      <rPr>
        <u/>
        <sz val="12"/>
        <color theme="1"/>
        <rFont val="Arial"/>
        <family val="2"/>
      </rPr>
      <t>State Health Planning and Development Special Fund</t>
    </r>
  </si>
  <si>
    <r>
      <t>Legal Authority:</t>
    </r>
    <r>
      <rPr>
        <u/>
        <sz val="12"/>
        <color theme="1"/>
        <rFont val="Arial"/>
        <family val="2"/>
      </rPr>
      <t xml:space="preserve"> HRS 323D</t>
    </r>
  </si>
  <si>
    <r>
      <t xml:space="preserve">Fund Type (MOF): </t>
    </r>
    <r>
      <rPr>
        <u/>
        <sz val="12"/>
        <color theme="1"/>
        <rFont val="Arial"/>
        <family val="2"/>
      </rPr>
      <t>Special Fund</t>
    </r>
  </si>
  <si>
    <r>
      <t xml:space="preserve">Appropriation Account Number:  </t>
    </r>
    <r>
      <rPr>
        <u/>
        <sz val="12"/>
        <color theme="1"/>
        <rFont val="Arial"/>
        <family val="2"/>
      </rPr>
      <t>HTH 906 AC-S-309</t>
    </r>
  </si>
  <si>
    <t>Appropriation Account Number:  307</t>
  </si>
  <si>
    <t>Fund Type (MOF): B</t>
  </si>
  <si>
    <t>Legal Authority: Section 706-650(3), HRS</t>
  </si>
  <si>
    <t>Name of Fund: DDRA</t>
  </si>
  <si>
    <t>Prog ID(s):  HTH 440</t>
  </si>
  <si>
    <t>Department: Health</t>
  </si>
  <si>
    <r>
      <t xml:space="preserve">Name of Fund: </t>
    </r>
    <r>
      <rPr>
        <u/>
        <sz val="12"/>
        <color theme="1"/>
        <rFont val="Arial"/>
        <family val="2"/>
      </rPr>
      <t>Mental Health and Substance Abuse Special Fund</t>
    </r>
  </si>
  <si>
    <r>
      <t>Legal Authority:</t>
    </r>
    <r>
      <rPr>
        <u/>
        <sz val="12"/>
        <color theme="1"/>
        <rFont val="Arial"/>
        <family val="2"/>
      </rPr>
      <t xml:space="preserve"> Section 334-15, HRS</t>
    </r>
  </si>
  <si>
    <r>
      <t>Fund Type (MOF):</t>
    </r>
    <r>
      <rPr>
        <u/>
        <sz val="12"/>
        <color theme="1"/>
        <rFont val="Arial"/>
        <family val="2"/>
      </rPr>
      <t xml:space="preserve">  B  </t>
    </r>
  </si>
  <si>
    <r>
      <t xml:space="preserve">Appropriation Account Number:  </t>
    </r>
    <r>
      <rPr>
        <u/>
        <sz val="12"/>
        <color theme="1"/>
        <rFont val="Arial"/>
        <family val="2"/>
      </rPr>
      <t>S-346-H</t>
    </r>
  </si>
  <si>
    <r>
      <t xml:space="preserve">Appropriation Account Number: </t>
    </r>
    <r>
      <rPr>
        <u/>
        <sz val="12"/>
        <color theme="1"/>
        <rFont val="Arial"/>
        <family val="2"/>
      </rPr>
      <t>S 347 H</t>
    </r>
  </si>
  <si>
    <r>
      <t xml:space="preserve">Legal Authority: </t>
    </r>
    <r>
      <rPr>
        <u/>
        <sz val="12"/>
        <color theme="1"/>
        <rFont val="Arial"/>
        <family val="2"/>
      </rPr>
      <t>Act 165, SLH 2019</t>
    </r>
  </si>
  <si>
    <r>
      <t xml:space="preserve">Non-General Fund </t>
    </r>
    <r>
      <rPr>
        <b/>
        <sz val="12"/>
        <color rgb="FFFF0000"/>
        <rFont val="Arial"/>
        <family val="2"/>
      </rPr>
      <t>Cost Element Report</t>
    </r>
  </si>
  <si>
    <r>
      <t xml:space="preserve">Appropriation Account Number: </t>
    </r>
    <r>
      <rPr>
        <u/>
        <sz val="12"/>
        <color theme="1"/>
        <rFont val="Arial"/>
        <family val="2"/>
      </rPr>
      <t>S 314 H</t>
    </r>
  </si>
  <si>
    <r>
      <t xml:space="preserve">Legal Authority: </t>
    </r>
    <r>
      <rPr>
        <u/>
        <sz val="12"/>
        <color theme="1"/>
        <rFont val="Arial"/>
        <family val="2"/>
      </rPr>
      <t>Section 321H-4, HRS</t>
    </r>
  </si>
  <si>
    <r>
      <t xml:space="preserve">Name of Fund: </t>
    </r>
    <r>
      <rPr>
        <u/>
        <sz val="12"/>
        <color theme="1"/>
        <rFont val="Arial"/>
        <family val="2"/>
      </rPr>
      <t>Neurotrauma Special Fund</t>
    </r>
  </si>
  <si>
    <r>
      <t xml:space="preserve">Name of Fund: </t>
    </r>
    <r>
      <rPr>
        <u/>
        <sz val="12"/>
        <color theme="1"/>
        <rFont val="Arial"/>
        <family val="2"/>
      </rPr>
      <t xml:space="preserve">Intellectual and Developmental Disabilities Medicaid Waiver </t>
    </r>
    <r>
      <rPr>
        <u/>
        <sz val="12"/>
        <color rgb="FFFF0000"/>
        <rFont val="Arial"/>
        <family val="2"/>
      </rPr>
      <t>Administrative Claiming Special Funds</t>
    </r>
  </si>
  <si>
    <r>
      <t xml:space="preserve">Name of fund: </t>
    </r>
    <r>
      <rPr>
        <u/>
        <sz val="12"/>
        <color theme="1"/>
        <rFont val="Arial"/>
        <family val="2"/>
      </rPr>
      <t>Office of Health Care Assurance Special Fund</t>
    </r>
  </si>
  <si>
    <r>
      <t xml:space="preserve">Legal Authority: </t>
    </r>
    <r>
      <rPr>
        <u/>
        <sz val="12"/>
        <color theme="1"/>
        <rFont val="Arial"/>
        <family val="2"/>
      </rPr>
      <t>Section 321-1.4, HRS</t>
    </r>
  </si>
  <si>
    <r>
      <t xml:space="preserve">Fund Type (MOF): </t>
    </r>
    <r>
      <rPr>
        <u/>
        <sz val="12"/>
        <color theme="1"/>
        <rFont val="Arial"/>
        <family val="2"/>
      </rPr>
      <t>B, Special Funds</t>
    </r>
  </si>
  <si>
    <r>
      <t xml:space="preserve">Apprn. Account. No.:  </t>
    </r>
    <r>
      <rPr>
        <u/>
        <sz val="12"/>
        <color theme="1"/>
        <rFont val="Arial"/>
        <family val="2"/>
      </rPr>
      <t>S-**-310-H</t>
    </r>
  </si>
  <si>
    <r>
      <t>Department: _</t>
    </r>
    <r>
      <rPr>
        <u/>
        <sz val="12"/>
        <color theme="1"/>
        <rFont val="Arial"/>
        <family val="2"/>
      </rPr>
      <t>HTH</t>
    </r>
    <r>
      <rPr>
        <sz val="12"/>
        <color theme="1"/>
        <rFont val="Arial"/>
        <family val="2"/>
      </rPr>
      <t>_______________________________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</si>
  <si>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SNAP-Ed</t>
    </r>
  </si>
  <si>
    <r>
      <t xml:space="preserve">Legal Authority: </t>
    </r>
    <r>
      <rPr>
        <u/>
        <sz val="12"/>
        <color theme="1"/>
        <rFont val="Arial"/>
        <family val="2"/>
      </rPr>
      <t>Act 162, 2009 SLH, as amended by Act 180, 2010 SLH</t>
    </r>
  </si>
  <si>
    <r>
      <t>Fund Type (MOF):__</t>
    </r>
    <r>
      <rPr>
        <u/>
        <sz val="12"/>
        <color theme="1"/>
        <rFont val="Arial"/>
        <family val="2"/>
      </rPr>
      <t>U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</si>
  <si>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S-316-H</t>
    </r>
    <r>
      <rPr>
        <sz val="12"/>
        <color theme="1"/>
        <rFont val="Arial"/>
        <family val="2"/>
      </rPr>
      <t>____________________</t>
    </r>
  </si>
  <si>
    <r>
      <t>Name of fund: _</t>
    </r>
    <r>
      <rPr>
        <u/>
        <sz val="12"/>
        <color theme="1"/>
        <rFont val="Arial"/>
        <family val="2"/>
      </rPr>
      <t>Tobacco Settlement Special Fund</t>
    </r>
    <r>
      <rPr>
        <sz val="12"/>
        <color theme="1"/>
        <rFont val="Arial"/>
        <family val="2"/>
      </rPr>
      <t>_______</t>
    </r>
  </si>
  <si>
    <r>
      <t>Legal Authority: _</t>
    </r>
    <r>
      <rPr>
        <u/>
        <sz val="12"/>
        <color theme="1"/>
        <rFont val="Arial"/>
        <family val="2"/>
      </rPr>
      <t>Section 328L-2, HRS</t>
    </r>
    <r>
      <rPr>
        <sz val="12"/>
        <color theme="1"/>
        <rFont val="Arial"/>
        <family val="2"/>
      </rPr>
      <t>_______________</t>
    </r>
  </si>
  <si>
    <r>
      <t>Fund Type (MOF):__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____________________________</t>
    </r>
  </si>
  <si>
    <r>
      <t>Apprn. Account. No.:  __</t>
    </r>
    <r>
      <rPr>
        <u/>
        <sz val="12"/>
        <color theme="1"/>
        <rFont val="Arial"/>
        <family val="2"/>
      </rPr>
      <t>S-335-H</t>
    </r>
    <r>
      <rPr>
        <sz val="12"/>
        <color theme="1"/>
        <rFont val="Arial"/>
        <family val="2"/>
      </rPr>
      <t>____________________</t>
    </r>
  </si>
  <si>
    <r>
      <t>Name ofFund: _</t>
    </r>
    <r>
      <rPr>
        <u/>
        <sz val="12"/>
        <color theme="1"/>
        <rFont val="Arial"/>
        <family val="2"/>
      </rPr>
      <t>Organ and Tissue Education Special Fund</t>
    </r>
  </si>
  <si>
    <r>
      <t xml:space="preserve">Legal Authority: </t>
    </r>
    <r>
      <rPr>
        <u/>
        <sz val="12"/>
        <color theme="1"/>
        <rFont val="Arial"/>
        <family val="2"/>
      </rPr>
      <t>Section 324-5.6, HRS</t>
    </r>
  </si>
  <si>
    <r>
      <t xml:space="preserve">Fund Type (MOF): </t>
    </r>
    <r>
      <rPr>
        <u/>
        <sz val="12"/>
        <color theme="1"/>
        <rFont val="Arial"/>
        <family val="2"/>
      </rPr>
      <t>B</t>
    </r>
    <r>
      <rPr>
        <sz val="12"/>
        <color theme="1"/>
        <rFont val="Arial"/>
        <family val="2"/>
      </rPr>
      <t>__________________</t>
    </r>
  </si>
  <si>
    <r>
      <t xml:space="preserve">Appropriation Account Number:  </t>
    </r>
    <r>
      <rPr>
        <u/>
        <sz val="12"/>
        <color theme="1"/>
        <rFont val="Arial"/>
        <family val="2"/>
      </rPr>
      <t>S 337 H</t>
    </r>
  </si>
  <si>
    <r>
      <t>Department: _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__________________________________</t>
    </r>
  </si>
  <si>
    <r>
      <t>Name of fund: _</t>
    </r>
    <r>
      <rPr>
        <u/>
        <sz val="12"/>
        <color theme="1"/>
        <rFont val="Arial"/>
        <family val="2"/>
      </rPr>
      <t>MENTAL HEALTH SUBSTANCE ABUSE SPECIAL FUND</t>
    </r>
  </si>
  <si>
    <r>
      <t>Legal Authority: _</t>
    </r>
    <r>
      <rPr>
        <u/>
        <sz val="12"/>
        <color theme="1"/>
        <rFont val="Arial"/>
        <family val="2"/>
      </rPr>
      <t>HRS 334-15</t>
    </r>
    <r>
      <rPr>
        <sz val="12"/>
        <color theme="1"/>
        <rFont val="Arial"/>
        <family val="2"/>
      </rPr>
      <t>_______________________</t>
    </r>
  </si>
  <si>
    <r>
      <t>Fund Type (MOF):_</t>
    </r>
    <r>
      <rPr>
        <u/>
        <sz val="12"/>
        <color theme="1"/>
        <rFont val="Arial"/>
        <family val="2"/>
      </rPr>
      <t>_B</t>
    </r>
    <r>
      <rPr>
        <sz val="12"/>
        <color theme="1"/>
        <rFont val="Arial"/>
        <family val="2"/>
      </rPr>
      <t>__________________________</t>
    </r>
  </si>
  <si>
    <r>
      <t>Apprn. Account. No.:  _</t>
    </r>
    <r>
      <rPr>
        <u/>
        <sz val="12"/>
        <color theme="1"/>
        <rFont val="Arial"/>
        <family val="2"/>
      </rPr>
      <t>S306</t>
    </r>
    <r>
      <rPr>
        <sz val="12"/>
        <color theme="1"/>
        <rFont val="Arial"/>
        <family val="2"/>
      </rPr>
      <t>_______________________</t>
    </r>
  </si>
  <si>
    <t>Name of fund: TITLE IV-E Reimbursement (Interdepartmental transfer from DHS)</t>
  </si>
  <si>
    <t>Legal Authority: Act 259/01, as amended by Act 177/02; Act 200/03</t>
  </si>
  <si>
    <t>Fund Type (MOF): U</t>
  </si>
  <si>
    <r>
      <t>Apprn. Account. No.:  _</t>
    </r>
    <r>
      <rPr>
        <u/>
        <sz val="12"/>
        <color theme="1"/>
        <rFont val="Arial"/>
        <family val="2"/>
      </rPr>
      <t>S328</t>
    </r>
    <r>
      <rPr>
        <sz val="12"/>
        <color theme="1"/>
        <rFont val="Arial"/>
        <family val="2"/>
      </rPr>
      <t>_______________________</t>
    </r>
  </si>
  <si>
    <t>Department:  Health</t>
  </si>
  <si>
    <r>
      <t xml:space="preserve">Name ofFund: </t>
    </r>
    <r>
      <rPr>
        <u/>
        <sz val="12"/>
        <color theme="1"/>
        <rFont val="Arial"/>
        <family val="2"/>
      </rPr>
      <t>__Vital Statistics Improvement Fund</t>
    </r>
  </si>
  <si>
    <t>Legal Authority: Act 088, SLH</t>
  </si>
  <si>
    <t>Fund Type (MOF):  B</t>
  </si>
  <si>
    <t>Appropriation Account Number:  ____________________</t>
  </si>
  <si>
    <t>S-338-H</t>
  </si>
  <si>
    <t>Department: HEALTH</t>
  </si>
  <si>
    <t>Name of fund: PHN, Farrington High School (DOE) U-Account</t>
  </si>
  <si>
    <t>Legal Authority: Act 162/2009, as amended by Act 180/2010</t>
  </si>
  <si>
    <t>Apprn. Account. No.:  S 329 H</t>
  </si>
  <si>
    <t>Department: HTH</t>
  </si>
  <si>
    <t>Name of Fund:  Deposit Beverage Container Special Fund</t>
  </si>
  <si>
    <t>Apprn. Acct. Number:  S 313 H</t>
  </si>
  <si>
    <t>Legal Authority:  Section 342G-104 HRS</t>
  </si>
  <si>
    <t>Name of Fund:  Sanitation and Environmental Health Special Fund</t>
  </si>
  <si>
    <t>Apprn. Acct. Number:  S 315 H</t>
  </si>
  <si>
    <t>Legal Authority:  Section 321-27, HRS</t>
  </si>
  <si>
    <t>Name of Fund:  Hawaii Hemp Processing Special Fund</t>
  </si>
  <si>
    <t>Apprn. Acct. Number:  S 317 H</t>
  </si>
  <si>
    <t>Legal Authority:  Chapter 328G-7, HRS (Act 14, SLH 2020), as amended by Act 137, SLH 2022</t>
  </si>
  <si>
    <t>Name of Fund:  Electronic Device Recycling Fund</t>
  </si>
  <si>
    <t>Apprn. Acct. Number:  S 319 H</t>
  </si>
  <si>
    <t>Legal Authority:  Section 339D-10, HRS (Act 13/2008)</t>
  </si>
  <si>
    <t>Name of Fund:  Noise, Radiation and Indoor Air Quality Special Fund</t>
  </si>
  <si>
    <t>Apprn. Acct. Number:  S 322 H</t>
  </si>
  <si>
    <t>Legal Authority:  Section 342P-7, HRS</t>
  </si>
  <si>
    <t>Name of Fund:  Asbestos and Lead Abatement Special Fund</t>
  </si>
  <si>
    <t>Apprn. Acct. Number:  S 323 H</t>
  </si>
  <si>
    <t>Legal Authority:  Act 242/1998 and 342P, HRS</t>
  </si>
  <si>
    <t>Name of Fund:  Vector Control, U-account</t>
  </si>
  <si>
    <t>Apprn. Acct. Number:  S 327 H</t>
  </si>
  <si>
    <t>Legal Authority:  Act 259/2001 as amended by Act 177/2002; Act 213/2007</t>
  </si>
  <si>
    <t>Name of Fund:  Leaking Underground Storage Tank Fund</t>
  </si>
  <si>
    <t>Apprn. Acct. Number:  S 330 H</t>
  </si>
  <si>
    <t>Fund Type (MOF): W</t>
  </si>
  <si>
    <t>Legal Authority:  Section 342L-51 HRS</t>
  </si>
  <si>
    <t>Name of Fund:  Wastewater Treatment Certification Board Special Fund</t>
  </si>
  <si>
    <t>Apprn. Acct. Number:  S 336 H</t>
  </si>
  <si>
    <t>Legal Authority:  Section 340B-3.5, HRS (Act 238/SLH 1999)</t>
  </si>
  <si>
    <t>Name of Fund:  Environmental Response Revolving Fund</t>
  </si>
  <si>
    <t>Apprn. Acct. Number:  S 339 H</t>
  </si>
  <si>
    <t>Legal Authority:  Section 128D-2, HRS; also see Section 342, HRS</t>
  </si>
  <si>
    <t>Apprn. Acct. Number:  S 340 H</t>
  </si>
  <si>
    <t>Name of Fund:  Water Pollution Control Revolving Fund</t>
  </si>
  <si>
    <t>Apprn. Acct. Number:  S 341 H</t>
  </si>
  <si>
    <t>Legal Authority:  Clean Water Act and Section 342D-83 HRS</t>
  </si>
  <si>
    <t>Apprn. Acct. Number:  S 342 H</t>
  </si>
  <si>
    <t>Name of Fund:  Drinking Water Treatment Revolving Loan Fund</t>
  </si>
  <si>
    <t>Apprn. Acct. Number:  S 344 H</t>
  </si>
  <si>
    <t>Legal Authority:  Section 340E-35 HRS</t>
  </si>
  <si>
    <t>Name of Fund:  Environmental Management Special Fund</t>
  </si>
  <si>
    <t>Apprn. Acct. Number:  S 348 H</t>
  </si>
  <si>
    <t>Legal Authority:  Sec 342G-63 HRS</t>
  </si>
  <si>
    <t>Name of Fund:  Clean Air Special Fund</t>
  </si>
  <si>
    <t>Apprn. Acct. Number:  S 349 H</t>
  </si>
  <si>
    <t>Legal Authority:  Sec 342B-32, HRS</t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</si>
  <si>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</si>
  <si>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>Newborn Metabolic Screening Special Fund</t>
    </r>
  </si>
  <si>
    <r>
      <t xml:space="preserve">Legal Authority:    </t>
    </r>
    <r>
      <rPr>
        <u/>
        <sz val="12"/>
        <color theme="1"/>
        <rFont val="Arial"/>
        <family val="2"/>
      </rPr>
      <t xml:space="preserve"> Section 321-291, HRS</t>
    </r>
  </si>
  <si>
    <t>Fund Type (MOF): B____________________________</t>
  </si>
  <si>
    <r>
      <t xml:space="preserve">Apprn. Account. No.: </t>
    </r>
    <r>
      <rPr>
        <u/>
        <sz val="12"/>
        <color theme="1"/>
        <rFont val="Arial"/>
        <family val="2"/>
      </rPr>
      <t>S 302 H_____________________</t>
    </r>
  </si>
  <si>
    <t>Name of Fund: _Birth Defects Special Fund</t>
  </si>
  <si>
    <r>
      <t xml:space="preserve">Legal Authority: </t>
    </r>
    <r>
      <rPr>
        <u/>
        <sz val="12"/>
        <color theme="1"/>
        <rFont val="Arial"/>
        <family val="2"/>
      </rPr>
      <t>HRS §321.421-426 and HRS §324.41-44</t>
    </r>
  </si>
  <si>
    <r>
      <t xml:space="preserve">Apprn. Account. No.: </t>
    </r>
    <r>
      <rPr>
        <u/>
        <sz val="12"/>
        <color theme="1"/>
        <rFont val="Arial"/>
        <family val="2"/>
      </rPr>
      <t>S 304 H_____________________</t>
    </r>
  </si>
  <si>
    <r>
      <t xml:space="preserve">Name ofFund: </t>
    </r>
    <r>
      <rPr>
        <u/>
        <sz val="12"/>
        <color theme="1"/>
        <rFont val="Arial"/>
        <family val="2"/>
      </rPr>
      <t>Community Health Centers Special Funds</t>
    </r>
  </si>
  <si>
    <r>
      <t xml:space="preserve">Legal Authority: </t>
    </r>
    <r>
      <rPr>
        <u/>
        <sz val="12"/>
        <color theme="1"/>
        <rFont val="Arial"/>
        <family val="2"/>
      </rPr>
      <t>Section 321-1.65, HRS</t>
    </r>
  </si>
  <si>
    <r>
      <t xml:space="preserve">Appropriation Account Number:  </t>
    </r>
    <r>
      <rPr>
        <u/>
        <sz val="12"/>
        <color theme="1"/>
        <rFont val="Arial"/>
        <family val="2"/>
      </rPr>
      <t>S 305 H</t>
    </r>
  </si>
  <si>
    <t>Department: _HEALTH, Family Health Service Division</t>
  </si>
  <si>
    <t>Name of Fund: Domestic Violence and Sexual Assault Special Fund</t>
  </si>
  <si>
    <t>Legal Authority: _Section 321-1.3, HRS</t>
  </si>
  <si>
    <t>Fund Type (MOF):__B_____________________________</t>
  </si>
  <si>
    <t>Appropriation Account Number:  __S 321 H__________________</t>
  </si>
  <si>
    <t>Department: ___Health___________________________</t>
  </si>
  <si>
    <t>Name of Fund: __Violence Prevention Program-Child Death Review</t>
  </si>
  <si>
    <t>Legal Authority: _________________________________</t>
  </si>
  <si>
    <t>Fund Type (MOF):______N_________________________</t>
  </si>
  <si>
    <t>Appropriation Account Number:  ___S 23 325 H_________________</t>
  </si>
  <si>
    <r>
      <t xml:space="preserve">Department: </t>
    </r>
    <r>
      <rPr>
        <u/>
        <sz val="12"/>
        <color theme="1"/>
        <rFont val="Arial"/>
        <family val="2"/>
      </rPr>
      <t>HEALTH</t>
    </r>
    <r>
      <rPr>
        <sz val="12"/>
        <color theme="1"/>
        <rFont val="Arial"/>
        <family val="2"/>
      </rPr>
      <t>_____________________________</t>
    </r>
  </si>
  <si>
    <r>
      <t xml:space="preserve">Name of Fund: </t>
    </r>
    <r>
      <rPr>
        <u/>
        <sz val="12"/>
        <color theme="1"/>
        <rFont val="Arial"/>
        <family val="2"/>
      </rPr>
      <t xml:space="preserve">Early Intervention Special Fund                </t>
    </r>
    <r>
      <rPr>
        <sz val="12"/>
        <color theme="1"/>
        <rFont val="Arial"/>
        <family val="2"/>
      </rPr>
      <t xml:space="preserve">   </t>
    </r>
  </si>
  <si>
    <r>
      <t xml:space="preserve">Legal Authority: </t>
    </r>
    <r>
      <rPr>
        <u/>
        <sz val="12"/>
        <color theme="1"/>
        <rFont val="Arial"/>
        <family val="2"/>
      </rPr>
      <t>§ 321-355, HRS</t>
    </r>
    <r>
      <rPr>
        <sz val="12"/>
        <color theme="1"/>
        <rFont val="Arial"/>
        <family val="2"/>
      </rPr>
      <t>___________________</t>
    </r>
  </si>
  <si>
    <r>
      <t xml:space="preserve">Fund Type (MOF): </t>
    </r>
    <r>
      <rPr>
        <u/>
        <sz val="12"/>
        <color theme="1"/>
        <rFont val="Arial"/>
        <family val="2"/>
      </rPr>
      <t>B_</t>
    </r>
    <r>
      <rPr>
        <sz val="12"/>
        <color theme="1"/>
        <rFont val="Arial"/>
        <family val="2"/>
      </rPr>
      <t>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</si>
  <si>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331 H_</t>
    </r>
    <r>
      <rPr>
        <sz val="12"/>
        <color theme="1"/>
        <rFont val="Arial"/>
        <family val="2"/>
      </rPr>
      <t>________________________</t>
    </r>
  </si>
  <si>
    <t>Department: _HTH__________________________________</t>
  </si>
  <si>
    <t>Name of Fund: _Health Resources Administration_</t>
  </si>
  <si>
    <t>Legal Authority: _ Act 248, SLH 2022_</t>
  </si>
  <si>
    <t>Fund Type (MOF):_B______________________________</t>
  </si>
  <si>
    <t>Appropriation Account Number:  _S 308 H__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</si>
</sst>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rgb="FFFF0000"/>
      <name val="Arial"/>
      <family val="2"/>
    </font>
    <font>
      <u/>
      <sz val="12"/>
      <color rgb="FFFF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0" fontId="8" fillId="0" borderId="0"/>
  </cellStyleXfs>
  <cellXfs count="38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43" fontId="2" fillId="0" borderId="0" xfId="1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8" fillId="3" borderId="0" xfId="2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left" wrapText="1"/>
    </xf>
    <xf numFmtId="0" fontId="1" fillId="0" borderId="0" xfId="0" applyFont="1" applyBorder="1" applyAlignment="1">
      <alignment horizontal="center"/>
    </xf>
  </cellXfs>
  <cellStyles count="3">
    <cellStyle name="Comma" xfId="1" builtinId="3"/>
    <cellStyle name="Normal" xfId="0" builtinId="0"/>
    <cellStyle name="Normal 2" xfId="2" xr:uid="{EC0FD645-56A7-4670-9E12-3B302A46A73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89639-1C9B-4104-94B8-8EABCE590CDB}">
  <sheetPr>
    <pageSetUpPr fitToPage="1"/>
  </sheetPr>
  <dimension ref="B1:I24"/>
  <sheetViews>
    <sheetView showWhiteSpace="0" zoomScaleNormal="100" workbookViewId="0">
      <selection activeCell="D15" sqref="D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9" width="14.140625" style="1" customWidth="1"/>
    <col min="10" max="16384" width="9.140625" style="1"/>
  </cols>
  <sheetData>
    <row r="1" spans="2:9" ht="15.75" x14ac:dyDescent="0.25">
      <c r="B1" s="35" t="s">
        <v>0</v>
      </c>
      <c r="C1" s="35"/>
      <c r="D1" s="35"/>
    </row>
    <row r="2" spans="2:9" ht="15.75" x14ac:dyDescent="0.25">
      <c r="B2" s="35" t="s">
        <v>10</v>
      </c>
      <c r="C2" s="35"/>
      <c r="D2" s="35"/>
    </row>
    <row r="4" spans="2:9" x14ac:dyDescent="0.2">
      <c r="B4" s="2" t="s">
        <v>130</v>
      </c>
      <c r="C4" s="2"/>
      <c r="D4" s="2"/>
      <c r="E4" s="2"/>
      <c r="F4" s="2"/>
      <c r="G4" s="2"/>
      <c r="H4" s="2"/>
      <c r="I4" s="2"/>
    </row>
    <row r="5" spans="2:9" x14ac:dyDescent="0.2">
      <c r="B5" s="2" t="s">
        <v>131</v>
      </c>
      <c r="C5" s="2"/>
      <c r="D5" s="2"/>
      <c r="E5" s="2"/>
      <c r="F5" s="2"/>
      <c r="G5" s="2"/>
      <c r="H5" s="2"/>
      <c r="I5" s="2"/>
    </row>
    <row r="6" spans="2:9" x14ac:dyDescent="0.2">
      <c r="B6" s="2" t="s">
        <v>132</v>
      </c>
      <c r="C6" s="2"/>
      <c r="D6" s="2"/>
      <c r="E6" s="2"/>
      <c r="F6" s="2"/>
      <c r="G6" s="2"/>
      <c r="H6" s="2"/>
      <c r="I6" s="2"/>
    </row>
    <row r="7" spans="2:9" x14ac:dyDescent="0.2">
      <c r="B7" s="2" t="s">
        <v>133</v>
      </c>
      <c r="C7" s="2"/>
      <c r="D7" s="2"/>
      <c r="E7" s="2"/>
      <c r="F7" s="2"/>
      <c r="G7" s="2"/>
      <c r="H7" s="2"/>
      <c r="I7" s="2"/>
    </row>
    <row r="8" spans="2:9" x14ac:dyDescent="0.2">
      <c r="B8" s="2" t="s">
        <v>134</v>
      </c>
      <c r="C8" s="2"/>
      <c r="D8" s="2"/>
      <c r="E8" s="2"/>
      <c r="F8" s="2"/>
      <c r="G8" s="2"/>
      <c r="H8" s="2"/>
      <c r="I8" s="2"/>
    </row>
    <row r="10" spans="2:9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9" ht="15.75" x14ac:dyDescent="0.25">
      <c r="C11" s="31" t="s">
        <v>2</v>
      </c>
      <c r="D11" s="31" t="s">
        <v>11</v>
      </c>
      <c r="E11" s="31" t="s">
        <v>12</v>
      </c>
      <c r="F11" s="31" t="s">
        <v>13</v>
      </c>
      <c r="G11" s="31" t="s">
        <v>14</v>
      </c>
      <c r="H11" s="31" t="s">
        <v>15</v>
      </c>
    </row>
    <row r="12" spans="2:9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9" x14ac:dyDescent="0.2">
      <c r="B13" s="5" t="s">
        <v>4</v>
      </c>
      <c r="C13" s="6">
        <v>677162</v>
      </c>
      <c r="D13" s="6">
        <f>677162+50000</f>
        <v>727162</v>
      </c>
      <c r="E13" s="6">
        <f>+D13+25000</f>
        <v>752162</v>
      </c>
      <c r="F13" s="6">
        <f>+E13+25000</f>
        <v>777162</v>
      </c>
      <c r="G13" s="6">
        <f>+F13+25000</f>
        <v>802162</v>
      </c>
      <c r="H13" s="6">
        <f>+G13+25000</f>
        <v>827162</v>
      </c>
    </row>
    <row r="14" spans="2:9" x14ac:dyDescent="0.2">
      <c r="B14" s="5"/>
      <c r="C14" s="7"/>
      <c r="D14" s="7"/>
      <c r="E14" s="7"/>
      <c r="F14" s="7"/>
      <c r="G14" s="7"/>
      <c r="H14" s="7"/>
    </row>
    <row r="15" spans="2:9" x14ac:dyDescent="0.2">
      <c r="B15" s="5" t="s">
        <v>5</v>
      </c>
      <c r="C15" s="6">
        <v>1342993</v>
      </c>
      <c r="D15" s="6">
        <v>1387919</v>
      </c>
      <c r="E15" s="6">
        <f>+D15+167000</f>
        <v>1554919</v>
      </c>
      <c r="F15" s="6">
        <f>+E15+50000</f>
        <v>1604919</v>
      </c>
      <c r="G15" s="6">
        <f>+F15+50000</f>
        <v>1654919</v>
      </c>
      <c r="H15" s="6">
        <f>+G15+50000</f>
        <v>1704919</v>
      </c>
    </row>
    <row r="16" spans="2:9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2020155</v>
      </c>
      <c r="D23" s="8">
        <f>SUM(D13:D22)</f>
        <v>2115081</v>
      </c>
      <c r="E23" s="8">
        <f t="shared" ref="E23:H23" si="0">SUM(E13:E22)</f>
        <v>2307081</v>
      </c>
      <c r="F23" s="8">
        <f t="shared" si="0"/>
        <v>2382081</v>
      </c>
      <c r="G23" s="8">
        <f t="shared" si="0"/>
        <v>2457081</v>
      </c>
      <c r="H23" s="8">
        <f t="shared" si="0"/>
        <v>2532081</v>
      </c>
    </row>
    <row r="24" spans="2:8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89" orientation="landscape" r:id="rId1"/>
  <headerFooter>
    <oddFooter>&amp;LForm 37-B (rev. Aug.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C00CA-D0E1-4007-857F-B2619D24FDA7}">
  <sheetPr>
    <pageSetUpPr fitToPage="1"/>
  </sheetPr>
  <dimension ref="B1:H24"/>
  <sheetViews>
    <sheetView showWhiteSpace="0" zoomScaleNormal="100" workbookViewId="0">
      <selection activeCell="D15" sqref="D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</row>
    <row r="2" spans="2:8" ht="15.75" x14ac:dyDescent="0.25">
      <c r="B2" s="35" t="s">
        <v>10</v>
      </c>
      <c r="C2" s="35"/>
      <c r="D2" s="35"/>
    </row>
    <row r="4" spans="2:8" x14ac:dyDescent="0.2">
      <c r="B4" s="2" t="s">
        <v>130</v>
      </c>
      <c r="C4" s="2"/>
      <c r="D4" s="2"/>
      <c r="E4" s="2"/>
      <c r="F4" s="2"/>
    </row>
    <row r="5" spans="2:8" ht="15.75" x14ac:dyDescent="0.25">
      <c r="B5" s="32" t="s">
        <v>135</v>
      </c>
      <c r="C5" s="34"/>
      <c r="D5" s="34"/>
      <c r="E5" s="34"/>
      <c r="F5" s="2"/>
    </row>
    <row r="6" spans="2:8" x14ac:dyDescent="0.2">
      <c r="B6" s="32" t="s">
        <v>136</v>
      </c>
      <c r="C6" s="2"/>
      <c r="D6" s="2"/>
      <c r="E6" s="2"/>
      <c r="F6" s="2"/>
    </row>
    <row r="7" spans="2:8" x14ac:dyDescent="0.2">
      <c r="B7" s="2" t="s">
        <v>133</v>
      </c>
      <c r="C7" s="2"/>
      <c r="D7" s="2"/>
      <c r="E7" s="2"/>
      <c r="F7" s="2"/>
    </row>
    <row r="8" spans="2:8" x14ac:dyDescent="0.2">
      <c r="B8" s="2" t="s">
        <v>137</v>
      </c>
      <c r="C8" s="2"/>
      <c r="D8" s="2"/>
      <c r="E8" s="2"/>
      <c r="F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2</v>
      </c>
      <c r="D11" s="31" t="s">
        <v>11</v>
      </c>
      <c r="E11" s="31" t="s">
        <v>12</v>
      </c>
      <c r="F11" s="31" t="s">
        <v>13</v>
      </c>
      <c r="G11" s="31" t="s">
        <v>14</v>
      </c>
      <c r="H11" s="31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205000</v>
      </c>
      <c r="D13" s="6">
        <v>205000</v>
      </c>
      <c r="E13" s="6">
        <v>205000</v>
      </c>
      <c r="F13" s="6">
        <v>205000</v>
      </c>
      <c r="G13" s="6">
        <v>205000</v>
      </c>
      <c r="H13" s="6">
        <v>205000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25000</v>
      </c>
      <c r="D15" s="6">
        <v>25000</v>
      </c>
      <c r="E15" s="6">
        <v>25000</v>
      </c>
      <c r="F15" s="6">
        <v>25000</v>
      </c>
      <c r="G15" s="6">
        <v>25000</v>
      </c>
      <c r="H15" s="6">
        <v>25000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230000</v>
      </c>
      <c r="D23" s="8">
        <f>SUM(D13:D22)</f>
        <v>230000</v>
      </c>
      <c r="E23" s="8">
        <f t="shared" ref="E23:H23" si="0">SUM(E13:E22)</f>
        <v>230000</v>
      </c>
      <c r="F23" s="8">
        <f t="shared" si="0"/>
        <v>230000</v>
      </c>
      <c r="G23" s="8">
        <f t="shared" si="0"/>
        <v>230000</v>
      </c>
      <c r="H23" s="8">
        <f t="shared" si="0"/>
        <v>230000</v>
      </c>
    </row>
    <row r="24" spans="2:8" ht="15.75" thickTop="1" x14ac:dyDescent="0.2"/>
  </sheetData>
  <mergeCells count="2">
    <mergeCell ref="B1:D1"/>
    <mergeCell ref="B2:D2"/>
  </mergeCells>
  <printOptions horizontalCentered="1"/>
  <pageMargins left="0.7" right="0.7" top="0.75" bottom="0.75" header="0.3" footer="0.3"/>
  <pageSetup scale="99" fitToHeight="0" orientation="landscape" r:id="rId1"/>
  <headerFooter>
    <oddFooter>&amp;LForm 37-B (rev. Aug.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F073F-A5AB-4075-8D45-DE9290C57922}">
  <dimension ref="B1:H48"/>
  <sheetViews>
    <sheetView showWhiteSpace="0" zoomScaleNormal="100" workbookViewId="0">
      <selection activeCell="D15" sqref="D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138</v>
      </c>
      <c r="C5" s="2"/>
      <c r="D5" s="2"/>
    </row>
    <row r="6" spans="2:8" x14ac:dyDescent="0.2">
      <c r="B6" s="2" t="s">
        <v>139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140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2</v>
      </c>
      <c r="D11" s="31" t="s">
        <v>11</v>
      </c>
      <c r="E11" s="31" t="s">
        <v>12</v>
      </c>
      <c r="F11" s="31" t="s">
        <v>13</v>
      </c>
      <c r="G11" s="31" t="s">
        <v>14</v>
      </c>
      <c r="H11" s="31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190750</v>
      </c>
      <c r="D13" s="6">
        <v>190750</v>
      </c>
      <c r="E13" s="6">
        <v>190750</v>
      </c>
      <c r="F13" s="6">
        <v>190750</v>
      </c>
      <c r="G13" s="6">
        <v>190750</v>
      </c>
      <c r="H13" s="6">
        <v>190750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12330763</v>
      </c>
      <c r="D15" s="6">
        <v>12330763</v>
      </c>
      <c r="E15" s="6">
        <v>12330763</v>
      </c>
      <c r="F15" s="6">
        <v>12330763</v>
      </c>
      <c r="G15" s="6">
        <v>12330763</v>
      </c>
      <c r="H15" s="6">
        <v>12330763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/>
      <c r="D23" s="8"/>
      <c r="E23" s="8"/>
      <c r="F23" s="8"/>
      <c r="G23" s="8"/>
      <c r="H23" s="8"/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6872A-3559-4DAE-A20F-4D50FD944012}">
  <dimension ref="B1:H48"/>
  <sheetViews>
    <sheetView showWhiteSpace="0" zoomScaleNormal="100" workbookViewId="0">
      <selection activeCell="D14" sqref="D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65</v>
      </c>
      <c r="C4" s="2"/>
      <c r="D4" s="2"/>
    </row>
    <row r="5" spans="2:8" x14ac:dyDescent="0.2">
      <c r="B5" s="2" t="s">
        <v>66</v>
      </c>
      <c r="C5" s="2"/>
      <c r="D5" s="2"/>
    </row>
    <row r="6" spans="2:8" x14ac:dyDescent="0.2">
      <c r="B6" s="2" t="s">
        <v>67</v>
      </c>
      <c r="C6" s="2"/>
      <c r="D6" s="2"/>
    </row>
    <row r="7" spans="2:8" x14ac:dyDescent="0.2">
      <c r="B7" s="2" t="s">
        <v>68</v>
      </c>
      <c r="C7" s="2"/>
      <c r="D7" s="2"/>
    </row>
    <row r="8" spans="2:8" x14ac:dyDescent="0.2">
      <c r="B8" s="2" t="s">
        <v>69</v>
      </c>
      <c r="C8" s="2"/>
      <c r="D8" s="2"/>
    </row>
    <row r="10" spans="2:8" ht="15.75" x14ac:dyDescent="0.25">
      <c r="C10" s="26" t="s">
        <v>1</v>
      </c>
      <c r="D10" s="26" t="s">
        <v>1</v>
      </c>
      <c r="E10" s="26" t="s">
        <v>1</v>
      </c>
      <c r="F10" s="26" t="s">
        <v>1</v>
      </c>
      <c r="G10" s="26" t="s">
        <v>1</v>
      </c>
      <c r="H10" s="26" t="s">
        <v>1</v>
      </c>
    </row>
    <row r="11" spans="2:8" ht="15.75" x14ac:dyDescent="0.25">
      <c r="C11" s="26" t="s">
        <v>2</v>
      </c>
      <c r="D11" s="26" t="s">
        <v>11</v>
      </c>
      <c r="E11" s="26" t="s">
        <v>12</v>
      </c>
      <c r="F11" s="26" t="s">
        <v>13</v>
      </c>
      <c r="G11" s="26" t="s">
        <v>14</v>
      </c>
      <c r="H11" s="26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1500000</v>
      </c>
      <c r="D13" s="6">
        <v>1550000</v>
      </c>
      <c r="E13" s="6">
        <v>1600000</v>
      </c>
      <c r="F13" s="6">
        <v>1650000</v>
      </c>
      <c r="G13" s="6">
        <v>1700000</v>
      </c>
      <c r="H13" s="6">
        <v>1750000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5000000</v>
      </c>
      <c r="D15" s="6">
        <v>5000000</v>
      </c>
      <c r="E15" s="6">
        <v>5000000</v>
      </c>
      <c r="F15" s="6">
        <v>5000000</v>
      </c>
      <c r="G15" s="6">
        <v>5000000</v>
      </c>
      <c r="H15" s="6">
        <v>5000000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6500000</v>
      </c>
      <c r="D23" s="8">
        <f t="shared" si="0"/>
        <v>6550000</v>
      </c>
      <c r="E23" s="8">
        <f t="shared" si="0"/>
        <v>6600000</v>
      </c>
      <c r="F23" s="8">
        <f t="shared" si="0"/>
        <v>6650000</v>
      </c>
      <c r="G23" s="8">
        <f t="shared" si="0"/>
        <v>6700000</v>
      </c>
      <c r="H23" s="8">
        <f t="shared" si="0"/>
        <v>6750000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6"/>
      <c r="D35" s="26"/>
      <c r="E35" s="26"/>
      <c r="F35" s="26"/>
      <c r="G35" s="26"/>
      <c r="H35" s="26"/>
    </row>
    <row r="36" spans="3:8" ht="15.75" x14ac:dyDescent="0.25">
      <c r="C36" s="26"/>
      <c r="D36" s="26"/>
      <c r="E36" s="26"/>
      <c r="F36" s="26"/>
      <c r="G36" s="26"/>
      <c r="H36" s="26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0485D-3D49-4046-9062-5E0F2F2636DA}">
  <dimension ref="B1:H49"/>
  <sheetViews>
    <sheetView showWhiteSpace="0" zoomScale="80" zoomScaleNormal="80" zoomScalePageLayoutView="80" workbookViewId="0">
      <selection activeCell="F41" sqref="F4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36</v>
      </c>
      <c r="C4" s="2"/>
      <c r="D4" s="2"/>
    </row>
    <row r="5" spans="2:8" x14ac:dyDescent="0.2">
      <c r="B5" s="2" t="s">
        <v>35</v>
      </c>
      <c r="C5" s="2"/>
      <c r="D5" s="2"/>
    </row>
    <row r="6" spans="2:8" ht="36" customHeight="1" x14ac:dyDescent="0.2">
      <c r="B6" s="36" t="s">
        <v>34</v>
      </c>
      <c r="C6" s="36"/>
      <c r="D6" s="36"/>
    </row>
    <row r="7" spans="2:8" ht="45.75" customHeight="1" x14ac:dyDescent="0.2">
      <c r="B7" s="36" t="s">
        <v>33</v>
      </c>
      <c r="C7" s="36"/>
      <c r="D7" s="36"/>
      <c r="E7" s="36"/>
      <c r="F7" s="36"/>
      <c r="G7" s="36"/>
      <c r="H7" s="36"/>
    </row>
    <row r="8" spans="2:8" x14ac:dyDescent="0.2">
      <c r="B8" s="2" t="s">
        <v>32</v>
      </c>
      <c r="C8" s="2"/>
      <c r="D8" s="2"/>
    </row>
    <row r="9" spans="2:8" x14ac:dyDescent="0.2">
      <c r="B9" s="2" t="s">
        <v>31</v>
      </c>
      <c r="C9" s="2"/>
      <c r="D9" s="2"/>
    </row>
    <row r="11" spans="2:8" ht="15.75" x14ac:dyDescent="0.25">
      <c r="C11" s="17" t="s">
        <v>1</v>
      </c>
      <c r="D11" s="17" t="s">
        <v>1</v>
      </c>
      <c r="E11" s="17" t="s">
        <v>1</v>
      </c>
      <c r="F11" s="17" t="s">
        <v>1</v>
      </c>
      <c r="G11" s="17" t="s">
        <v>1</v>
      </c>
      <c r="H11" s="17" t="s">
        <v>1</v>
      </c>
    </row>
    <row r="12" spans="2:8" ht="15.75" x14ac:dyDescent="0.25">
      <c r="C12" s="17" t="s">
        <v>2</v>
      </c>
      <c r="D12" s="17" t="s">
        <v>11</v>
      </c>
      <c r="E12" s="17" t="s">
        <v>12</v>
      </c>
      <c r="F12" s="17" t="s">
        <v>13</v>
      </c>
      <c r="G12" s="17" t="s">
        <v>14</v>
      </c>
      <c r="H12" s="17" t="s">
        <v>15</v>
      </c>
    </row>
    <row r="13" spans="2:8" x14ac:dyDescent="0.2">
      <c r="C13" s="4" t="s">
        <v>3</v>
      </c>
      <c r="D13" s="4" t="s">
        <v>3</v>
      </c>
      <c r="E13" s="4" t="s">
        <v>3</v>
      </c>
      <c r="F13" s="4" t="s">
        <v>3</v>
      </c>
      <c r="G13" s="4" t="s">
        <v>3</v>
      </c>
      <c r="H13" s="4" t="s">
        <v>3</v>
      </c>
    </row>
    <row r="14" spans="2:8" x14ac:dyDescent="0.2">
      <c r="B14" s="5" t="s">
        <v>4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</row>
    <row r="15" spans="2:8" x14ac:dyDescent="0.2">
      <c r="B15" s="5"/>
      <c r="C15" s="7"/>
      <c r="D15" s="7"/>
      <c r="E15" s="7"/>
      <c r="F15" s="7"/>
      <c r="G15" s="7"/>
      <c r="H15" s="7"/>
    </row>
    <row r="16" spans="2:8" x14ac:dyDescent="0.2">
      <c r="B16" s="5" t="s">
        <v>5</v>
      </c>
      <c r="C16" s="6">
        <v>750000</v>
      </c>
      <c r="D16" s="6">
        <v>750000</v>
      </c>
      <c r="E16" s="6">
        <v>750000</v>
      </c>
      <c r="F16" s="6">
        <v>750000</v>
      </c>
      <c r="G16" s="6">
        <v>750000</v>
      </c>
      <c r="H16" s="6">
        <v>750000</v>
      </c>
    </row>
    <row r="17" spans="2:8" x14ac:dyDescent="0.2">
      <c r="B17" s="5"/>
      <c r="C17" s="7"/>
      <c r="D17" s="7"/>
      <c r="E17" s="7"/>
      <c r="F17" s="7"/>
      <c r="G17" s="7"/>
      <c r="H17" s="7"/>
    </row>
    <row r="18" spans="2:8" x14ac:dyDescent="0.2">
      <c r="B18" s="5" t="s">
        <v>6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2:8" x14ac:dyDescent="0.2">
      <c r="B19" s="5"/>
      <c r="C19" s="7"/>
      <c r="D19" s="7"/>
      <c r="E19" s="7"/>
      <c r="F19" s="7"/>
      <c r="G19" s="7"/>
      <c r="H19" s="7"/>
    </row>
    <row r="20" spans="2:8" x14ac:dyDescent="0.2">
      <c r="B20" s="5" t="s">
        <v>7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2:8" x14ac:dyDescent="0.2">
      <c r="B21" s="5"/>
      <c r="C21" s="7"/>
      <c r="D21" s="7"/>
      <c r="E21" s="7"/>
      <c r="F21" s="7"/>
      <c r="G21" s="7"/>
      <c r="H21" s="7"/>
    </row>
    <row r="22" spans="2:8" x14ac:dyDescent="0.2">
      <c r="B22" s="5" t="s">
        <v>8</v>
      </c>
      <c r="C22" s="6">
        <v>0</v>
      </c>
      <c r="D22" s="6">
        <v>0</v>
      </c>
      <c r="E22" s="6">
        <v>0</v>
      </c>
      <c r="F22" s="6">
        <v>0</v>
      </c>
      <c r="G22" s="6">
        <v>0</v>
      </c>
      <c r="H22" s="6">
        <v>0</v>
      </c>
    </row>
    <row r="23" spans="2:8" x14ac:dyDescent="0.2">
      <c r="B23" s="5"/>
      <c r="C23" s="7"/>
      <c r="D23" s="7"/>
      <c r="E23" s="7"/>
      <c r="F23" s="7"/>
      <c r="G23" s="7"/>
      <c r="H23" s="7"/>
    </row>
    <row r="24" spans="2:8" ht="15.75" thickBot="1" x14ac:dyDescent="0.25">
      <c r="B24" s="5" t="s">
        <v>9</v>
      </c>
      <c r="C24" s="8">
        <v>750000</v>
      </c>
      <c r="D24" s="8">
        <v>750000</v>
      </c>
      <c r="E24" s="8">
        <v>750000</v>
      </c>
      <c r="F24" s="8">
        <v>750000</v>
      </c>
      <c r="G24" s="8">
        <v>750000</v>
      </c>
      <c r="H24" s="8">
        <v>750000</v>
      </c>
    </row>
    <row r="25" spans="2:8" ht="15.75" thickTop="1" x14ac:dyDescent="0.2"/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 s="35"/>
      <c r="C28" s="35"/>
      <c r="D28" s="35"/>
      <c r="E28" s="35"/>
      <c r="F28" s="35"/>
      <c r="G28" s="35"/>
      <c r="H28" s="35"/>
    </row>
    <row r="36" spans="3:8" ht="15.75" x14ac:dyDescent="0.25">
      <c r="C36" s="17"/>
      <c r="D36" s="17"/>
      <c r="E36" s="17"/>
      <c r="F36" s="17"/>
      <c r="G36" s="17"/>
      <c r="H36" s="17"/>
    </row>
    <row r="37" spans="3:8" ht="15.75" x14ac:dyDescent="0.25">
      <c r="C37" s="17"/>
      <c r="D37" s="17"/>
      <c r="E37" s="17"/>
      <c r="F37" s="17"/>
      <c r="G37" s="17"/>
      <c r="H37" s="17"/>
    </row>
    <row r="38" spans="3:8" x14ac:dyDescent="0.2">
      <c r="C38" s="4"/>
      <c r="D38" s="4"/>
      <c r="E38" s="4"/>
      <c r="F38" s="4"/>
      <c r="G38" s="4"/>
      <c r="H38" s="4"/>
    </row>
    <row r="39" spans="3:8" x14ac:dyDescent="0.2">
      <c r="C39" s="18"/>
      <c r="D39" s="18"/>
      <c r="E39" s="18"/>
      <c r="F39" s="18"/>
      <c r="G39" s="18"/>
      <c r="H39" s="18"/>
    </row>
    <row r="40" spans="3:8" x14ac:dyDescent="0.2">
      <c r="C40" s="19"/>
      <c r="D40" s="19"/>
      <c r="E40" s="19"/>
      <c r="F40" s="19"/>
      <c r="G40" s="19"/>
      <c r="H40" s="19"/>
    </row>
    <row r="41" spans="3:8" x14ac:dyDescent="0.2">
      <c r="C41" s="18"/>
      <c r="D41" s="18"/>
      <c r="E41" s="18"/>
      <c r="F41" s="18"/>
      <c r="G41" s="18"/>
      <c r="H41" s="18"/>
    </row>
    <row r="42" spans="3:8" x14ac:dyDescent="0.2">
      <c r="C42" s="19"/>
      <c r="D42" s="19"/>
      <c r="E42" s="19"/>
      <c r="F42" s="19"/>
      <c r="G42" s="19"/>
      <c r="H42" s="19"/>
    </row>
    <row r="43" spans="3:8" x14ac:dyDescent="0.2">
      <c r="C43" s="18"/>
      <c r="D43" s="18"/>
      <c r="E43" s="18"/>
      <c r="F43" s="18"/>
      <c r="G43" s="18"/>
      <c r="H43" s="18"/>
    </row>
    <row r="44" spans="3:8" x14ac:dyDescent="0.2">
      <c r="C44" s="19"/>
      <c r="D44" s="19"/>
      <c r="E44" s="19"/>
      <c r="F44" s="19"/>
      <c r="G44" s="19"/>
      <c r="H44" s="19"/>
    </row>
    <row r="45" spans="3:8" x14ac:dyDescent="0.2">
      <c r="C45" s="18"/>
      <c r="D45" s="18"/>
      <c r="E45" s="18"/>
      <c r="F45" s="18"/>
      <c r="G45" s="18"/>
      <c r="H45" s="18"/>
    </row>
    <row r="46" spans="3:8" x14ac:dyDescent="0.2">
      <c r="C46" s="19"/>
      <c r="D46" s="19"/>
      <c r="E46" s="19"/>
      <c r="F46" s="19"/>
      <c r="G46" s="19"/>
      <c r="H46" s="19"/>
    </row>
    <row r="47" spans="3:8" x14ac:dyDescent="0.2">
      <c r="C47" s="18"/>
      <c r="D47" s="18"/>
      <c r="E47" s="18"/>
      <c r="F47" s="18"/>
      <c r="G47" s="18"/>
      <c r="H47" s="18"/>
    </row>
    <row r="48" spans="3:8" x14ac:dyDescent="0.2">
      <c r="C48" s="19"/>
      <c r="D48" s="19"/>
      <c r="E48" s="19"/>
      <c r="F48" s="19"/>
      <c r="G48" s="19"/>
      <c r="H48" s="19"/>
    </row>
    <row r="49" spans="3:8" x14ac:dyDescent="0.2">
      <c r="C49" s="19"/>
      <c r="D49" s="19"/>
      <c r="E49" s="19"/>
      <c r="F49" s="19"/>
      <c r="G49" s="19"/>
      <c r="H49" s="19"/>
    </row>
  </sheetData>
  <mergeCells count="6">
    <mergeCell ref="B28:H28"/>
    <mergeCell ref="B1:H1"/>
    <mergeCell ref="B2:H2"/>
    <mergeCell ref="B6:D6"/>
    <mergeCell ref="B7:H7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707F8A-78C0-45D5-84A8-2304B845250D}">
  <dimension ref="B1:H27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156</v>
      </c>
      <c r="C4" s="2"/>
      <c r="D4" s="2"/>
    </row>
    <row r="5" spans="2:8" x14ac:dyDescent="0.2">
      <c r="B5" s="2" t="s">
        <v>157</v>
      </c>
      <c r="C5" s="2"/>
      <c r="D5" s="2"/>
    </row>
    <row r="6" spans="2:8" x14ac:dyDescent="0.2">
      <c r="B6" s="2" t="s">
        <v>158</v>
      </c>
      <c r="C6" s="2"/>
      <c r="D6" s="2"/>
    </row>
    <row r="7" spans="2:8" x14ac:dyDescent="0.2">
      <c r="B7" s="2" t="s">
        <v>159</v>
      </c>
      <c r="C7" s="2"/>
      <c r="D7" s="2"/>
    </row>
    <row r="8" spans="2:8" x14ac:dyDescent="0.2">
      <c r="B8" s="2" t="s">
        <v>160</v>
      </c>
      <c r="C8" s="2"/>
      <c r="D8" s="2"/>
    </row>
    <row r="10" spans="2:8" ht="15.75" x14ac:dyDescent="0.25">
      <c r="C10" s="33" t="s">
        <v>1</v>
      </c>
      <c r="D10" s="33" t="s">
        <v>1</v>
      </c>
      <c r="E10" s="33" t="s">
        <v>1</v>
      </c>
      <c r="F10" s="33" t="s">
        <v>1</v>
      </c>
      <c r="G10" s="33" t="s">
        <v>1</v>
      </c>
      <c r="H10" s="33" t="s">
        <v>1</v>
      </c>
    </row>
    <row r="11" spans="2:8" ht="15.75" x14ac:dyDescent="0.25">
      <c r="C11" s="33" t="s">
        <v>2</v>
      </c>
      <c r="D11" s="33" t="s">
        <v>11</v>
      </c>
      <c r="E11" s="33" t="s">
        <v>12</v>
      </c>
      <c r="F11" s="33" t="s">
        <v>13</v>
      </c>
      <c r="G11" s="33" t="s">
        <v>14</v>
      </c>
      <c r="H11" s="3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156482</v>
      </c>
      <c r="D13" s="6">
        <v>156482</v>
      </c>
      <c r="E13" s="6">
        <v>200000</v>
      </c>
      <c r="F13" s="6">
        <v>200000</v>
      </c>
      <c r="G13" s="6">
        <v>250000</v>
      </c>
      <c r="H13" s="6">
        <v>250000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370540</v>
      </c>
      <c r="D15" s="6">
        <v>375000</v>
      </c>
      <c r="E15" s="6">
        <v>375000</v>
      </c>
      <c r="F15" s="6">
        <v>400000</v>
      </c>
      <c r="G15" s="6">
        <v>400000</v>
      </c>
      <c r="H15" s="6">
        <v>425000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527022</v>
      </c>
      <c r="D23" s="8">
        <f t="shared" ref="D23:H23" si="0">SUM(D13:D22)</f>
        <v>531482</v>
      </c>
      <c r="E23" s="8">
        <f t="shared" si="0"/>
        <v>575000</v>
      </c>
      <c r="F23" s="8">
        <f t="shared" si="0"/>
        <v>600000</v>
      </c>
      <c r="G23" s="8">
        <f t="shared" si="0"/>
        <v>650000</v>
      </c>
      <c r="H23" s="8">
        <f t="shared" si="0"/>
        <v>675000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7F8395-08D4-4B61-9F69-7E9FE6089C2F}">
  <dimension ref="B1:H48"/>
  <sheetViews>
    <sheetView workbookViewId="0">
      <selection activeCell="L8" sqref="L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26</v>
      </c>
      <c r="C4" s="2"/>
      <c r="D4" s="2"/>
    </row>
    <row r="5" spans="2:8" x14ac:dyDescent="0.2">
      <c r="B5" s="2" t="s">
        <v>27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29</v>
      </c>
      <c r="C7" s="2"/>
      <c r="D7" s="2"/>
    </row>
    <row r="8" spans="2:8" x14ac:dyDescent="0.2">
      <c r="B8" s="2" t="s">
        <v>30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2</v>
      </c>
      <c r="D11" s="16" t="s">
        <v>11</v>
      </c>
      <c r="E11" s="16" t="s">
        <v>12</v>
      </c>
      <c r="F11" s="16" t="s">
        <v>13</v>
      </c>
      <c r="G11" s="16" t="s">
        <v>14</v>
      </c>
      <c r="H11" s="16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88000</v>
      </c>
      <c r="D15" s="6">
        <v>114000</v>
      </c>
      <c r="E15" s="6">
        <v>114000</v>
      </c>
      <c r="F15" s="6">
        <v>114000</v>
      </c>
      <c r="G15" s="6">
        <v>114000</v>
      </c>
      <c r="H15" s="6">
        <v>114000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26000</v>
      </c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114000</v>
      </c>
      <c r="D23" s="8">
        <v>114000</v>
      </c>
      <c r="E23" s="8">
        <v>114000</v>
      </c>
      <c r="F23" s="8">
        <v>114000</v>
      </c>
      <c r="G23" s="8">
        <v>114000</v>
      </c>
      <c r="H23" s="8">
        <v>114000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FC5CC-C295-455D-89EC-5C27966E525D}">
  <dimension ref="B1:H48"/>
  <sheetViews>
    <sheetView showWhiteSpace="0" zoomScaleNormal="100" workbookViewId="0">
      <selection activeCell="B27" sqref="B27:H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48</v>
      </c>
      <c r="C5" s="2"/>
      <c r="D5" s="2"/>
    </row>
    <row r="6" spans="2:8" x14ac:dyDescent="0.2">
      <c r="B6" s="2" t="s">
        <v>49</v>
      </c>
      <c r="C6" s="2"/>
      <c r="D6" s="2"/>
    </row>
    <row r="7" spans="2:8" x14ac:dyDescent="0.2">
      <c r="B7" s="2" t="s">
        <v>50</v>
      </c>
      <c r="C7" s="2"/>
      <c r="D7" s="2"/>
    </row>
    <row r="8" spans="2:8" x14ac:dyDescent="0.2">
      <c r="B8" s="2" t="s">
        <v>51</v>
      </c>
      <c r="C8" s="2"/>
      <c r="D8" s="2"/>
    </row>
    <row r="10" spans="2:8" ht="15.75" x14ac:dyDescent="0.25">
      <c r="C10" s="24" t="s">
        <v>1</v>
      </c>
      <c r="D10" s="24" t="s">
        <v>1</v>
      </c>
      <c r="E10" s="24" t="s">
        <v>1</v>
      </c>
      <c r="F10" s="24" t="s">
        <v>1</v>
      </c>
      <c r="G10" s="24" t="s">
        <v>1</v>
      </c>
      <c r="H10" s="24" t="s">
        <v>1</v>
      </c>
    </row>
    <row r="11" spans="2:8" ht="15.75" x14ac:dyDescent="0.25">
      <c r="C11" s="24" t="s">
        <v>2</v>
      </c>
      <c r="D11" s="24" t="s">
        <v>11</v>
      </c>
      <c r="E11" s="24" t="s">
        <v>12</v>
      </c>
      <c r="F11" s="24" t="s">
        <v>13</v>
      </c>
      <c r="G11" s="24" t="s">
        <v>14</v>
      </c>
      <c r="H11" s="24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248000</v>
      </c>
      <c r="D13" s="6">
        <v>260000</v>
      </c>
      <c r="E13" s="6">
        <v>270000</v>
      </c>
      <c r="F13" s="6">
        <f>E13</f>
        <v>270000</v>
      </c>
      <c r="G13" s="6">
        <f>F13</f>
        <v>270000</v>
      </c>
      <c r="H13" s="6">
        <f>G13</f>
        <v>270000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1129000</v>
      </c>
      <c r="D15" s="6">
        <v>461000</v>
      </c>
      <c r="E15" s="6">
        <v>430000</v>
      </c>
      <c r="F15" s="6">
        <f>E15</f>
        <v>430000</v>
      </c>
      <c r="G15" s="6">
        <f>F15</f>
        <v>430000</v>
      </c>
      <c r="H15" s="6">
        <f>G15</f>
        <v>430000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SUM(C13,C15,C17,C19,C21)</f>
        <v>1377000</v>
      </c>
      <c r="D23" s="8">
        <f t="shared" ref="D23:H23" si="0">SUM(D13,D15,D17,D19,D21)</f>
        <v>721000</v>
      </c>
      <c r="E23" s="8">
        <f t="shared" si="0"/>
        <v>700000</v>
      </c>
      <c r="F23" s="8">
        <f t="shared" si="0"/>
        <v>700000</v>
      </c>
      <c r="G23" s="8">
        <f t="shared" si="0"/>
        <v>700000</v>
      </c>
      <c r="H23" s="8">
        <f t="shared" si="0"/>
        <v>700000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4"/>
      <c r="D35" s="24"/>
      <c r="E35" s="24"/>
      <c r="F35" s="24"/>
      <c r="G35" s="24"/>
      <c r="H35" s="24"/>
    </row>
    <row r="36" spans="3:8" ht="15.75" x14ac:dyDescent="0.25">
      <c r="C36" s="24"/>
      <c r="D36" s="24"/>
      <c r="E36" s="24"/>
      <c r="F36" s="24"/>
      <c r="G36" s="24"/>
      <c r="H36" s="24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9B858-E9CD-44BD-840C-BDBC60D36F65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85</v>
      </c>
      <c r="C5" s="2"/>
      <c r="D5" s="2"/>
    </row>
    <row r="6" spans="2:8" x14ac:dyDescent="0.2">
      <c r="B6" s="32" t="s">
        <v>86</v>
      </c>
      <c r="C6" s="2"/>
      <c r="D6" s="2"/>
    </row>
    <row r="7" spans="2:8" x14ac:dyDescent="0.2">
      <c r="B7" s="32" t="s">
        <v>32</v>
      </c>
      <c r="C7" s="2"/>
      <c r="D7" s="2"/>
    </row>
    <row r="8" spans="2:8" x14ac:dyDescent="0.2">
      <c r="B8" s="32" t="s">
        <v>87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863966</v>
      </c>
      <c r="D13" s="6">
        <v>863966</v>
      </c>
      <c r="E13" s="6">
        <v>863966</v>
      </c>
      <c r="F13" s="6">
        <v>863966</v>
      </c>
      <c r="G13" s="6">
        <v>863966</v>
      </c>
      <c r="H13" s="6">
        <v>863966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70274989</v>
      </c>
      <c r="D15" s="6">
        <v>70274989</v>
      </c>
      <c r="E15" s="6">
        <v>70274989</v>
      </c>
      <c r="F15" s="6">
        <v>70274989</v>
      </c>
      <c r="G15" s="6">
        <v>70274989</v>
      </c>
      <c r="H15" s="6">
        <v>70274989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71138955</v>
      </c>
      <c r="D23" s="8">
        <f t="shared" ref="D23:H23" si="0">SUM(D13:D22)</f>
        <v>71138955</v>
      </c>
      <c r="E23" s="8">
        <f t="shared" si="0"/>
        <v>71138955</v>
      </c>
      <c r="F23" s="8">
        <f t="shared" si="0"/>
        <v>71138955</v>
      </c>
      <c r="G23" s="8">
        <f t="shared" si="0"/>
        <v>71138955</v>
      </c>
      <c r="H23" s="8">
        <f t="shared" si="0"/>
        <v>71138955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EBE8D-633A-4471-9D4F-A9FF935D661A}">
  <dimension ref="B1:H48"/>
  <sheetViews>
    <sheetView showWhiteSpace="0" zoomScaleNormal="100" workbookViewId="0">
      <selection activeCell="B28" sqref="B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43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46</v>
      </c>
      <c r="C5" s="2"/>
      <c r="D5" s="2"/>
    </row>
    <row r="6" spans="2:8" x14ac:dyDescent="0.2">
      <c r="B6" s="2" t="s">
        <v>45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44</v>
      </c>
      <c r="C8" s="2"/>
      <c r="D8" s="2"/>
    </row>
    <row r="10" spans="2:8" ht="15.75" x14ac:dyDescent="0.25">
      <c r="C10" s="22" t="s">
        <v>1</v>
      </c>
      <c r="D10" s="22" t="s">
        <v>1</v>
      </c>
      <c r="E10" s="22" t="s">
        <v>1</v>
      </c>
      <c r="F10" s="22" t="s">
        <v>1</v>
      </c>
      <c r="G10" s="22" t="s">
        <v>1</v>
      </c>
      <c r="H10" s="22" t="s">
        <v>1</v>
      </c>
    </row>
    <row r="11" spans="2:8" ht="15.75" x14ac:dyDescent="0.25">
      <c r="C11" s="22" t="s">
        <v>2</v>
      </c>
      <c r="D11" s="22" t="s">
        <v>11</v>
      </c>
      <c r="E11" s="22" t="s">
        <v>12</v>
      </c>
      <c r="F11" s="22" t="s">
        <v>13</v>
      </c>
      <c r="G11" s="22" t="s">
        <v>14</v>
      </c>
      <c r="H11" s="22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304465</v>
      </c>
      <c r="D13" s="6">
        <v>304465</v>
      </c>
      <c r="E13" s="6">
        <v>304465</v>
      </c>
      <c r="F13" s="6">
        <v>304465</v>
      </c>
      <c r="G13" s="6">
        <v>304465</v>
      </c>
      <c r="H13" s="6">
        <v>304465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335535</v>
      </c>
      <c r="D15" s="6">
        <v>335535</v>
      </c>
      <c r="E15" s="6">
        <v>335535</v>
      </c>
      <c r="F15" s="6">
        <v>335535</v>
      </c>
      <c r="G15" s="6">
        <v>335535</v>
      </c>
      <c r="H15" s="6">
        <v>335535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640000</v>
      </c>
      <c r="D23" s="8">
        <f t="shared" si="0"/>
        <v>640000</v>
      </c>
      <c r="E23" s="8">
        <f t="shared" si="0"/>
        <v>640000</v>
      </c>
      <c r="F23" s="8">
        <f t="shared" si="0"/>
        <v>640000</v>
      </c>
      <c r="G23" s="8">
        <f t="shared" si="0"/>
        <v>640000</v>
      </c>
      <c r="H23" s="8">
        <f t="shared" si="0"/>
        <v>640000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2"/>
      <c r="D35" s="22"/>
      <c r="E35" s="22"/>
      <c r="F35" s="22"/>
      <c r="G35" s="22"/>
      <c r="H35" s="22"/>
    </row>
    <row r="36" spans="3:8" ht="15.75" x14ac:dyDescent="0.25">
      <c r="C36" s="22"/>
      <c r="D36" s="22"/>
      <c r="E36" s="22"/>
      <c r="F36" s="22"/>
      <c r="G36" s="22"/>
      <c r="H36" s="22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5EF5A-7247-463D-A20D-8C8E0BFF428F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88</v>
      </c>
      <c r="C5" s="2"/>
      <c r="D5" s="2"/>
    </row>
    <row r="6" spans="2:8" x14ac:dyDescent="0.2">
      <c r="B6" s="32" t="s">
        <v>89</v>
      </c>
      <c r="C6" s="2"/>
      <c r="D6" s="2"/>
    </row>
    <row r="7" spans="2:8" x14ac:dyDescent="0.2">
      <c r="B7" s="32" t="s">
        <v>32</v>
      </c>
      <c r="C7" s="2"/>
      <c r="D7" s="2"/>
    </row>
    <row r="8" spans="2:8" x14ac:dyDescent="0.2">
      <c r="B8" s="32" t="s">
        <v>90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34097</v>
      </c>
      <c r="D13" s="6">
        <v>34097</v>
      </c>
      <c r="E13" s="6">
        <v>34097</v>
      </c>
      <c r="F13" s="6">
        <v>34097</v>
      </c>
      <c r="G13" s="6">
        <v>34097</v>
      </c>
      <c r="H13" s="6">
        <v>34097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34097</v>
      </c>
      <c r="D23" s="8">
        <f t="shared" ref="D23:H23" si="0">SUM(D13:D22)</f>
        <v>34097</v>
      </c>
      <c r="E23" s="8">
        <f t="shared" si="0"/>
        <v>34097</v>
      </c>
      <c r="F23" s="8">
        <f t="shared" si="0"/>
        <v>34097</v>
      </c>
      <c r="G23" s="8">
        <f t="shared" si="0"/>
        <v>34097</v>
      </c>
      <c r="H23" s="8">
        <f t="shared" si="0"/>
        <v>34097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245396-12FC-40BA-B658-04DA2C89A173}">
  <dimension ref="B1:H48"/>
  <sheetViews>
    <sheetView showWhiteSpace="0" zoomScaleNormal="100" workbookViewId="0">
      <selection activeCell="D32" sqref="D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52</v>
      </c>
      <c r="C4" s="2"/>
      <c r="D4" s="2"/>
    </row>
    <row r="5" spans="2:8" x14ac:dyDescent="0.2">
      <c r="B5" s="2" t="s">
        <v>53</v>
      </c>
      <c r="C5" s="2"/>
      <c r="D5" s="2"/>
    </row>
    <row r="6" spans="2:8" x14ac:dyDescent="0.2">
      <c r="B6" s="2" t="s">
        <v>54</v>
      </c>
      <c r="C6" s="2"/>
      <c r="D6" s="2"/>
    </row>
    <row r="7" spans="2:8" x14ac:dyDescent="0.2">
      <c r="B7" s="2" t="s">
        <v>55</v>
      </c>
      <c r="C7" s="2"/>
      <c r="D7" s="2"/>
    </row>
    <row r="8" spans="2:8" x14ac:dyDescent="0.2">
      <c r="B8" s="2" t="s">
        <v>56</v>
      </c>
      <c r="C8" s="2"/>
      <c r="D8" s="2"/>
    </row>
    <row r="10" spans="2:8" ht="15.75" x14ac:dyDescent="0.25">
      <c r="C10" s="25" t="s">
        <v>1</v>
      </c>
      <c r="D10" s="25" t="s">
        <v>1</v>
      </c>
      <c r="E10" s="25" t="s">
        <v>1</v>
      </c>
      <c r="F10" s="25" t="s">
        <v>1</v>
      </c>
      <c r="G10" s="25" t="s">
        <v>1</v>
      </c>
      <c r="H10" s="25" t="s">
        <v>1</v>
      </c>
    </row>
    <row r="11" spans="2:8" ht="15.75" x14ac:dyDescent="0.25">
      <c r="C11" s="25" t="s">
        <v>2</v>
      </c>
      <c r="D11" s="25" t="s">
        <v>11</v>
      </c>
      <c r="E11" s="25" t="s">
        <v>12</v>
      </c>
      <c r="F11" s="25" t="s">
        <v>13</v>
      </c>
      <c r="G11" s="25" t="s">
        <v>14</v>
      </c>
      <c r="H11" s="25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177177</v>
      </c>
      <c r="D13" s="6">
        <v>177177</v>
      </c>
      <c r="E13" s="6">
        <v>177177</v>
      </c>
      <c r="F13" s="6">
        <v>177177</v>
      </c>
      <c r="G13" s="6">
        <v>177177</v>
      </c>
      <c r="H13" s="6">
        <v>177177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1000000</v>
      </c>
      <c r="D15" s="6">
        <v>1000000</v>
      </c>
      <c r="E15" s="6">
        <v>1000000</v>
      </c>
      <c r="F15" s="6">
        <v>1000000</v>
      </c>
      <c r="G15" s="6">
        <v>1000000</v>
      </c>
      <c r="H15" s="6">
        <v>1000000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1177177</v>
      </c>
      <c r="D23" s="8">
        <f t="shared" ref="D23:H23" si="0">SUM(D13:D22)</f>
        <v>1177177</v>
      </c>
      <c r="E23" s="8">
        <f t="shared" si="0"/>
        <v>1177177</v>
      </c>
      <c r="F23" s="8">
        <f t="shared" si="0"/>
        <v>1177177</v>
      </c>
      <c r="G23" s="8">
        <f t="shared" si="0"/>
        <v>1177177</v>
      </c>
      <c r="H23" s="8">
        <f t="shared" si="0"/>
        <v>1177177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25"/>
      <c r="D35" s="25"/>
      <c r="E35" s="25"/>
      <c r="F35" s="25"/>
      <c r="G35" s="25"/>
      <c r="H35" s="25"/>
    </row>
    <row r="36" spans="3:8" ht="15.75" x14ac:dyDescent="0.25">
      <c r="C36" s="25"/>
      <c r="D36" s="25"/>
      <c r="E36" s="25"/>
      <c r="F36" s="25"/>
      <c r="G36" s="25"/>
      <c r="H36" s="25"/>
    </row>
    <row r="37" spans="3:8" ht="15.75" x14ac:dyDescent="0.25">
      <c r="C37" s="25"/>
      <c r="D37" s="25"/>
      <c r="E37" s="25"/>
      <c r="F37" s="25"/>
      <c r="G37" s="25"/>
      <c r="H37" s="25"/>
    </row>
    <row r="38" spans="3:8" ht="15.75" x14ac:dyDescent="0.25">
      <c r="C38" s="25"/>
      <c r="D38" s="25"/>
      <c r="E38" s="25"/>
      <c r="F38" s="25"/>
      <c r="G38" s="25"/>
      <c r="H38" s="25"/>
    </row>
    <row r="39" spans="3:8" ht="15.75" x14ac:dyDescent="0.25">
      <c r="C39" s="25"/>
      <c r="D39" s="25"/>
      <c r="E39" s="25"/>
      <c r="F39" s="25"/>
      <c r="G39" s="25"/>
      <c r="H39" s="25"/>
    </row>
    <row r="40" spans="3:8" ht="15.75" x14ac:dyDescent="0.25">
      <c r="C40" s="25"/>
      <c r="D40" s="25"/>
      <c r="E40" s="25"/>
      <c r="F40" s="25"/>
      <c r="G40" s="25"/>
      <c r="H40" s="25"/>
    </row>
    <row r="41" spans="3:8" ht="15.75" x14ac:dyDescent="0.25">
      <c r="C41" s="25"/>
      <c r="D41" s="25"/>
      <c r="E41" s="25"/>
      <c r="F41" s="25"/>
      <c r="G41" s="25"/>
      <c r="H41" s="25"/>
    </row>
    <row r="42" spans="3:8" ht="15.75" x14ac:dyDescent="0.25">
      <c r="C42" s="25"/>
      <c r="D42" s="25"/>
      <c r="E42" s="25"/>
      <c r="F42" s="25"/>
      <c r="G42" s="25"/>
      <c r="H42" s="25"/>
    </row>
    <row r="43" spans="3:8" ht="15.75" x14ac:dyDescent="0.25">
      <c r="C43" s="25"/>
      <c r="D43" s="25"/>
      <c r="E43" s="25"/>
      <c r="F43" s="25"/>
      <c r="G43" s="25"/>
      <c r="H43" s="25"/>
    </row>
    <row r="44" spans="3:8" ht="15.75" x14ac:dyDescent="0.25">
      <c r="C44" s="25"/>
      <c r="D44" s="25"/>
      <c r="E44" s="25"/>
      <c r="F44" s="25"/>
      <c r="G44" s="25"/>
      <c r="H44" s="25"/>
    </row>
    <row r="45" spans="3:8" ht="15.75" x14ac:dyDescent="0.25">
      <c r="C45" s="25"/>
      <c r="D45" s="25"/>
      <c r="E45" s="25"/>
      <c r="F45" s="25"/>
      <c r="G45" s="25"/>
      <c r="H45" s="25"/>
    </row>
    <row r="46" spans="3:8" ht="15.75" x14ac:dyDescent="0.25">
      <c r="C46" s="25"/>
      <c r="D46" s="25"/>
      <c r="E46" s="25"/>
      <c r="F46" s="25"/>
      <c r="G46" s="25"/>
      <c r="H46" s="25"/>
    </row>
    <row r="47" spans="3:8" ht="15.75" x14ac:dyDescent="0.25">
      <c r="C47" s="25"/>
      <c r="D47" s="25"/>
      <c r="E47" s="25"/>
      <c r="F47" s="25"/>
      <c r="G47" s="25"/>
      <c r="H47" s="25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9C7C1-0E75-4044-AAB6-F598E5A7FC63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  <c r="E4" s="2"/>
      <c r="F4" s="2"/>
    </row>
    <row r="5" spans="2:8" x14ac:dyDescent="0.2">
      <c r="B5" s="32" t="s">
        <v>91</v>
      </c>
      <c r="C5" s="2"/>
      <c r="D5" s="2"/>
      <c r="E5" s="2"/>
      <c r="F5" s="2"/>
    </row>
    <row r="6" spans="2:8" x14ac:dyDescent="0.2">
      <c r="B6" s="32" t="s">
        <v>92</v>
      </c>
      <c r="C6" s="2"/>
      <c r="D6" s="2"/>
      <c r="E6" s="2"/>
      <c r="F6" s="2"/>
    </row>
    <row r="7" spans="2:8" x14ac:dyDescent="0.2">
      <c r="B7" s="32" t="s">
        <v>32</v>
      </c>
      <c r="C7" s="2"/>
      <c r="D7" s="2"/>
      <c r="E7" s="2"/>
      <c r="F7" s="2"/>
    </row>
    <row r="8" spans="2:8" x14ac:dyDescent="0.2">
      <c r="B8" s="32" t="s">
        <v>93</v>
      </c>
      <c r="C8" s="2"/>
      <c r="D8" s="2"/>
      <c r="E8" s="2"/>
      <c r="F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50000</v>
      </c>
      <c r="D15" s="6">
        <v>50000</v>
      </c>
      <c r="E15" s="6">
        <v>50000</v>
      </c>
      <c r="F15" s="6">
        <v>50000</v>
      </c>
      <c r="G15" s="6">
        <v>50000</v>
      </c>
      <c r="H15" s="6">
        <v>50000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50000</v>
      </c>
      <c r="D23" s="8">
        <f t="shared" ref="D23:H23" si="0">SUM(D13:D22)</f>
        <v>50000</v>
      </c>
      <c r="E23" s="8">
        <f t="shared" si="0"/>
        <v>50000</v>
      </c>
      <c r="F23" s="8">
        <f t="shared" si="0"/>
        <v>50000</v>
      </c>
      <c r="G23" s="8">
        <f t="shared" si="0"/>
        <v>50000</v>
      </c>
      <c r="H23" s="8">
        <f t="shared" si="0"/>
        <v>50000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26161-05ED-433D-A9AD-A0E4724E5228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</row>
    <row r="5" spans="2:8" x14ac:dyDescent="0.2">
      <c r="B5" s="32" t="s">
        <v>94</v>
      </c>
      <c r="C5" s="2"/>
    </row>
    <row r="6" spans="2:8" x14ac:dyDescent="0.2">
      <c r="B6" s="32" t="s">
        <v>95</v>
      </c>
      <c r="C6" s="2"/>
    </row>
    <row r="7" spans="2:8" x14ac:dyDescent="0.2">
      <c r="B7" s="32" t="s">
        <v>32</v>
      </c>
      <c r="C7" s="2"/>
    </row>
    <row r="8" spans="2:8" x14ac:dyDescent="0.2">
      <c r="B8" s="32" t="s">
        <v>96</v>
      </c>
      <c r="C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122202</v>
      </c>
      <c r="D13" s="6">
        <v>122202</v>
      </c>
      <c r="E13" s="6">
        <v>122202</v>
      </c>
      <c r="F13" s="6">
        <v>122202</v>
      </c>
      <c r="G13" s="6">
        <v>122202</v>
      </c>
      <c r="H13" s="6">
        <v>122202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393044</v>
      </c>
      <c r="D15" s="6">
        <v>393044</v>
      </c>
      <c r="E15" s="6">
        <v>393044</v>
      </c>
      <c r="F15" s="6">
        <v>393044</v>
      </c>
      <c r="G15" s="6">
        <v>393044</v>
      </c>
      <c r="H15" s="6">
        <v>393044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515246</v>
      </c>
      <c r="D23" s="8">
        <f t="shared" ref="D23:H23" si="0">SUM(D13:D22)</f>
        <v>515246</v>
      </c>
      <c r="E23" s="8">
        <f t="shared" si="0"/>
        <v>515246</v>
      </c>
      <c r="F23" s="8">
        <f t="shared" si="0"/>
        <v>515246</v>
      </c>
      <c r="G23" s="8">
        <f t="shared" si="0"/>
        <v>515246</v>
      </c>
      <c r="H23" s="8">
        <f t="shared" si="0"/>
        <v>515246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83845-0525-4D73-AA90-2923A06D96CC}">
  <dimension ref="A1:Q34"/>
  <sheetViews>
    <sheetView workbookViewId="0">
      <selection activeCell="O10" sqref="O10"/>
    </sheetView>
  </sheetViews>
  <sheetFormatPr defaultRowHeight="15" x14ac:dyDescent="0.25"/>
  <cols>
    <col min="2" max="2" width="61.28515625" bestFit="1" customWidth="1"/>
    <col min="3" max="8" width="11.42578125" bestFit="1" customWidth="1"/>
  </cols>
  <sheetData>
    <row r="1" spans="1:17" ht="15.75" x14ac:dyDescent="0.25">
      <c r="A1" s="1"/>
      <c r="B1" s="35" t="s">
        <v>0</v>
      </c>
      <c r="C1" s="35"/>
      <c r="D1" s="35"/>
      <c r="E1" s="35"/>
      <c r="F1" s="35"/>
      <c r="G1" s="35"/>
      <c r="H1" s="35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35" t="s">
        <v>10</v>
      </c>
      <c r="C2" s="35"/>
      <c r="D2" s="35"/>
      <c r="E2" s="35"/>
      <c r="F2" s="35"/>
      <c r="G2" s="35"/>
      <c r="H2" s="35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141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142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143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144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145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31" t="s">
        <v>2</v>
      </c>
      <c r="D11" s="31" t="s">
        <v>11</v>
      </c>
      <c r="E11" s="31" t="s">
        <v>12</v>
      </c>
      <c r="F11" s="31" t="s">
        <v>13</v>
      </c>
      <c r="G11" s="31" t="s">
        <v>14</v>
      </c>
      <c r="H11" s="31" t="s">
        <v>15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5" t="s">
        <v>4</v>
      </c>
      <c r="C13" s="6">
        <v>90408</v>
      </c>
      <c r="D13" s="6">
        <v>95000</v>
      </c>
      <c r="E13" s="6">
        <v>95000</v>
      </c>
      <c r="F13" s="6">
        <v>95000</v>
      </c>
      <c r="G13" s="6">
        <v>95000</v>
      </c>
      <c r="H13" s="6">
        <v>95000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5"/>
      <c r="C14" s="7"/>
      <c r="D14" s="7"/>
      <c r="E14" s="7"/>
      <c r="F14" s="7"/>
      <c r="G14" s="7"/>
      <c r="H14" s="7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5" t="s">
        <v>5</v>
      </c>
      <c r="C15" s="6">
        <v>210328</v>
      </c>
      <c r="D15" s="6">
        <v>350000</v>
      </c>
      <c r="E15" s="6">
        <v>350000</v>
      </c>
      <c r="F15" s="6">
        <v>350000</v>
      </c>
      <c r="G15" s="6">
        <v>350000</v>
      </c>
      <c r="H15" s="6">
        <v>350000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5"/>
      <c r="C16" s="7"/>
      <c r="D16" s="7"/>
      <c r="E16" s="7"/>
      <c r="F16" s="7"/>
      <c r="G16" s="7"/>
      <c r="H16" s="7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5"/>
      <c r="C18" s="7"/>
      <c r="D18" s="7"/>
      <c r="E18" s="7"/>
      <c r="F18" s="7"/>
      <c r="G18" s="7"/>
      <c r="H18" s="7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5"/>
      <c r="C20" s="7"/>
      <c r="D20" s="7"/>
      <c r="E20" s="7"/>
      <c r="F20" s="7"/>
      <c r="G20" s="7"/>
      <c r="H20" s="7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5"/>
      <c r="C22" s="7"/>
      <c r="D22" s="7"/>
      <c r="E22" s="7"/>
      <c r="F22" s="7"/>
      <c r="G22" s="7"/>
      <c r="H22" s="7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5" t="s">
        <v>9</v>
      </c>
      <c r="C23" s="8">
        <f>SUM(C13:C22)</f>
        <v>300736</v>
      </c>
      <c r="D23" s="8">
        <f t="shared" ref="D23:H23" si="0">SUM(D13:D22)</f>
        <v>445000</v>
      </c>
      <c r="E23" s="8">
        <f t="shared" si="0"/>
        <v>445000</v>
      </c>
      <c r="F23" s="8">
        <f t="shared" si="0"/>
        <v>445000</v>
      </c>
      <c r="G23" s="8">
        <f t="shared" si="0"/>
        <v>445000</v>
      </c>
      <c r="H23" s="8">
        <f t="shared" si="0"/>
        <v>445000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35"/>
      <c r="C26" s="35"/>
      <c r="D26" s="35"/>
      <c r="E26" s="35"/>
      <c r="F26" s="35"/>
      <c r="G26" s="35"/>
      <c r="H26" s="35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35"/>
      <c r="C27" s="35"/>
      <c r="D27" s="35"/>
      <c r="E27" s="35"/>
      <c r="F27" s="35"/>
      <c r="G27" s="35"/>
      <c r="H27" s="35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DF54D-6297-4593-BAA7-FEA6E53E975A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97</v>
      </c>
      <c r="C5" s="2"/>
      <c r="D5" s="2"/>
    </row>
    <row r="6" spans="2:8" x14ac:dyDescent="0.2">
      <c r="B6" s="32" t="s">
        <v>98</v>
      </c>
      <c r="C6" s="2"/>
      <c r="D6" s="2"/>
    </row>
    <row r="7" spans="2:8" x14ac:dyDescent="0.2">
      <c r="B7" s="32" t="s">
        <v>77</v>
      </c>
      <c r="C7" s="2"/>
      <c r="D7" s="2"/>
    </row>
    <row r="8" spans="2:8" x14ac:dyDescent="0.2">
      <c r="B8" s="32" t="s">
        <v>99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10000</v>
      </c>
      <c r="D13" s="6">
        <v>10000</v>
      </c>
      <c r="E13" s="6">
        <v>10000</v>
      </c>
      <c r="F13" s="6">
        <v>10000</v>
      </c>
      <c r="G13" s="6">
        <v>10000</v>
      </c>
      <c r="H13" s="6">
        <v>10000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105288</v>
      </c>
      <c r="D15" s="6">
        <v>105288</v>
      </c>
      <c r="E15" s="6">
        <v>105288</v>
      </c>
      <c r="F15" s="6">
        <v>105288</v>
      </c>
      <c r="G15" s="6">
        <v>105288</v>
      </c>
      <c r="H15" s="6">
        <v>105288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164000</v>
      </c>
      <c r="D17" s="6">
        <v>164000</v>
      </c>
      <c r="E17" s="6">
        <v>164000</v>
      </c>
      <c r="F17" s="6">
        <v>164000</v>
      </c>
      <c r="G17" s="6">
        <v>164000</v>
      </c>
      <c r="H17" s="6">
        <v>164000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279288</v>
      </c>
      <c r="D23" s="8">
        <f t="shared" ref="D23:H23" si="0">SUM(D13:D22)</f>
        <v>279288</v>
      </c>
      <c r="E23" s="8">
        <f t="shared" si="0"/>
        <v>279288</v>
      </c>
      <c r="F23" s="8">
        <f t="shared" si="0"/>
        <v>279288</v>
      </c>
      <c r="G23" s="8">
        <f t="shared" si="0"/>
        <v>279288</v>
      </c>
      <c r="H23" s="8">
        <f t="shared" si="0"/>
        <v>279288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0B839-DFA9-4E8A-B645-64E97DDCC5FB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100</v>
      </c>
      <c r="C5" s="2"/>
      <c r="D5" s="2"/>
    </row>
    <row r="6" spans="2:8" x14ac:dyDescent="0.2">
      <c r="B6" s="32" t="s">
        <v>101</v>
      </c>
      <c r="C6" s="2"/>
      <c r="D6" s="2"/>
    </row>
    <row r="7" spans="2:8" x14ac:dyDescent="0.2">
      <c r="B7" s="32" t="s">
        <v>77</v>
      </c>
      <c r="C7" s="2"/>
      <c r="D7" s="2"/>
    </row>
    <row r="8" spans="2:8" x14ac:dyDescent="0.2">
      <c r="B8" s="32" t="s">
        <v>102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92629</v>
      </c>
      <c r="D13" s="6">
        <v>92629</v>
      </c>
      <c r="E13" s="6">
        <v>92629</v>
      </c>
      <c r="F13" s="6">
        <v>92629</v>
      </c>
      <c r="G13" s="6">
        <v>92629</v>
      </c>
      <c r="H13" s="6">
        <v>92629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266813</v>
      </c>
      <c r="D15" s="6">
        <v>266813</v>
      </c>
      <c r="E15" s="6">
        <v>266813</v>
      </c>
      <c r="F15" s="6">
        <v>266813</v>
      </c>
      <c r="G15" s="6">
        <v>266813</v>
      </c>
      <c r="H15" s="6">
        <v>266813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359442</v>
      </c>
      <c r="D23" s="8">
        <f t="shared" ref="D23:H23" si="0">SUM(D13:D22)</f>
        <v>359442</v>
      </c>
      <c r="E23" s="8">
        <f t="shared" si="0"/>
        <v>359442</v>
      </c>
      <c r="F23" s="8">
        <f t="shared" si="0"/>
        <v>359442</v>
      </c>
      <c r="G23" s="8">
        <f t="shared" si="0"/>
        <v>359442</v>
      </c>
      <c r="H23" s="8">
        <f t="shared" si="0"/>
        <v>359442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7A798-63C3-409E-B8A7-0EEE3D9F4055}">
  <dimension ref="B1:H48"/>
  <sheetViews>
    <sheetView showWhiteSpace="0" zoomScaleNormal="100" workbookViewId="0">
      <selection activeCell="E25" sqref="E2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22</v>
      </c>
      <c r="C5" s="2"/>
      <c r="D5" s="2"/>
    </row>
    <row r="6" spans="2:8" x14ac:dyDescent="0.2">
      <c r="B6" s="2" t="s">
        <v>23</v>
      </c>
      <c r="C6" s="2"/>
      <c r="D6" s="2"/>
    </row>
    <row r="7" spans="2:8" x14ac:dyDescent="0.2">
      <c r="B7" s="2" t="s">
        <v>24</v>
      </c>
      <c r="C7" s="2"/>
      <c r="D7" s="2"/>
    </row>
    <row r="8" spans="2:8" x14ac:dyDescent="0.2">
      <c r="B8" s="2" t="s">
        <v>25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9" t="s">
        <v>2</v>
      </c>
      <c r="D11" s="9" t="s">
        <v>11</v>
      </c>
      <c r="E11" s="9" t="s">
        <v>12</v>
      </c>
      <c r="F11" s="9" t="s">
        <v>13</v>
      </c>
      <c r="G11" s="9" t="s">
        <v>14</v>
      </c>
      <c r="H11" s="9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208124</v>
      </c>
      <c r="D13" s="6">
        <v>208124</v>
      </c>
      <c r="E13" s="6">
        <v>208124</v>
      </c>
      <c r="F13" s="6">
        <v>208124</v>
      </c>
      <c r="G13" s="6">
        <v>208124</v>
      </c>
      <c r="H13" s="6">
        <v>208124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94362</v>
      </c>
      <c r="D15" s="6">
        <v>94362</v>
      </c>
      <c r="E15" s="6">
        <v>94362</v>
      </c>
      <c r="F15" s="6">
        <v>94362</v>
      </c>
      <c r="G15" s="6">
        <v>94362</v>
      </c>
      <c r="H15" s="6">
        <v>94362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302486</v>
      </c>
      <c r="D23" s="8">
        <v>302486</v>
      </c>
      <c r="E23" s="8">
        <v>302486</v>
      </c>
      <c r="F23" s="8">
        <v>302486</v>
      </c>
      <c r="G23" s="8">
        <v>302486</v>
      </c>
      <c r="H23" s="8">
        <v>302486</v>
      </c>
    </row>
    <row r="24" spans="2:8" ht="15.75" thickTop="1" x14ac:dyDescent="0.2"/>
    <row r="26" spans="2:8" ht="15.75" x14ac:dyDescent="0.25">
      <c r="B26" s="37"/>
      <c r="C26" s="37"/>
      <c r="D26" s="37"/>
      <c r="E26" s="37"/>
      <c r="F26" s="37"/>
      <c r="G26" s="37"/>
      <c r="H26" s="37"/>
    </row>
    <row r="27" spans="2:8" ht="15.75" x14ac:dyDescent="0.25">
      <c r="B27" s="37"/>
      <c r="C27" s="37"/>
      <c r="D27" s="37"/>
      <c r="E27" s="37"/>
      <c r="F27" s="37"/>
      <c r="G27" s="37"/>
      <c r="H27" s="37"/>
    </row>
    <row r="28" spans="2:8" x14ac:dyDescent="0.2">
      <c r="B28" s="10"/>
      <c r="C28" s="10"/>
      <c r="D28" s="10"/>
      <c r="E28" s="10"/>
      <c r="F28" s="10"/>
      <c r="G28" s="10"/>
      <c r="H28" s="10"/>
    </row>
    <row r="29" spans="2:8" x14ac:dyDescent="0.2">
      <c r="B29" s="15"/>
      <c r="C29" s="15"/>
      <c r="D29" s="15"/>
      <c r="E29" s="10"/>
      <c r="F29" s="10"/>
      <c r="G29" s="10"/>
      <c r="H29" s="10"/>
    </row>
    <row r="30" spans="2:8" x14ac:dyDescent="0.2">
      <c r="B30" s="15"/>
      <c r="C30" s="15"/>
      <c r="D30" s="15"/>
      <c r="E30" s="10"/>
      <c r="F30" s="10"/>
      <c r="G30" s="10"/>
      <c r="H30" s="10"/>
    </row>
    <row r="31" spans="2:8" x14ac:dyDescent="0.2">
      <c r="B31" s="15"/>
      <c r="C31" s="15"/>
      <c r="D31" s="15"/>
      <c r="E31" s="10"/>
      <c r="F31" s="10"/>
      <c r="G31" s="10"/>
      <c r="H31" s="10"/>
    </row>
    <row r="32" spans="2:8" x14ac:dyDescent="0.2">
      <c r="B32" s="15"/>
      <c r="C32" s="15"/>
      <c r="D32" s="15"/>
      <c r="E32" s="10"/>
      <c r="F32" s="10"/>
      <c r="G32" s="10"/>
      <c r="H32" s="10"/>
    </row>
    <row r="33" spans="2:8" x14ac:dyDescent="0.2">
      <c r="B33" s="15"/>
      <c r="C33" s="15"/>
      <c r="D33" s="15"/>
      <c r="E33" s="10"/>
      <c r="F33" s="10"/>
      <c r="G33" s="10"/>
      <c r="H33" s="10"/>
    </row>
    <row r="34" spans="2:8" x14ac:dyDescent="0.2">
      <c r="B34" s="15"/>
      <c r="C34" s="15"/>
      <c r="D34" s="15"/>
      <c r="E34" s="10"/>
      <c r="F34" s="10"/>
      <c r="G34" s="10"/>
      <c r="H34" s="10"/>
    </row>
    <row r="35" spans="2:8" ht="15.75" x14ac:dyDescent="0.25">
      <c r="B35" s="10"/>
      <c r="C35" s="11"/>
      <c r="D35" s="11"/>
      <c r="E35" s="11"/>
      <c r="F35" s="11"/>
      <c r="G35" s="11"/>
      <c r="H35" s="11"/>
    </row>
    <row r="36" spans="2:8" ht="15.75" x14ac:dyDescent="0.25">
      <c r="B36" s="10"/>
      <c r="C36" s="11"/>
      <c r="D36" s="11"/>
      <c r="E36" s="11"/>
      <c r="F36" s="11"/>
      <c r="G36" s="11"/>
      <c r="H36" s="11"/>
    </row>
    <row r="37" spans="2:8" x14ac:dyDescent="0.2">
      <c r="B37" s="10"/>
      <c r="C37" s="12"/>
      <c r="D37" s="12"/>
      <c r="E37" s="12"/>
      <c r="F37" s="12"/>
      <c r="G37" s="12"/>
      <c r="H37" s="12"/>
    </row>
    <row r="38" spans="2:8" x14ac:dyDescent="0.2">
      <c r="B38" s="10"/>
      <c r="C38" s="13"/>
      <c r="D38" s="13"/>
      <c r="E38" s="13"/>
      <c r="F38" s="13"/>
      <c r="G38" s="13"/>
      <c r="H38" s="13"/>
    </row>
    <row r="39" spans="2:8" x14ac:dyDescent="0.2">
      <c r="B39" s="10"/>
      <c r="C39" s="14"/>
      <c r="D39" s="14"/>
      <c r="E39" s="14"/>
      <c r="F39" s="14"/>
      <c r="G39" s="14"/>
      <c r="H39" s="14"/>
    </row>
    <row r="40" spans="2:8" x14ac:dyDescent="0.2">
      <c r="B40" s="10"/>
      <c r="C40" s="13"/>
      <c r="D40" s="13"/>
      <c r="E40" s="13"/>
      <c r="F40" s="13"/>
      <c r="G40" s="13"/>
      <c r="H40" s="13"/>
    </row>
    <row r="41" spans="2:8" x14ac:dyDescent="0.2">
      <c r="B41" s="10"/>
      <c r="C41" s="14"/>
      <c r="D41" s="14"/>
      <c r="E41" s="14"/>
      <c r="F41" s="14"/>
      <c r="G41" s="14"/>
      <c r="H41" s="14"/>
    </row>
    <row r="42" spans="2:8" x14ac:dyDescent="0.2">
      <c r="B42" s="10"/>
      <c r="C42" s="13"/>
      <c r="D42" s="13"/>
      <c r="E42" s="13"/>
      <c r="F42" s="13"/>
      <c r="G42" s="13"/>
      <c r="H42" s="13"/>
    </row>
    <row r="43" spans="2:8" x14ac:dyDescent="0.2">
      <c r="B43" s="10"/>
      <c r="C43" s="14"/>
      <c r="D43" s="14"/>
      <c r="E43" s="14"/>
      <c r="F43" s="14"/>
      <c r="G43" s="14"/>
      <c r="H43" s="14"/>
    </row>
    <row r="44" spans="2:8" x14ac:dyDescent="0.2">
      <c r="B44" s="10"/>
      <c r="C44" s="13"/>
      <c r="D44" s="13"/>
      <c r="E44" s="13"/>
      <c r="F44" s="13"/>
      <c r="G44" s="13"/>
      <c r="H44" s="13"/>
    </row>
    <row r="45" spans="2:8" x14ac:dyDescent="0.2">
      <c r="B45" s="10"/>
      <c r="C45" s="14"/>
      <c r="D45" s="14"/>
      <c r="E45" s="14"/>
      <c r="F45" s="14"/>
      <c r="G45" s="14"/>
      <c r="H45" s="14"/>
    </row>
    <row r="46" spans="2:8" x14ac:dyDescent="0.2">
      <c r="B46" s="10"/>
      <c r="C46" s="13"/>
      <c r="D46" s="13"/>
      <c r="E46" s="13"/>
      <c r="F46" s="13"/>
      <c r="G46" s="13"/>
      <c r="H46" s="13"/>
    </row>
    <row r="47" spans="2:8" x14ac:dyDescent="0.2">
      <c r="B47" s="10"/>
      <c r="C47" s="14"/>
      <c r="D47" s="14"/>
      <c r="E47" s="14"/>
      <c r="F47" s="14"/>
      <c r="G47" s="14"/>
      <c r="H47" s="14"/>
    </row>
    <row r="48" spans="2:8" x14ac:dyDescent="0.2">
      <c r="B48" s="10"/>
      <c r="C48" s="14"/>
      <c r="D48" s="14"/>
      <c r="E48" s="14"/>
      <c r="F48" s="14"/>
      <c r="G48" s="14"/>
      <c r="H48" s="14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E4886-3952-41C5-9C1C-7F68F4BD1D80}">
  <dimension ref="A1:Q34"/>
  <sheetViews>
    <sheetView workbookViewId="0">
      <selection activeCell="O10" sqref="O10"/>
    </sheetView>
  </sheetViews>
  <sheetFormatPr defaultRowHeight="15" x14ac:dyDescent="0.25"/>
  <cols>
    <col min="2" max="2" width="61.28515625" bestFit="1" customWidth="1"/>
    <col min="3" max="8" width="11.42578125" bestFit="1" customWidth="1"/>
  </cols>
  <sheetData>
    <row r="1" spans="1:17" ht="15.75" x14ac:dyDescent="0.25">
      <c r="A1" s="1"/>
      <c r="B1" s="35" t="s">
        <v>0</v>
      </c>
      <c r="C1" s="35"/>
      <c r="D1" s="35"/>
      <c r="E1" s="35"/>
      <c r="F1" s="35"/>
      <c r="G1" s="35"/>
      <c r="H1" s="35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35" t="s">
        <v>10</v>
      </c>
      <c r="C2" s="35"/>
      <c r="D2" s="35"/>
      <c r="E2" s="35"/>
      <c r="F2" s="35"/>
      <c r="G2" s="35"/>
      <c r="H2" s="35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146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147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148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149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150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31" t="s">
        <v>2</v>
      </c>
      <c r="D11" s="31" t="s">
        <v>11</v>
      </c>
      <c r="E11" s="31" t="s">
        <v>12</v>
      </c>
      <c r="F11" s="31" t="s">
        <v>13</v>
      </c>
      <c r="G11" s="31" t="s">
        <v>14</v>
      </c>
      <c r="H11" s="31" t="s">
        <v>15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5"/>
      <c r="C14" s="7"/>
      <c r="D14" s="7"/>
      <c r="E14" s="7"/>
      <c r="F14" s="7"/>
      <c r="G14" s="7"/>
      <c r="H14" s="7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5"/>
      <c r="C16" s="7"/>
      <c r="D16" s="7"/>
      <c r="E16" s="7"/>
      <c r="F16" s="7"/>
      <c r="G16" s="7"/>
      <c r="H16" s="7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5"/>
      <c r="C18" s="7"/>
      <c r="D18" s="7"/>
      <c r="E18" s="7"/>
      <c r="F18" s="7"/>
      <c r="G18" s="7"/>
      <c r="H18" s="7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5"/>
      <c r="C20" s="7"/>
      <c r="D20" s="7"/>
      <c r="E20" s="7"/>
      <c r="F20" s="7"/>
      <c r="G20" s="7"/>
      <c r="H20" s="7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5"/>
      <c r="C22" s="7"/>
      <c r="D22" s="7"/>
      <c r="E22" s="7"/>
      <c r="F22" s="7"/>
      <c r="G22" s="7"/>
      <c r="H22" s="7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5" t="s">
        <v>9</v>
      </c>
      <c r="C23" s="8">
        <f>SUM(C13:C22)</f>
        <v>0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35"/>
      <c r="C26" s="35"/>
      <c r="D26" s="35"/>
      <c r="E26" s="35"/>
      <c r="F26" s="35"/>
      <c r="G26" s="35"/>
      <c r="H26" s="35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35"/>
      <c r="C27" s="35"/>
      <c r="D27" s="35"/>
      <c r="E27" s="35"/>
      <c r="F27" s="35"/>
      <c r="G27" s="35"/>
      <c r="H27" s="35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24850-C275-4E26-9643-2C526071BB57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  <c r="E4" s="2"/>
    </row>
    <row r="5" spans="2:8" x14ac:dyDescent="0.2">
      <c r="B5" s="32" t="s">
        <v>103</v>
      </c>
      <c r="C5" s="2"/>
      <c r="D5" s="2"/>
      <c r="E5" s="2"/>
    </row>
    <row r="6" spans="2:8" x14ac:dyDescent="0.2">
      <c r="B6" s="32" t="s">
        <v>104</v>
      </c>
      <c r="C6" s="2"/>
      <c r="D6" s="2"/>
      <c r="E6" s="2"/>
    </row>
    <row r="7" spans="2:8" x14ac:dyDescent="0.2">
      <c r="B7" s="32" t="s">
        <v>72</v>
      </c>
      <c r="C7" s="2"/>
      <c r="D7" s="2"/>
      <c r="E7" s="2"/>
    </row>
    <row r="8" spans="2:8" x14ac:dyDescent="0.2">
      <c r="B8" s="32" t="s">
        <v>105</v>
      </c>
      <c r="C8" s="2"/>
      <c r="D8" s="2"/>
      <c r="E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244868</v>
      </c>
      <c r="D13" s="6">
        <v>244868</v>
      </c>
      <c r="E13" s="6">
        <v>244868</v>
      </c>
      <c r="F13" s="6">
        <v>244868</v>
      </c>
      <c r="G13" s="6">
        <v>244868</v>
      </c>
      <c r="H13" s="6">
        <v>244868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8205</v>
      </c>
      <c r="D15" s="6">
        <v>8205</v>
      </c>
      <c r="E15" s="6">
        <v>8205</v>
      </c>
      <c r="F15" s="6">
        <v>8205</v>
      </c>
      <c r="G15" s="6">
        <v>8205</v>
      </c>
      <c r="H15" s="6">
        <v>8205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253073</v>
      </c>
      <c r="D23" s="8">
        <f t="shared" ref="D23:H23" si="0">SUM(D13:D22)</f>
        <v>253073</v>
      </c>
      <c r="E23" s="8">
        <f t="shared" si="0"/>
        <v>253073</v>
      </c>
      <c r="F23" s="8">
        <f t="shared" si="0"/>
        <v>253073</v>
      </c>
      <c r="G23" s="8">
        <f t="shared" si="0"/>
        <v>253073</v>
      </c>
      <c r="H23" s="8">
        <f t="shared" si="0"/>
        <v>253073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90853-50F0-43FB-B1D3-8916A4E30141}">
  <dimension ref="B1:H48"/>
  <sheetViews>
    <sheetView showWhiteSpace="0" zoomScaleNormal="100" workbookViewId="0">
      <selection activeCell="F32" sqref="F3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65</v>
      </c>
      <c r="C4" s="2"/>
      <c r="D4" s="2"/>
    </row>
    <row r="5" spans="2:8" x14ac:dyDescent="0.2">
      <c r="B5" s="2" t="s">
        <v>70</v>
      </c>
      <c r="C5" s="2"/>
      <c r="D5" s="2"/>
    </row>
    <row r="6" spans="2:8" x14ac:dyDescent="0.2">
      <c r="B6" s="2" t="s">
        <v>71</v>
      </c>
      <c r="C6" s="2"/>
      <c r="D6" s="2"/>
    </row>
    <row r="7" spans="2:8" x14ac:dyDescent="0.2">
      <c r="B7" s="2" t="s">
        <v>72</v>
      </c>
      <c r="C7" s="2"/>
      <c r="D7" s="2"/>
    </row>
    <row r="8" spans="2:8" x14ac:dyDescent="0.2">
      <c r="B8" s="2" t="s">
        <v>73</v>
      </c>
      <c r="C8" s="2"/>
      <c r="D8" s="2"/>
    </row>
    <row r="10" spans="2:8" ht="15.75" x14ac:dyDescent="0.25">
      <c r="C10" s="26" t="s">
        <v>1</v>
      </c>
      <c r="D10" s="26" t="s">
        <v>1</v>
      </c>
      <c r="E10" s="26" t="s">
        <v>1</v>
      </c>
      <c r="F10" s="26" t="s">
        <v>1</v>
      </c>
      <c r="G10" s="26" t="s">
        <v>1</v>
      </c>
      <c r="H10" s="26" t="s">
        <v>1</v>
      </c>
    </row>
    <row r="11" spans="2:8" ht="15.75" x14ac:dyDescent="0.25">
      <c r="C11" s="26" t="s">
        <v>2</v>
      </c>
      <c r="D11" s="26" t="s">
        <v>11</v>
      </c>
      <c r="E11" s="26" t="s">
        <v>12</v>
      </c>
      <c r="F11" s="26" t="s">
        <v>13</v>
      </c>
      <c r="G11" s="26" t="s">
        <v>14</v>
      </c>
      <c r="H11" s="26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130000</v>
      </c>
      <c r="D13" s="6">
        <v>150000</v>
      </c>
      <c r="E13" s="6">
        <v>170000</v>
      </c>
      <c r="F13" s="6">
        <v>180000</v>
      </c>
      <c r="G13" s="6">
        <v>190000</v>
      </c>
      <c r="H13" s="6">
        <v>200000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130000</v>
      </c>
      <c r="D23" s="8">
        <f t="shared" si="0"/>
        <v>150000</v>
      </c>
      <c r="E23" s="8">
        <f t="shared" si="0"/>
        <v>170000</v>
      </c>
      <c r="F23" s="8">
        <f t="shared" si="0"/>
        <v>180000</v>
      </c>
      <c r="G23" s="8">
        <f t="shared" si="0"/>
        <v>190000</v>
      </c>
      <c r="H23" s="8">
        <f t="shared" si="0"/>
        <v>200000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6"/>
      <c r="D35" s="26"/>
      <c r="E35" s="26"/>
      <c r="F35" s="26"/>
      <c r="G35" s="26"/>
      <c r="H35" s="26"/>
    </row>
    <row r="36" spans="3:8" ht="15.75" x14ac:dyDescent="0.25">
      <c r="C36" s="26"/>
      <c r="D36" s="26"/>
      <c r="E36" s="26"/>
      <c r="F36" s="26"/>
      <c r="G36" s="26"/>
      <c r="H36" s="26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1178A-D8C1-4544-9BC7-4DD5A56F96A2}">
  <sheetPr>
    <pageSetUpPr fitToPage="1"/>
  </sheetPr>
  <dimension ref="B1:H24"/>
  <sheetViews>
    <sheetView showWhiteSpace="0" zoomScaleNormal="100" workbookViewId="0">
      <selection activeCell="D29" sqref="D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80</v>
      </c>
      <c r="C4" s="2"/>
      <c r="D4" s="2"/>
    </row>
    <row r="5" spans="2:8" x14ac:dyDescent="0.2">
      <c r="B5" s="2" t="s">
        <v>81</v>
      </c>
      <c r="C5" s="2"/>
      <c r="D5" s="2"/>
    </row>
    <row r="6" spans="2:8" x14ac:dyDescent="0.2">
      <c r="B6" s="2" t="s">
        <v>82</v>
      </c>
      <c r="C6" s="2"/>
      <c r="D6" s="2"/>
    </row>
    <row r="7" spans="2:8" x14ac:dyDescent="0.2">
      <c r="B7" s="2" t="s">
        <v>72</v>
      </c>
      <c r="C7" s="2"/>
      <c r="D7" s="2"/>
    </row>
    <row r="8" spans="2:8" x14ac:dyDescent="0.2">
      <c r="B8" s="2" t="s">
        <v>83</v>
      </c>
      <c r="C8" s="2"/>
      <c r="D8" s="2"/>
    </row>
    <row r="10" spans="2:8" ht="15.75" x14ac:dyDescent="0.25">
      <c r="C10" s="28" t="s">
        <v>1</v>
      </c>
      <c r="D10" s="28" t="s">
        <v>1</v>
      </c>
      <c r="E10" s="28" t="s">
        <v>1</v>
      </c>
      <c r="F10" s="28" t="s">
        <v>1</v>
      </c>
      <c r="G10" s="28" t="s">
        <v>1</v>
      </c>
      <c r="H10" s="28" t="s">
        <v>1</v>
      </c>
    </row>
    <row r="11" spans="2:8" ht="15.75" x14ac:dyDescent="0.25">
      <c r="C11" s="28" t="s">
        <v>2</v>
      </c>
      <c r="D11" s="28" t="s">
        <v>11</v>
      </c>
      <c r="E11" s="28" t="s">
        <v>12</v>
      </c>
      <c r="F11" s="28" t="s">
        <v>13</v>
      </c>
      <c r="G11" s="28" t="s">
        <v>14</v>
      </c>
      <c r="H11" s="28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640000</v>
      </c>
      <c r="D13" s="6">
        <v>748649</v>
      </c>
      <c r="E13" s="6">
        <v>748649</v>
      </c>
      <c r="F13" s="6">
        <v>748649</v>
      </c>
      <c r="G13" s="6">
        <v>748649</v>
      </c>
      <c r="H13" s="6">
        <v>748649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10000</v>
      </c>
      <c r="D15" s="6">
        <v>11000</v>
      </c>
      <c r="E15" s="6">
        <v>11000</v>
      </c>
      <c r="F15" s="6">
        <v>11000</v>
      </c>
      <c r="G15" s="6">
        <v>11000</v>
      </c>
      <c r="H15" s="6">
        <v>11000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650000</v>
      </c>
      <c r="D23" s="8">
        <f>SUM(D13:D22)</f>
        <v>759649</v>
      </c>
      <c r="E23" s="8">
        <f t="shared" ref="E23:H23" si="0">SUM(E13:E22)</f>
        <v>759649</v>
      </c>
      <c r="F23" s="8">
        <f t="shared" si="0"/>
        <v>759649</v>
      </c>
      <c r="G23" s="8">
        <f t="shared" si="0"/>
        <v>759649</v>
      </c>
      <c r="H23" s="8">
        <f t="shared" si="0"/>
        <v>759649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648E6-382D-432A-B2E2-B1292F70CDAF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106</v>
      </c>
      <c r="C5" s="2"/>
      <c r="D5" s="2"/>
    </row>
    <row r="6" spans="2:8" x14ac:dyDescent="0.2">
      <c r="B6" s="32" t="s">
        <v>107</v>
      </c>
      <c r="C6" s="2"/>
      <c r="D6" s="2"/>
    </row>
    <row r="7" spans="2:8" x14ac:dyDescent="0.2">
      <c r="B7" s="32" t="s">
        <v>108</v>
      </c>
      <c r="C7" s="2"/>
      <c r="D7" s="2"/>
    </row>
    <row r="8" spans="2:8" x14ac:dyDescent="0.2">
      <c r="B8" s="32" t="s">
        <v>109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400000</v>
      </c>
      <c r="D15" s="6">
        <v>800000</v>
      </c>
      <c r="E15" s="6">
        <v>800000</v>
      </c>
      <c r="F15" s="6">
        <v>800000</v>
      </c>
      <c r="G15" s="6">
        <v>800000</v>
      </c>
      <c r="H15" s="6">
        <v>800000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400000</v>
      </c>
      <c r="D23" s="8">
        <f t="shared" ref="D23:H23" si="0">SUM(D13:D22)</f>
        <v>800000</v>
      </c>
      <c r="E23" s="8">
        <f t="shared" si="0"/>
        <v>800000</v>
      </c>
      <c r="F23" s="8">
        <f t="shared" si="0"/>
        <v>800000</v>
      </c>
      <c r="G23" s="8">
        <f t="shared" si="0"/>
        <v>800000</v>
      </c>
      <c r="H23" s="8">
        <f t="shared" si="0"/>
        <v>800000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DC37C-7D18-4DA1-93FD-D55DD915C498}">
  <dimension ref="B1:H48"/>
  <sheetViews>
    <sheetView showWhiteSpace="0" zoomScaleNormal="100" workbookViewId="0">
      <selection activeCell="F7" sqref="F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151</v>
      </c>
      <c r="C4" s="2"/>
      <c r="D4" s="2"/>
    </row>
    <row r="5" spans="2:8" x14ac:dyDescent="0.2">
      <c r="B5" s="2" t="s">
        <v>152</v>
      </c>
      <c r="C5" s="2"/>
      <c r="D5" s="2"/>
    </row>
    <row r="6" spans="2:8" x14ac:dyDescent="0.2">
      <c r="B6" s="2" t="s">
        <v>153</v>
      </c>
      <c r="C6" s="2"/>
      <c r="D6" s="2"/>
    </row>
    <row r="7" spans="2:8" x14ac:dyDescent="0.2">
      <c r="B7" s="2" t="s">
        <v>154</v>
      </c>
      <c r="C7" s="2"/>
      <c r="D7" s="2"/>
    </row>
    <row r="8" spans="2:8" x14ac:dyDescent="0.2">
      <c r="B8" s="2" t="s">
        <v>155</v>
      </c>
      <c r="C8" s="2"/>
      <c r="D8" s="2"/>
    </row>
    <row r="10" spans="2:8" ht="15.75" x14ac:dyDescent="0.25">
      <c r="C10" s="31" t="s">
        <v>1</v>
      </c>
      <c r="D10" s="31" t="s">
        <v>1</v>
      </c>
      <c r="E10" s="31" t="s">
        <v>1</v>
      </c>
      <c r="F10" s="31" t="s">
        <v>1</v>
      </c>
      <c r="G10" s="31" t="s">
        <v>1</v>
      </c>
      <c r="H10" s="31" t="s">
        <v>1</v>
      </c>
    </row>
    <row r="11" spans="2:8" ht="15.75" x14ac:dyDescent="0.25">
      <c r="C11" s="31" t="s">
        <v>2</v>
      </c>
      <c r="D11" s="31" t="s">
        <v>11</v>
      </c>
      <c r="E11" s="31" t="s">
        <v>12</v>
      </c>
      <c r="F11" s="31" t="s">
        <v>13</v>
      </c>
      <c r="G11" s="31" t="s">
        <v>14</v>
      </c>
      <c r="H11" s="31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345000</v>
      </c>
      <c r="D13" s="6">
        <v>345000</v>
      </c>
      <c r="E13" s="6">
        <v>345000</v>
      </c>
      <c r="F13" s="6">
        <v>345000</v>
      </c>
      <c r="G13" s="6">
        <v>345000</v>
      </c>
      <c r="H13" s="6">
        <v>345000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15000</v>
      </c>
      <c r="D15" s="6">
        <v>15000</v>
      </c>
      <c r="E15" s="6">
        <v>15000</v>
      </c>
      <c r="F15" s="6">
        <v>15000</v>
      </c>
      <c r="G15" s="6">
        <v>15000</v>
      </c>
      <c r="H15" s="6">
        <v>15000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360000</v>
      </c>
      <c r="D23" s="8">
        <v>360000</v>
      </c>
      <c r="E23" s="8">
        <v>360000</v>
      </c>
      <c r="F23" s="8">
        <v>360000</v>
      </c>
      <c r="G23" s="8">
        <v>360000</v>
      </c>
      <c r="H23" s="8">
        <v>360000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31"/>
      <c r="D35" s="31"/>
      <c r="E35" s="31"/>
      <c r="F35" s="31"/>
      <c r="G35" s="31"/>
      <c r="H35" s="31"/>
    </row>
    <row r="36" spans="3:8" ht="15.75" x14ac:dyDescent="0.25">
      <c r="C36" s="31"/>
      <c r="D36" s="31"/>
      <c r="E36" s="31"/>
      <c r="F36" s="31"/>
      <c r="G36" s="31"/>
      <c r="H36" s="31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N14" sqref="N1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75" x14ac:dyDescent="0.25">
      <c r="C11" s="3" t="s">
        <v>2</v>
      </c>
      <c r="D11" s="3" t="s">
        <v>11</v>
      </c>
      <c r="E11" s="3" t="s">
        <v>12</v>
      </c>
      <c r="F11" s="3" t="s">
        <v>13</v>
      </c>
      <c r="G11" s="3" t="s">
        <v>14</v>
      </c>
      <c r="H11" s="3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777100</v>
      </c>
      <c r="D13" s="6">
        <v>777100</v>
      </c>
      <c r="E13" s="6">
        <v>777100</v>
      </c>
      <c r="F13" s="6">
        <v>777100</v>
      </c>
      <c r="G13" s="6">
        <v>777100</v>
      </c>
      <c r="H13" s="6">
        <v>777100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498181</v>
      </c>
      <c r="D15" s="6">
        <v>498181</v>
      </c>
      <c r="E15" s="6">
        <v>498181</v>
      </c>
      <c r="F15" s="6">
        <v>498181</v>
      </c>
      <c r="G15" s="6">
        <v>498181</v>
      </c>
      <c r="H15" s="6">
        <v>498181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v>1275281</v>
      </c>
      <c r="D23" s="8">
        <v>1275281</v>
      </c>
      <c r="E23" s="8">
        <v>1275281</v>
      </c>
      <c r="F23" s="8">
        <v>1275281</v>
      </c>
      <c r="G23" s="8">
        <v>1275281</v>
      </c>
      <c r="H23" s="8">
        <v>1275281</v>
      </c>
    </row>
    <row r="24" spans="2:8" ht="15.75" thickTop="1" x14ac:dyDescent="0.2"/>
    <row r="26" spans="2:8" ht="15.75" x14ac:dyDescent="0.25">
      <c r="B26" s="37"/>
      <c r="C26" s="37"/>
      <c r="D26" s="37"/>
      <c r="E26" s="37"/>
      <c r="F26" s="37"/>
      <c r="G26" s="37"/>
      <c r="H26" s="37"/>
    </row>
    <row r="27" spans="2:8" ht="15.75" x14ac:dyDescent="0.25">
      <c r="B27" s="37"/>
      <c r="C27" s="37"/>
      <c r="D27" s="37"/>
      <c r="E27" s="37"/>
      <c r="F27" s="37"/>
      <c r="G27" s="37"/>
      <c r="H27" s="37"/>
    </row>
    <row r="28" spans="2:8" x14ac:dyDescent="0.2">
      <c r="B28" s="10"/>
      <c r="C28" s="10"/>
      <c r="D28" s="10"/>
      <c r="E28" s="10"/>
      <c r="F28" s="10"/>
      <c r="G28" s="10"/>
      <c r="H28" s="10"/>
    </row>
    <row r="29" spans="2:8" x14ac:dyDescent="0.2">
      <c r="B29" s="15"/>
      <c r="C29" s="15"/>
      <c r="D29" s="15"/>
      <c r="E29" s="10"/>
      <c r="F29" s="10"/>
      <c r="G29" s="10"/>
      <c r="H29" s="10"/>
    </row>
    <row r="30" spans="2:8" x14ac:dyDescent="0.2">
      <c r="B30" s="15"/>
      <c r="C30" s="15"/>
      <c r="D30" s="15"/>
      <c r="E30" s="10"/>
      <c r="F30" s="10"/>
      <c r="G30" s="10"/>
      <c r="H30" s="10"/>
    </row>
    <row r="31" spans="2:8" x14ac:dyDescent="0.2">
      <c r="B31" s="15"/>
      <c r="C31" s="15"/>
      <c r="D31" s="15"/>
      <c r="E31" s="10"/>
      <c r="F31" s="10"/>
      <c r="G31" s="10"/>
      <c r="H31" s="10"/>
    </row>
    <row r="32" spans="2:8" x14ac:dyDescent="0.2">
      <c r="B32" s="15"/>
      <c r="C32" s="15"/>
      <c r="D32" s="15"/>
      <c r="E32" s="10"/>
      <c r="F32" s="10"/>
      <c r="G32" s="10"/>
      <c r="H32" s="10"/>
    </row>
    <row r="33" spans="2:8" x14ac:dyDescent="0.2">
      <c r="B33" s="15"/>
      <c r="C33" s="15"/>
      <c r="D33" s="15"/>
      <c r="E33" s="10"/>
      <c r="F33" s="10"/>
      <c r="G33" s="10"/>
      <c r="H33" s="10"/>
    </row>
    <row r="34" spans="2:8" x14ac:dyDescent="0.2">
      <c r="B34" s="15"/>
      <c r="C34" s="15"/>
      <c r="D34" s="15"/>
      <c r="E34" s="10"/>
      <c r="F34" s="10"/>
      <c r="G34" s="10"/>
      <c r="H34" s="10"/>
    </row>
    <row r="35" spans="2:8" ht="15.75" x14ac:dyDescent="0.25">
      <c r="B35" s="10"/>
      <c r="C35" s="11"/>
      <c r="D35" s="11"/>
      <c r="E35" s="11"/>
      <c r="F35" s="11"/>
      <c r="G35" s="11"/>
      <c r="H35" s="11"/>
    </row>
    <row r="36" spans="2:8" ht="15.75" x14ac:dyDescent="0.25">
      <c r="B36" s="10"/>
      <c r="C36" s="11"/>
      <c r="D36" s="11"/>
      <c r="E36" s="11"/>
      <c r="F36" s="11"/>
      <c r="G36" s="11"/>
      <c r="H36" s="11"/>
    </row>
    <row r="37" spans="2:8" x14ac:dyDescent="0.2">
      <c r="B37" s="10"/>
      <c r="C37" s="12"/>
      <c r="D37" s="12"/>
      <c r="E37" s="12"/>
      <c r="F37" s="12"/>
      <c r="G37" s="12"/>
      <c r="H37" s="12"/>
    </row>
    <row r="38" spans="2:8" x14ac:dyDescent="0.2">
      <c r="B38" s="10"/>
      <c r="C38" s="13"/>
      <c r="D38" s="13"/>
      <c r="E38" s="13"/>
      <c r="F38" s="13"/>
      <c r="G38" s="13"/>
      <c r="H38" s="13"/>
    </row>
    <row r="39" spans="2:8" x14ac:dyDescent="0.2">
      <c r="B39" s="10"/>
      <c r="C39" s="14"/>
      <c r="D39" s="14"/>
      <c r="E39" s="14"/>
      <c r="F39" s="14"/>
      <c r="G39" s="14"/>
      <c r="H39" s="14"/>
    </row>
    <row r="40" spans="2:8" x14ac:dyDescent="0.2">
      <c r="B40" s="10"/>
      <c r="C40" s="13"/>
      <c r="D40" s="13"/>
      <c r="E40" s="13"/>
      <c r="F40" s="13"/>
      <c r="G40" s="13"/>
      <c r="H40" s="13"/>
    </row>
    <row r="41" spans="2:8" x14ac:dyDescent="0.2">
      <c r="B41" s="10"/>
      <c r="C41" s="14"/>
      <c r="D41" s="14"/>
      <c r="E41" s="14"/>
      <c r="F41" s="14"/>
      <c r="G41" s="14"/>
      <c r="H41" s="14"/>
    </row>
    <row r="42" spans="2:8" x14ac:dyDescent="0.2">
      <c r="B42" s="10"/>
      <c r="C42" s="13"/>
      <c r="D42" s="13"/>
      <c r="E42" s="13"/>
      <c r="F42" s="13"/>
      <c r="G42" s="13"/>
      <c r="H42" s="13"/>
    </row>
    <row r="43" spans="2:8" x14ac:dyDescent="0.2">
      <c r="B43" s="10"/>
      <c r="C43" s="14"/>
      <c r="D43" s="14"/>
      <c r="E43" s="14"/>
      <c r="F43" s="14"/>
      <c r="G43" s="14"/>
      <c r="H43" s="14"/>
    </row>
    <row r="44" spans="2:8" x14ac:dyDescent="0.2">
      <c r="B44" s="10"/>
      <c r="C44" s="13"/>
      <c r="D44" s="13"/>
      <c r="E44" s="13"/>
      <c r="F44" s="13"/>
      <c r="G44" s="13"/>
      <c r="H44" s="13"/>
    </row>
    <row r="45" spans="2:8" x14ac:dyDescent="0.2">
      <c r="B45" s="10"/>
      <c r="C45" s="14"/>
      <c r="D45" s="14"/>
      <c r="E45" s="14"/>
      <c r="F45" s="14"/>
      <c r="G45" s="14"/>
      <c r="H45" s="14"/>
    </row>
    <row r="46" spans="2:8" x14ac:dyDescent="0.2">
      <c r="B46" s="10"/>
      <c r="C46" s="13"/>
      <c r="D46" s="13"/>
      <c r="E46" s="13"/>
      <c r="F46" s="13"/>
      <c r="G46" s="13"/>
      <c r="H46" s="13"/>
    </row>
    <row r="47" spans="2:8" x14ac:dyDescent="0.2">
      <c r="B47" s="10"/>
      <c r="C47" s="14"/>
      <c r="D47" s="14"/>
      <c r="E47" s="14"/>
      <c r="F47" s="14"/>
      <c r="G47" s="14"/>
      <c r="H47" s="14"/>
    </row>
    <row r="48" spans="2:8" x14ac:dyDescent="0.2">
      <c r="B48" s="10"/>
      <c r="C48" s="14"/>
      <c r="D48" s="14"/>
      <c r="E48" s="14"/>
      <c r="F48" s="14"/>
      <c r="G48" s="14"/>
      <c r="H48" s="14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ABD63-1A55-4FEF-9065-39ED3038490F}">
  <dimension ref="B1:H48"/>
  <sheetViews>
    <sheetView showWhiteSpace="0" zoomScaleNormal="100" workbookViewId="0">
      <selection activeCell="C29" sqref="C29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52</v>
      </c>
      <c r="C4" s="2"/>
      <c r="D4" s="2"/>
    </row>
    <row r="5" spans="2:8" x14ac:dyDescent="0.2">
      <c r="B5" s="2" t="s">
        <v>57</v>
      </c>
      <c r="C5" s="2"/>
      <c r="D5" s="2"/>
    </row>
    <row r="6" spans="2:8" x14ac:dyDescent="0.2">
      <c r="B6" s="2" t="s">
        <v>58</v>
      </c>
      <c r="C6" s="2"/>
      <c r="D6" s="2"/>
    </row>
    <row r="7" spans="2:8" x14ac:dyDescent="0.2">
      <c r="B7" s="2" t="s">
        <v>59</v>
      </c>
      <c r="C7" s="2"/>
      <c r="D7" s="2"/>
    </row>
    <row r="8" spans="2:8" x14ac:dyDescent="0.2">
      <c r="B8" s="2" t="s">
        <v>60</v>
      </c>
      <c r="C8" s="2"/>
      <c r="D8" s="2"/>
    </row>
    <row r="10" spans="2:8" ht="15.75" x14ac:dyDescent="0.25">
      <c r="C10" s="25" t="s">
        <v>1</v>
      </c>
      <c r="D10" s="25" t="s">
        <v>1</v>
      </c>
      <c r="E10" s="25" t="s">
        <v>1</v>
      </c>
      <c r="F10" s="25" t="s">
        <v>1</v>
      </c>
      <c r="G10" s="25" t="s">
        <v>1</v>
      </c>
      <c r="H10" s="25" t="s">
        <v>1</v>
      </c>
    </row>
    <row r="11" spans="2:8" ht="15.75" x14ac:dyDescent="0.25">
      <c r="C11" s="25" t="s">
        <v>2</v>
      </c>
      <c r="D11" s="25" t="s">
        <v>11</v>
      </c>
      <c r="E11" s="25" t="s">
        <v>12</v>
      </c>
      <c r="F11" s="25" t="s">
        <v>13</v>
      </c>
      <c r="G11" s="25" t="s">
        <v>14</v>
      </c>
      <c r="H11" s="25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38767860</v>
      </c>
      <c r="D15" s="6">
        <v>38767860</v>
      </c>
      <c r="E15" s="6">
        <v>38767860</v>
      </c>
      <c r="F15" s="6">
        <v>38767860</v>
      </c>
      <c r="G15" s="6">
        <v>38767860</v>
      </c>
      <c r="H15" s="6">
        <v>38767860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38767860</v>
      </c>
      <c r="D23" s="8">
        <f t="shared" ref="D23:H23" si="0">SUM(D13:D22)</f>
        <v>38767860</v>
      </c>
      <c r="E23" s="8">
        <f t="shared" si="0"/>
        <v>38767860</v>
      </c>
      <c r="F23" s="8">
        <f t="shared" si="0"/>
        <v>38767860</v>
      </c>
      <c r="G23" s="8">
        <f t="shared" si="0"/>
        <v>38767860</v>
      </c>
      <c r="H23" s="8">
        <f t="shared" si="0"/>
        <v>38767860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25"/>
      <c r="D35" s="25"/>
      <c r="E35" s="25"/>
      <c r="F35" s="25"/>
      <c r="G35" s="25"/>
      <c r="H35" s="25"/>
    </row>
    <row r="36" spans="3:8" ht="15.75" x14ac:dyDescent="0.25">
      <c r="C36" s="25"/>
      <c r="D36" s="25"/>
      <c r="E36" s="25"/>
      <c r="F36" s="25"/>
      <c r="G36" s="25"/>
      <c r="H36" s="25"/>
    </row>
    <row r="37" spans="3:8" ht="15.75" x14ac:dyDescent="0.25">
      <c r="C37" s="25"/>
      <c r="D37" s="25"/>
      <c r="E37" s="25"/>
      <c r="F37" s="25"/>
      <c r="G37" s="25"/>
      <c r="H37" s="25"/>
    </row>
    <row r="38" spans="3:8" ht="15.75" x14ac:dyDescent="0.25">
      <c r="C38" s="25"/>
      <c r="D38" s="25"/>
      <c r="E38" s="25"/>
      <c r="F38" s="25"/>
      <c r="G38" s="25"/>
      <c r="H38" s="25"/>
    </row>
    <row r="39" spans="3:8" ht="15.75" x14ac:dyDescent="0.25">
      <c r="C39" s="25"/>
      <c r="D39" s="25"/>
      <c r="E39" s="25"/>
      <c r="F39" s="25"/>
      <c r="G39" s="25"/>
      <c r="H39" s="25"/>
    </row>
    <row r="40" spans="3:8" ht="15.75" x14ac:dyDescent="0.25">
      <c r="C40" s="25"/>
      <c r="D40" s="25"/>
      <c r="E40" s="25"/>
      <c r="F40" s="25"/>
      <c r="G40" s="25"/>
      <c r="H40" s="25"/>
    </row>
    <row r="41" spans="3:8" ht="15.75" x14ac:dyDescent="0.25">
      <c r="C41" s="25"/>
      <c r="D41" s="25"/>
      <c r="E41" s="25"/>
      <c r="F41" s="25"/>
      <c r="G41" s="25"/>
      <c r="H41" s="25"/>
    </row>
    <row r="42" spans="3:8" ht="15.75" x14ac:dyDescent="0.25">
      <c r="C42" s="25"/>
      <c r="D42" s="25"/>
      <c r="E42" s="25"/>
      <c r="F42" s="25"/>
      <c r="G42" s="25"/>
      <c r="H42" s="25"/>
    </row>
    <row r="43" spans="3:8" ht="15.75" x14ac:dyDescent="0.25">
      <c r="C43" s="25"/>
      <c r="D43" s="25"/>
      <c r="E43" s="25"/>
      <c r="F43" s="25"/>
      <c r="G43" s="25"/>
      <c r="H43" s="25"/>
    </row>
    <row r="44" spans="3:8" ht="15.75" x14ac:dyDescent="0.25">
      <c r="C44" s="25"/>
      <c r="D44" s="25"/>
      <c r="E44" s="25"/>
      <c r="F44" s="25"/>
      <c r="G44" s="25"/>
      <c r="H44" s="25"/>
    </row>
    <row r="45" spans="3:8" ht="15.75" x14ac:dyDescent="0.25">
      <c r="C45" s="25"/>
      <c r="D45" s="25"/>
      <c r="E45" s="25"/>
      <c r="F45" s="25"/>
      <c r="G45" s="25"/>
      <c r="H45" s="25"/>
    </row>
    <row r="46" spans="3:8" ht="15.75" x14ac:dyDescent="0.25">
      <c r="C46" s="25"/>
      <c r="D46" s="25"/>
      <c r="E46" s="25"/>
      <c r="F46" s="25"/>
      <c r="G46" s="25"/>
      <c r="H46" s="25"/>
    </row>
    <row r="47" spans="3:8" ht="15.75" x14ac:dyDescent="0.25">
      <c r="C47" s="25"/>
      <c r="D47" s="25"/>
      <c r="E47" s="25"/>
      <c r="F47" s="25"/>
      <c r="G47" s="25"/>
      <c r="H47" s="25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B81FF-E12C-4869-B586-22F14EF32C73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  <c r="E4" s="2"/>
    </row>
    <row r="5" spans="2:8" x14ac:dyDescent="0.2">
      <c r="B5" s="32" t="s">
        <v>110</v>
      </c>
      <c r="C5" s="2"/>
      <c r="D5" s="2"/>
      <c r="E5" s="2"/>
    </row>
    <row r="6" spans="2:8" x14ac:dyDescent="0.2">
      <c r="B6" s="32" t="s">
        <v>111</v>
      </c>
      <c r="C6" s="2"/>
      <c r="D6" s="2"/>
      <c r="E6" s="2"/>
    </row>
    <row r="7" spans="2:8" x14ac:dyDescent="0.2">
      <c r="B7" s="32" t="s">
        <v>32</v>
      </c>
      <c r="C7" s="2"/>
      <c r="D7" s="2"/>
      <c r="E7" s="2"/>
    </row>
    <row r="8" spans="2:8" x14ac:dyDescent="0.2">
      <c r="B8" s="32" t="s">
        <v>112</v>
      </c>
      <c r="C8" s="2"/>
      <c r="D8" s="2"/>
      <c r="E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28021</v>
      </c>
      <c r="D15" s="6">
        <v>28021</v>
      </c>
      <c r="E15" s="6">
        <v>28021</v>
      </c>
      <c r="F15" s="6">
        <v>28021</v>
      </c>
      <c r="G15" s="6">
        <v>28021</v>
      </c>
      <c r="H15" s="6">
        <v>28021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28021</v>
      </c>
      <c r="D23" s="8">
        <f t="shared" ref="D23:H23" si="0">SUM(D13:D22)</f>
        <v>28021</v>
      </c>
      <c r="E23" s="8">
        <f t="shared" si="0"/>
        <v>28021</v>
      </c>
      <c r="F23" s="8">
        <f t="shared" si="0"/>
        <v>28021</v>
      </c>
      <c r="G23" s="8">
        <f t="shared" si="0"/>
        <v>28021</v>
      </c>
      <c r="H23" s="8">
        <f t="shared" si="0"/>
        <v>28021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2812C-B2BA-4171-B435-93247879E4B6}">
  <dimension ref="B1:H48"/>
  <sheetViews>
    <sheetView showWhiteSpace="0" zoomScaleNormal="100" workbookViewId="0">
      <selection activeCell="F34" sqref="F3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61</v>
      </c>
      <c r="C5" s="2"/>
      <c r="D5" s="2"/>
    </row>
    <row r="6" spans="2:8" x14ac:dyDescent="0.2">
      <c r="B6" s="2" t="s">
        <v>62</v>
      </c>
      <c r="C6" s="2"/>
      <c r="D6" s="2"/>
    </row>
    <row r="7" spans="2:8" x14ac:dyDescent="0.2">
      <c r="B7" s="2" t="s">
        <v>63</v>
      </c>
      <c r="C7" s="2"/>
      <c r="D7" s="2"/>
    </row>
    <row r="8" spans="2:8" x14ac:dyDescent="0.2">
      <c r="B8" s="2" t="s">
        <v>64</v>
      </c>
      <c r="C8" s="2"/>
      <c r="D8" s="2"/>
    </row>
    <row r="10" spans="2:8" ht="15.75" x14ac:dyDescent="0.25">
      <c r="C10" s="25" t="s">
        <v>1</v>
      </c>
      <c r="D10" s="25" t="s">
        <v>1</v>
      </c>
      <c r="E10" s="25" t="s">
        <v>1</v>
      </c>
      <c r="F10" s="25" t="s">
        <v>1</v>
      </c>
      <c r="G10" s="25" t="s">
        <v>1</v>
      </c>
      <c r="H10" s="25" t="s">
        <v>1</v>
      </c>
    </row>
    <row r="11" spans="2:8" ht="15.75" x14ac:dyDescent="0.25">
      <c r="C11" s="25" t="s">
        <v>2</v>
      </c>
      <c r="D11" s="25" t="s">
        <v>11</v>
      </c>
      <c r="E11" s="25" t="s">
        <v>12</v>
      </c>
      <c r="F11" s="25" t="s">
        <v>13</v>
      </c>
      <c r="G11" s="25" t="s">
        <v>14</v>
      </c>
      <c r="H11" s="25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/>
      <c r="D13" s="6"/>
      <c r="E13" s="6"/>
      <c r="F13" s="6"/>
      <c r="G13" s="6"/>
      <c r="H13" s="6"/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80000</v>
      </c>
      <c r="D15" s="6">
        <v>80000</v>
      </c>
      <c r="E15" s="6">
        <v>80000</v>
      </c>
      <c r="F15" s="6">
        <v>80000</v>
      </c>
      <c r="G15" s="6">
        <v>80000</v>
      </c>
      <c r="H15" s="6">
        <v>80000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80000</v>
      </c>
      <c r="D23" s="8">
        <f t="shared" ref="D23:H23" si="0">SUM(D13:D22)</f>
        <v>80000</v>
      </c>
      <c r="E23" s="8">
        <f t="shared" si="0"/>
        <v>80000</v>
      </c>
      <c r="F23" s="8">
        <f t="shared" si="0"/>
        <v>80000</v>
      </c>
      <c r="G23" s="8">
        <f t="shared" si="0"/>
        <v>80000</v>
      </c>
      <c r="H23" s="8">
        <f t="shared" si="0"/>
        <v>80000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28" spans="2:8" ht="15.75" x14ac:dyDescent="0.25">
      <c r="B28"/>
      <c r="C28"/>
    </row>
    <row r="29" spans="2:8" ht="15.75" x14ac:dyDescent="0.25">
      <c r="B29"/>
      <c r="C29"/>
    </row>
    <row r="30" spans="2:8" ht="15.75" x14ac:dyDescent="0.25">
      <c r="B30"/>
      <c r="C30"/>
    </row>
    <row r="31" spans="2:8" ht="15.75" x14ac:dyDescent="0.25">
      <c r="B31"/>
      <c r="C31"/>
    </row>
    <row r="35" spans="3:8" ht="15.75" x14ac:dyDescent="0.25">
      <c r="C35" s="25"/>
      <c r="D35" s="25"/>
      <c r="E35" s="25"/>
      <c r="F35" s="25"/>
      <c r="G35" s="25"/>
      <c r="H35" s="25"/>
    </row>
    <row r="36" spans="3:8" ht="15.75" x14ac:dyDescent="0.25">
      <c r="C36" s="25"/>
      <c r="D36" s="25"/>
      <c r="E36" s="25"/>
      <c r="F36" s="25"/>
      <c r="G36" s="25"/>
      <c r="H36" s="25"/>
    </row>
    <row r="37" spans="3:8" ht="15.75" x14ac:dyDescent="0.25">
      <c r="C37" s="25"/>
      <c r="D37" s="25"/>
      <c r="E37" s="25"/>
      <c r="F37" s="25"/>
      <c r="G37" s="25"/>
      <c r="H37" s="25"/>
    </row>
    <row r="38" spans="3:8" ht="15.75" x14ac:dyDescent="0.25">
      <c r="C38" s="25"/>
      <c r="D38" s="25"/>
      <c r="E38" s="25"/>
      <c r="F38" s="25"/>
      <c r="G38" s="25"/>
      <c r="H38" s="25"/>
    </row>
    <row r="39" spans="3:8" ht="15.75" x14ac:dyDescent="0.25">
      <c r="C39" s="25"/>
      <c r="D39" s="25"/>
      <c r="E39" s="25"/>
      <c r="F39" s="25"/>
      <c r="G39" s="25"/>
      <c r="H39" s="25"/>
    </row>
    <row r="40" spans="3:8" ht="15.75" x14ac:dyDescent="0.25">
      <c r="C40" s="25"/>
      <c r="D40" s="25"/>
      <c r="E40" s="25"/>
      <c r="F40" s="25"/>
      <c r="G40" s="25"/>
      <c r="H40" s="25"/>
    </row>
    <row r="41" spans="3:8" ht="15.75" x14ac:dyDescent="0.25">
      <c r="C41" s="25"/>
      <c r="D41" s="25"/>
      <c r="E41" s="25"/>
      <c r="F41" s="25"/>
      <c r="G41" s="25"/>
      <c r="H41" s="25"/>
    </row>
    <row r="42" spans="3:8" ht="15.75" x14ac:dyDescent="0.25">
      <c r="C42" s="25"/>
      <c r="D42" s="25"/>
      <c r="E42" s="25"/>
      <c r="F42" s="25"/>
      <c r="G42" s="25"/>
      <c r="H42" s="25"/>
    </row>
    <row r="43" spans="3:8" ht="15.75" x14ac:dyDescent="0.25">
      <c r="C43" s="25"/>
      <c r="D43" s="25"/>
      <c r="E43" s="25"/>
      <c r="F43" s="25"/>
      <c r="G43" s="25"/>
      <c r="H43" s="25"/>
    </row>
    <row r="44" spans="3:8" ht="15.75" x14ac:dyDescent="0.25">
      <c r="C44" s="25"/>
      <c r="D44" s="25"/>
      <c r="E44" s="25"/>
      <c r="F44" s="25"/>
      <c r="G44" s="25"/>
      <c r="H44" s="25"/>
    </row>
    <row r="45" spans="3:8" ht="15.75" x14ac:dyDescent="0.25">
      <c r="C45" s="25"/>
      <c r="D45" s="25"/>
      <c r="E45" s="25"/>
      <c r="F45" s="25"/>
      <c r="G45" s="25"/>
      <c r="H45" s="25"/>
    </row>
    <row r="46" spans="3:8" ht="15.75" x14ac:dyDescent="0.25">
      <c r="C46" s="25"/>
      <c r="D46" s="25"/>
      <c r="E46" s="25"/>
      <c r="F46" s="25"/>
      <c r="G46" s="25"/>
      <c r="H46" s="25"/>
    </row>
    <row r="47" spans="3:8" ht="15.75" x14ac:dyDescent="0.25">
      <c r="C47" s="25"/>
      <c r="D47" s="25"/>
      <c r="E47" s="25"/>
      <c r="F47" s="25"/>
      <c r="G47" s="25"/>
      <c r="H47" s="25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FA747-88FC-414F-86BC-CB12DB2DD8FA}">
  <dimension ref="B1:J48"/>
  <sheetViews>
    <sheetView showWhiteSpace="0" zoomScaleNormal="100" workbookViewId="0">
      <selection activeCell="B28" sqref="B28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74</v>
      </c>
      <c r="C4" s="2"/>
      <c r="D4" s="2"/>
    </row>
    <row r="5" spans="2:8" x14ac:dyDescent="0.2">
      <c r="B5" s="2" t="s">
        <v>75</v>
      </c>
      <c r="C5" s="2"/>
      <c r="D5" s="2"/>
    </row>
    <row r="6" spans="2:8" x14ac:dyDescent="0.2">
      <c r="B6" s="2" t="s">
        <v>76</v>
      </c>
      <c r="C6" s="2"/>
      <c r="D6" s="2"/>
    </row>
    <row r="7" spans="2:8" x14ac:dyDescent="0.2">
      <c r="B7" s="2" t="s">
        <v>77</v>
      </c>
      <c r="C7" s="2"/>
      <c r="D7" s="2"/>
    </row>
    <row r="8" spans="2:8" x14ac:dyDescent="0.2">
      <c r="B8" s="2" t="s">
        <v>78</v>
      </c>
      <c r="C8" s="2" t="s">
        <v>79</v>
      </c>
      <c r="D8" s="2"/>
    </row>
    <row r="10" spans="2:8" ht="15.75" x14ac:dyDescent="0.25">
      <c r="C10" s="27" t="s">
        <v>1</v>
      </c>
      <c r="D10" s="27" t="s">
        <v>1</v>
      </c>
      <c r="E10" s="27" t="s">
        <v>1</v>
      </c>
      <c r="F10" s="27" t="s">
        <v>1</v>
      </c>
      <c r="G10" s="27" t="s">
        <v>1</v>
      </c>
      <c r="H10" s="27" t="s">
        <v>1</v>
      </c>
    </row>
    <row r="11" spans="2:8" ht="15.75" x14ac:dyDescent="0.25">
      <c r="C11" s="27" t="s">
        <v>2</v>
      </c>
      <c r="D11" s="27" t="s">
        <v>11</v>
      </c>
      <c r="E11" s="27" t="s">
        <v>12</v>
      </c>
      <c r="F11" s="27" t="s">
        <v>13</v>
      </c>
      <c r="G11" s="27" t="s">
        <v>14</v>
      </c>
      <c r="H11" s="27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350000</v>
      </c>
      <c r="D13" s="6">
        <v>350000</v>
      </c>
      <c r="E13" s="6">
        <v>350000</v>
      </c>
      <c r="F13" s="6">
        <v>400000</v>
      </c>
      <c r="G13" s="6">
        <v>400000</v>
      </c>
      <c r="H13" s="6">
        <v>400000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50000</v>
      </c>
      <c r="D15" s="6">
        <v>50000</v>
      </c>
      <c r="E15" s="6">
        <v>50000</v>
      </c>
      <c r="F15" s="6">
        <v>75000</v>
      </c>
      <c r="G15" s="6">
        <v>75000</v>
      </c>
      <c r="H15" s="6">
        <v>75000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10" x14ac:dyDescent="0.2">
      <c r="B17" s="5" t="s">
        <v>6</v>
      </c>
      <c r="C17" s="6">
        <v>0</v>
      </c>
      <c r="D17" s="6"/>
      <c r="E17" s="6"/>
      <c r="F17" s="6"/>
      <c r="G17" s="6"/>
      <c r="H17" s="6"/>
    </row>
    <row r="18" spans="2:10" x14ac:dyDescent="0.2">
      <c r="B18" s="5"/>
      <c r="C18" s="7"/>
      <c r="D18" s="7"/>
      <c r="E18" s="7"/>
      <c r="F18" s="7"/>
      <c r="G18" s="7"/>
      <c r="H18" s="7"/>
    </row>
    <row r="19" spans="2:10" x14ac:dyDescent="0.2">
      <c r="B19" s="5" t="s">
        <v>7</v>
      </c>
      <c r="C19" s="6">
        <v>0</v>
      </c>
      <c r="D19" s="6"/>
      <c r="E19" s="6"/>
      <c r="F19" s="6"/>
      <c r="G19" s="6"/>
      <c r="H19" s="6"/>
    </row>
    <row r="20" spans="2:10" x14ac:dyDescent="0.2">
      <c r="B20" s="5"/>
      <c r="C20" s="7"/>
      <c r="D20" s="7"/>
      <c r="E20" s="7"/>
      <c r="F20" s="7"/>
      <c r="G20" s="7"/>
      <c r="H20" s="7"/>
    </row>
    <row r="21" spans="2:10" x14ac:dyDescent="0.2">
      <c r="B21" s="5" t="s">
        <v>8</v>
      </c>
      <c r="C21" s="6">
        <v>0</v>
      </c>
      <c r="D21" s="6"/>
      <c r="E21" s="6"/>
      <c r="F21" s="6"/>
      <c r="G21" s="6"/>
      <c r="H21" s="6"/>
    </row>
    <row r="22" spans="2:10" x14ac:dyDescent="0.2">
      <c r="B22" s="5"/>
      <c r="C22" s="7"/>
      <c r="D22" s="7"/>
      <c r="E22" s="7"/>
      <c r="F22" s="7"/>
      <c r="G22" s="7"/>
      <c r="H22" s="7"/>
    </row>
    <row r="23" spans="2:10" ht="15.75" thickBot="1" x14ac:dyDescent="0.25">
      <c r="B23" s="5" t="s">
        <v>9</v>
      </c>
      <c r="C23" s="8">
        <v>400000</v>
      </c>
      <c r="D23" s="8">
        <v>400000</v>
      </c>
      <c r="E23" s="8">
        <v>400000</v>
      </c>
      <c r="F23" s="8">
        <v>475000</v>
      </c>
      <c r="G23" s="8">
        <v>475000</v>
      </c>
      <c r="H23" s="8">
        <v>475000</v>
      </c>
    </row>
    <row r="24" spans="2:10" ht="15.75" thickTop="1" x14ac:dyDescent="0.2"/>
    <row r="26" spans="2:10" x14ac:dyDescent="0.2">
      <c r="B26" s="29"/>
      <c r="C26" s="29"/>
      <c r="D26" s="29"/>
      <c r="E26" s="29"/>
      <c r="F26" s="29"/>
      <c r="G26" s="29"/>
      <c r="H26" s="29"/>
      <c r="I26" s="29"/>
      <c r="J26" s="29"/>
    </row>
    <row r="27" spans="2:10" x14ac:dyDescent="0.2">
      <c r="B27" s="29"/>
      <c r="C27" s="29"/>
      <c r="D27" s="29"/>
      <c r="E27" s="29"/>
      <c r="F27" s="29"/>
      <c r="G27" s="29"/>
      <c r="H27" s="29"/>
      <c r="I27" s="29"/>
      <c r="J27" s="29"/>
    </row>
    <row r="28" spans="2:10" x14ac:dyDescent="0.2">
      <c r="B28" s="29"/>
      <c r="C28" s="29"/>
      <c r="D28" s="29"/>
      <c r="E28" s="29"/>
      <c r="F28" s="29"/>
      <c r="G28" s="29"/>
      <c r="H28" s="29"/>
      <c r="I28" s="29"/>
      <c r="J28" s="29"/>
    </row>
    <row r="29" spans="2:10" x14ac:dyDescent="0.2">
      <c r="B29" s="29"/>
      <c r="C29" s="29"/>
      <c r="D29" s="29"/>
      <c r="E29" s="29"/>
      <c r="F29" s="29"/>
      <c r="G29" s="29"/>
      <c r="H29" s="29"/>
      <c r="I29" s="29"/>
      <c r="J29" s="29"/>
    </row>
    <row r="30" spans="2:10" x14ac:dyDescent="0.2">
      <c r="B30" s="29"/>
      <c r="C30" s="29"/>
      <c r="D30" s="29"/>
      <c r="E30" s="29"/>
      <c r="F30" s="29"/>
      <c r="G30" s="29"/>
      <c r="H30" s="29"/>
      <c r="I30" s="29"/>
      <c r="J30" s="29"/>
    </row>
    <row r="31" spans="2:10" x14ac:dyDescent="0.2">
      <c r="B31" s="29"/>
      <c r="C31" s="29"/>
      <c r="D31" s="29"/>
      <c r="E31" s="29"/>
      <c r="F31" s="29"/>
      <c r="G31" s="29"/>
      <c r="H31" s="29"/>
      <c r="I31" s="29"/>
      <c r="J31" s="29"/>
    </row>
    <row r="32" spans="2:10" x14ac:dyDescent="0.2">
      <c r="B32" s="29"/>
      <c r="C32" s="29"/>
      <c r="D32" s="29"/>
      <c r="E32" s="29"/>
      <c r="F32" s="29"/>
      <c r="G32" s="29"/>
      <c r="H32" s="29"/>
      <c r="I32" s="29"/>
      <c r="J32" s="29"/>
    </row>
    <row r="35" spans="3:8" ht="15.75" x14ac:dyDescent="0.25">
      <c r="C35" s="27"/>
      <c r="D35" s="27"/>
      <c r="E35" s="27"/>
      <c r="F35" s="27"/>
      <c r="G35" s="27"/>
      <c r="H35" s="27"/>
    </row>
    <row r="36" spans="3:8" ht="15.75" x14ac:dyDescent="0.25">
      <c r="C36" s="27"/>
      <c r="D36" s="27"/>
      <c r="E36" s="27"/>
      <c r="F36" s="27"/>
      <c r="G36" s="27"/>
      <c r="H36" s="27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2">
    <mergeCell ref="B1:H1"/>
    <mergeCell ref="B2:H2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84C02-3FEE-42FC-B442-15BA4AE94489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113</v>
      </c>
      <c r="C5" s="2"/>
      <c r="D5" s="2"/>
    </row>
    <row r="6" spans="2:8" x14ac:dyDescent="0.2">
      <c r="B6" s="32" t="s">
        <v>114</v>
      </c>
      <c r="C6" s="2"/>
      <c r="D6" s="2"/>
    </row>
    <row r="7" spans="2:8" x14ac:dyDescent="0.2">
      <c r="B7" s="32" t="s">
        <v>108</v>
      </c>
      <c r="C7" s="2"/>
      <c r="D7" s="2"/>
    </row>
    <row r="8" spans="2:8" x14ac:dyDescent="0.2">
      <c r="B8" s="32" t="s">
        <v>115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131395</v>
      </c>
      <c r="D13" s="6">
        <v>131395</v>
      </c>
      <c r="E13" s="6">
        <v>131395</v>
      </c>
      <c r="F13" s="6">
        <v>131395</v>
      </c>
      <c r="G13" s="6">
        <v>131395</v>
      </c>
      <c r="H13" s="6">
        <v>131395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280817</v>
      </c>
      <c r="D15" s="6">
        <v>280817</v>
      </c>
      <c r="E15" s="6">
        <v>280817</v>
      </c>
      <c r="F15" s="6">
        <v>280817</v>
      </c>
      <c r="G15" s="6">
        <v>280817</v>
      </c>
      <c r="H15" s="6">
        <v>280817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412212</v>
      </c>
      <c r="D23" s="8">
        <f t="shared" ref="D23:H23" si="0">SUM(D13:D22)</f>
        <v>412212</v>
      </c>
      <c r="E23" s="8">
        <f t="shared" si="0"/>
        <v>412212</v>
      </c>
      <c r="F23" s="8">
        <f t="shared" si="0"/>
        <v>412212</v>
      </c>
      <c r="G23" s="8">
        <f t="shared" si="0"/>
        <v>412212</v>
      </c>
      <c r="H23" s="8">
        <f t="shared" si="0"/>
        <v>412212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46464-9067-4D3E-980C-E50A353CB836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88</v>
      </c>
      <c r="C5" s="2"/>
      <c r="D5" s="2"/>
    </row>
    <row r="6" spans="2:8" x14ac:dyDescent="0.2">
      <c r="B6" s="32" t="s">
        <v>116</v>
      </c>
      <c r="C6" s="2"/>
      <c r="D6" s="2"/>
    </row>
    <row r="7" spans="2:8" x14ac:dyDescent="0.2">
      <c r="B7" s="32" t="s">
        <v>32</v>
      </c>
      <c r="C7" s="2"/>
      <c r="D7" s="2"/>
    </row>
    <row r="8" spans="2:8" x14ac:dyDescent="0.2">
      <c r="B8" s="32" t="s">
        <v>90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2587797</v>
      </c>
      <c r="D13" s="6">
        <v>2587797</v>
      </c>
      <c r="E13" s="6">
        <v>2587797</v>
      </c>
      <c r="F13" s="6">
        <v>2587797</v>
      </c>
      <c r="G13" s="6">
        <v>2587797</v>
      </c>
      <c r="H13" s="6">
        <v>2587797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551621</v>
      </c>
      <c r="D15" s="6">
        <v>551621</v>
      </c>
      <c r="E15" s="6">
        <v>551621</v>
      </c>
      <c r="F15" s="6">
        <v>551621</v>
      </c>
      <c r="G15" s="6">
        <v>551621</v>
      </c>
      <c r="H15" s="6">
        <v>551621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67700</v>
      </c>
      <c r="D17" s="6">
        <v>67700</v>
      </c>
      <c r="E17" s="6">
        <v>67700</v>
      </c>
      <c r="F17" s="6">
        <v>67700</v>
      </c>
      <c r="G17" s="6">
        <v>67700</v>
      </c>
      <c r="H17" s="6">
        <v>67700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3207118</v>
      </c>
      <c r="D23" s="8">
        <f t="shared" ref="D23:H23" si="0">SUM(D13:D22)</f>
        <v>3207118</v>
      </c>
      <c r="E23" s="8">
        <f t="shared" si="0"/>
        <v>3207118</v>
      </c>
      <c r="F23" s="8">
        <f t="shared" si="0"/>
        <v>3207118</v>
      </c>
      <c r="G23" s="8">
        <f t="shared" si="0"/>
        <v>3207118</v>
      </c>
      <c r="H23" s="8">
        <f t="shared" si="0"/>
        <v>3207118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91723-5D42-44DE-B6B6-8856D9A3B907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117</v>
      </c>
      <c r="C5" s="2"/>
      <c r="D5" s="2"/>
    </row>
    <row r="6" spans="2:8" x14ac:dyDescent="0.2">
      <c r="B6" s="32" t="s">
        <v>118</v>
      </c>
      <c r="C6" s="2"/>
      <c r="D6" s="2"/>
    </row>
    <row r="7" spans="2:8" x14ac:dyDescent="0.2">
      <c r="B7" s="32" t="s">
        <v>108</v>
      </c>
      <c r="C7" s="2"/>
      <c r="D7" s="2"/>
    </row>
    <row r="8" spans="2:8" x14ac:dyDescent="0.2">
      <c r="B8" s="32" t="s">
        <v>119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2123124</v>
      </c>
      <c r="D13" s="6">
        <v>2123124</v>
      </c>
      <c r="E13" s="6">
        <v>2123124</v>
      </c>
      <c r="F13" s="6">
        <v>2123124</v>
      </c>
      <c r="G13" s="6">
        <v>2123124</v>
      </c>
      <c r="H13" s="6">
        <v>2123124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149518180</v>
      </c>
      <c r="D15" s="6">
        <v>149518180</v>
      </c>
      <c r="E15" s="6">
        <v>149518180</v>
      </c>
      <c r="F15" s="6">
        <v>149518180</v>
      </c>
      <c r="G15" s="6">
        <v>149518180</v>
      </c>
      <c r="H15" s="6">
        <v>149518180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151641304</v>
      </c>
      <c r="D23" s="8">
        <f t="shared" ref="D23:H23" si="0">SUM(D13:D22)</f>
        <v>151641304</v>
      </c>
      <c r="E23" s="8">
        <f t="shared" si="0"/>
        <v>151641304</v>
      </c>
      <c r="F23" s="8">
        <f t="shared" si="0"/>
        <v>151641304</v>
      </c>
      <c r="G23" s="8">
        <f t="shared" si="0"/>
        <v>151641304</v>
      </c>
      <c r="H23" s="8">
        <f t="shared" si="0"/>
        <v>151641304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1C8D2-65B3-4B73-91F3-BFBF0E7B988F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113</v>
      </c>
      <c r="C5" s="2"/>
      <c r="D5" s="2"/>
    </row>
    <row r="6" spans="2:8" x14ac:dyDescent="0.2">
      <c r="B6" s="32" t="s">
        <v>120</v>
      </c>
      <c r="C6" s="2"/>
      <c r="D6" s="2"/>
    </row>
    <row r="7" spans="2:8" x14ac:dyDescent="0.2">
      <c r="B7" s="32" t="s">
        <v>108</v>
      </c>
      <c r="C7" s="2"/>
      <c r="D7" s="2"/>
    </row>
    <row r="8" spans="2:8" x14ac:dyDescent="0.2">
      <c r="B8" s="32" t="s">
        <v>115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152746</v>
      </c>
      <c r="D13" s="6">
        <v>152746</v>
      </c>
      <c r="E13" s="6">
        <v>152746</v>
      </c>
      <c r="F13" s="6">
        <v>152746</v>
      </c>
      <c r="G13" s="6">
        <v>152746</v>
      </c>
      <c r="H13" s="6">
        <v>152746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1211149</v>
      </c>
      <c r="D15" s="6">
        <v>1211149</v>
      </c>
      <c r="E15" s="6">
        <v>1211149</v>
      </c>
      <c r="F15" s="6">
        <v>1211149</v>
      </c>
      <c r="G15" s="6">
        <v>1211149</v>
      </c>
      <c r="H15" s="6">
        <v>1211149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1363895</v>
      </c>
      <c r="D23" s="8">
        <f t="shared" ref="D23:H23" si="0">SUM(D13:D22)</f>
        <v>1363895</v>
      </c>
      <c r="E23" s="8">
        <f t="shared" si="0"/>
        <v>1363895</v>
      </c>
      <c r="F23" s="8">
        <f t="shared" si="0"/>
        <v>1363895</v>
      </c>
      <c r="G23" s="8">
        <f t="shared" si="0"/>
        <v>1363895</v>
      </c>
      <c r="H23" s="8">
        <f t="shared" si="0"/>
        <v>1363895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A48AD-F1CB-4424-BAF0-AAF244C0E260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121</v>
      </c>
      <c r="C5" s="2"/>
      <c r="D5" s="2"/>
    </row>
    <row r="6" spans="2:8" x14ac:dyDescent="0.2">
      <c r="B6" s="32" t="s">
        <v>122</v>
      </c>
      <c r="C6" s="2"/>
      <c r="D6" s="2"/>
    </row>
    <row r="7" spans="2:8" x14ac:dyDescent="0.2">
      <c r="B7" s="32" t="s">
        <v>108</v>
      </c>
      <c r="C7" s="2"/>
      <c r="D7" s="2"/>
    </row>
    <row r="8" spans="2:8" x14ac:dyDescent="0.2">
      <c r="B8" s="32" t="s">
        <v>123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1969121</v>
      </c>
      <c r="D13" s="6">
        <v>1969121</v>
      </c>
      <c r="E13" s="6">
        <v>1969121</v>
      </c>
      <c r="F13" s="6">
        <v>1969121</v>
      </c>
      <c r="G13" s="6">
        <v>1969121</v>
      </c>
      <c r="H13" s="6">
        <v>1969121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105328613</v>
      </c>
      <c r="D15" s="6">
        <v>105328613</v>
      </c>
      <c r="E15" s="6">
        <v>105328613</v>
      </c>
      <c r="F15" s="6">
        <v>105328613</v>
      </c>
      <c r="G15" s="6">
        <v>105328613</v>
      </c>
      <c r="H15" s="6">
        <v>105328613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107297734</v>
      </c>
      <c r="D23" s="8">
        <f t="shared" ref="D23:H23" si="0">SUM(D13:D22)</f>
        <v>107297734</v>
      </c>
      <c r="E23" s="8">
        <f t="shared" si="0"/>
        <v>107297734</v>
      </c>
      <c r="F23" s="8">
        <f t="shared" si="0"/>
        <v>107297734</v>
      </c>
      <c r="G23" s="8">
        <f t="shared" si="0"/>
        <v>107297734</v>
      </c>
      <c r="H23" s="8">
        <f t="shared" si="0"/>
        <v>107297734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A88898-7AD1-42E3-9D4E-766239A7CCD3}">
  <dimension ref="B1:H48"/>
  <sheetViews>
    <sheetView showWhiteSpace="0" zoomScaleNormal="100" workbookViewId="0">
      <selection activeCell="G28" sqref="G28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16</v>
      </c>
      <c r="C4" s="2"/>
      <c r="D4" s="2"/>
    </row>
    <row r="5" spans="2:8" x14ac:dyDescent="0.2">
      <c r="B5" s="2" t="s">
        <v>37</v>
      </c>
      <c r="C5" s="2"/>
      <c r="D5" s="2"/>
    </row>
    <row r="6" spans="2:8" x14ac:dyDescent="0.2">
      <c r="B6" s="2" t="s">
        <v>38</v>
      </c>
      <c r="C6" s="2"/>
      <c r="D6" s="2"/>
    </row>
    <row r="7" spans="2:8" x14ac:dyDescent="0.2">
      <c r="B7" s="2" t="s">
        <v>39</v>
      </c>
      <c r="C7" s="2"/>
      <c r="D7" s="2"/>
    </row>
    <row r="8" spans="2:8" x14ac:dyDescent="0.2">
      <c r="B8" s="2" t="s">
        <v>40</v>
      </c>
      <c r="C8" s="2"/>
      <c r="D8" s="2"/>
    </row>
    <row r="10" spans="2:8" ht="15.75" x14ac:dyDescent="0.25">
      <c r="C10" s="20" t="s">
        <v>1</v>
      </c>
      <c r="D10" s="20" t="s">
        <v>1</v>
      </c>
      <c r="E10" s="20" t="s">
        <v>1</v>
      </c>
      <c r="F10" s="20" t="s">
        <v>1</v>
      </c>
      <c r="G10" s="20" t="s">
        <v>1</v>
      </c>
      <c r="H10" s="20" t="s">
        <v>1</v>
      </c>
    </row>
    <row r="11" spans="2:8" ht="15.75" x14ac:dyDescent="0.25">
      <c r="C11" s="20" t="s">
        <v>2</v>
      </c>
      <c r="D11" s="20" t="s">
        <v>11</v>
      </c>
      <c r="E11" s="20" t="s">
        <v>12</v>
      </c>
      <c r="F11" s="20" t="s">
        <v>13</v>
      </c>
      <c r="G11" s="20" t="s">
        <v>14</v>
      </c>
      <c r="H11" s="2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11000000</v>
      </c>
      <c r="D15" s="6">
        <v>11000000</v>
      </c>
      <c r="E15" s="6">
        <v>11000000</v>
      </c>
      <c r="F15" s="6">
        <v>11000000</v>
      </c>
      <c r="G15" s="6">
        <v>11000000</v>
      </c>
      <c r="H15" s="6">
        <v>11000000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11000000</v>
      </c>
      <c r="D23" s="8">
        <f t="shared" ref="D23:H23" si="0">SUM(D13:D22)</f>
        <v>11000000</v>
      </c>
      <c r="E23" s="8">
        <f t="shared" si="0"/>
        <v>11000000</v>
      </c>
      <c r="F23" s="8">
        <f t="shared" si="0"/>
        <v>11000000</v>
      </c>
      <c r="G23" s="8">
        <f t="shared" si="0"/>
        <v>11000000</v>
      </c>
      <c r="H23" s="8">
        <f t="shared" si="0"/>
        <v>11000000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5" spans="3:8" ht="15.75" x14ac:dyDescent="0.25">
      <c r="C35" s="20"/>
      <c r="D35" s="20"/>
      <c r="E35" s="20"/>
      <c r="F35" s="20"/>
      <c r="G35" s="20"/>
      <c r="H35" s="20"/>
    </row>
    <row r="36" spans="3:8" ht="15.75" x14ac:dyDescent="0.25">
      <c r="C36" s="20"/>
      <c r="D36" s="20"/>
      <c r="E36" s="20"/>
      <c r="F36" s="20"/>
      <c r="G36" s="20"/>
      <c r="H36" s="20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A7A42-6BA3-4DD5-AA7F-C46E9FB504BE}">
  <dimension ref="B1:H48"/>
  <sheetViews>
    <sheetView showWhiteSpace="0" zoomScaleNormal="100" workbookViewId="0">
      <selection activeCell="I11" sqref="I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35" t="s">
        <v>43</v>
      </c>
      <c r="C1" s="35"/>
      <c r="D1" s="35"/>
      <c r="E1" s="35"/>
      <c r="F1" s="35"/>
      <c r="G1" s="35"/>
      <c r="H1" s="35"/>
    </row>
    <row r="2" spans="2:8" ht="15.75" x14ac:dyDescent="0.25">
      <c r="B2" s="35" t="s">
        <v>10</v>
      </c>
      <c r="C2" s="35"/>
      <c r="D2" s="35"/>
      <c r="E2" s="35"/>
      <c r="F2" s="35"/>
      <c r="G2" s="35"/>
      <c r="H2" s="35"/>
    </row>
    <row r="4" spans="2:8" x14ac:dyDescent="0.2">
      <c r="B4" s="2" t="s">
        <v>21</v>
      </c>
      <c r="C4" s="2"/>
      <c r="D4" s="2"/>
    </row>
    <row r="5" spans="2:8" x14ac:dyDescent="0.2">
      <c r="B5" s="2" t="s">
        <v>47</v>
      </c>
      <c r="C5" s="2"/>
      <c r="D5" s="2"/>
    </row>
    <row r="6" spans="2:8" x14ac:dyDescent="0.2">
      <c r="B6" s="2" t="s">
        <v>42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41</v>
      </c>
      <c r="C8" s="2"/>
      <c r="D8" s="2"/>
    </row>
    <row r="10" spans="2:8" ht="15.75" x14ac:dyDescent="0.25">
      <c r="C10" s="21" t="s">
        <v>1</v>
      </c>
      <c r="D10" s="21" t="s">
        <v>1</v>
      </c>
      <c r="E10" s="21" t="s">
        <v>1</v>
      </c>
      <c r="F10" s="21" t="s">
        <v>1</v>
      </c>
      <c r="G10" s="21" t="s">
        <v>1</v>
      </c>
      <c r="H10" s="21" t="s">
        <v>1</v>
      </c>
    </row>
    <row r="11" spans="2:8" ht="15.75" x14ac:dyDescent="0.25">
      <c r="C11" s="21" t="s">
        <v>2</v>
      </c>
      <c r="D11" s="21" t="s">
        <v>11</v>
      </c>
      <c r="E11" s="21" t="s">
        <v>12</v>
      </c>
      <c r="F11" s="21" t="s">
        <v>13</v>
      </c>
      <c r="G11" s="21" t="s">
        <v>14</v>
      </c>
      <c r="H11" s="21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292144</v>
      </c>
      <c r="D13" s="6">
        <v>292144</v>
      </c>
      <c r="E13" s="6">
        <v>292144</v>
      </c>
      <c r="F13" s="6">
        <v>292144</v>
      </c>
      <c r="G13" s="6">
        <v>292144</v>
      </c>
      <c r="H13" s="6">
        <v>292144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2407856</v>
      </c>
      <c r="D15" s="6">
        <v>2407856</v>
      </c>
      <c r="E15" s="6">
        <v>2407856</v>
      </c>
      <c r="F15" s="6">
        <v>2407856</v>
      </c>
      <c r="G15" s="6">
        <v>2407856</v>
      </c>
      <c r="H15" s="6">
        <v>2407856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 t="shared" ref="C23:H23" si="0">SUM(C13:C22)</f>
        <v>2700000</v>
      </c>
      <c r="D23" s="8">
        <f t="shared" si="0"/>
        <v>2700000</v>
      </c>
      <c r="E23" s="8">
        <f t="shared" si="0"/>
        <v>2700000</v>
      </c>
      <c r="F23" s="8">
        <f t="shared" si="0"/>
        <v>2700000</v>
      </c>
      <c r="G23" s="8">
        <f t="shared" si="0"/>
        <v>2700000</v>
      </c>
      <c r="H23" s="8">
        <f t="shared" si="0"/>
        <v>2700000</v>
      </c>
    </row>
    <row r="24" spans="2:8" ht="15.75" thickTop="1" x14ac:dyDescent="0.2"/>
    <row r="26" spans="2:8" ht="15.75" x14ac:dyDescent="0.25">
      <c r="B26" s="35"/>
      <c r="C26" s="35"/>
      <c r="D26" s="35"/>
      <c r="E26" s="35"/>
      <c r="F26" s="35"/>
      <c r="G26" s="35"/>
      <c r="H26" s="35"/>
    </row>
    <row r="27" spans="2:8" ht="15.75" x14ac:dyDescent="0.25">
      <c r="B27" s="35"/>
      <c r="C27" s="35"/>
      <c r="D27" s="35"/>
      <c r="E27" s="35"/>
      <c r="F27" s="35"/>
      <c r="G27" s="35"/>
      <c r="H27" s="35"/>
    </row>
    <row r="30" spans="2:8" x14ac:dyDescent="0.2">
      <c r="B30" s="23"/>
    </row>
    <row r="35" spans="3:8" ht="15.75" x14ac:dyDescent="0.25">
      <c r="C35" s="21"/>
      <c r="D35" s="21"/>
      <c r="E35" s="21"/>
      <c r="F35" s="21"/>
      <c r="G35" s="21"/>
      <c r="H35" s="21"/>
    </row>
    <row r="36" spans="3:8" ht="15.75" x14ac:dyDescent="0.25">
      <c r="C36" s="21"/>
      <c r="D36" s="21"/>
      <c r="E36" s="21"/>
      <c r="F36" s="21"/>
      <c r="G36" s="21"/>
      <c r="H36" s="21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8"/>
      <c r="D38" s="18"/>
      <c r="E38" s="18"/>
      <c r="F38" s="18"/>
      <c r="G38" s="18"/>
      <c r="H38" s="18"/>
    </row>
    <row r="39" spans="3:8" x14ac:dyDescent="0.2">
      <c r="C39" s="19"/>
      <c r="D39" s="19"/>
      <c r="E39" s="19"/>
      <c r="F39" s="19"/>
      <c r="G39" s="19"/>
      <c r="H39" s="19"/>
    </row>
    <row r="40" spans="3:8" x14ac:dyDescent="0.2">
      <c r="C40" s="18"/>
      <c r="D40" s="18"/>
      <c r="E40" s="18"/>
      <c r="F40" s="18"/>
      <c r="G40" s="18"/>
      <c r="H40" s="18"/>
    </row>
    <row r="41" spans="3:8" x14ac:dyDescent="0.2">
      <c r="C41" s="19"/>
      <c r="D41" s="19"/>
      <c r="E41" s="19"/>
      <c r="F41" s="19"/>
      <c r="G41" s="19"/>
      <c r="H41" s="19"/>
    </row>
    <row r="42" spans="3:8" x14ac:dyDescent="0.2">
      <c r="C42" s="18"/>
      <c r="D42" s="18"/>
      <c r="E42" s="18"/>
      <c r="F42" s="18"/>
      <c r="G42" s="18"/>
      <c r="H42" s="18"/>
    </row>
    <row r="43" spans="3:8" x14ac:dyDescent="0.2">
      <c r="C43" s="19"/>
      <c r="D43" s="19"/>
      <c r="E43" s="19"/>
      <c r="F43" s="19"/>
      <c r="G43" s="19"/>
      <c r="H43" s="19"/>
    </row>
    <row r="44" spans="3:8" x14ac:dyDescent="0.2">
      <c r="C44" s="18"/>
      <c r="D44" s="18"/>
      <c r="E44" s="18"/>
      <c r="F44" s="18"/>
      <c r="G44" s="18"/>
      <c r="H44" s="18"/>
    </row>
    <row r="45" spans="3:8" x14ac:dyDescent="0.2">
      <c r="C45" s="19"/>
      <c r="D45" s="19"/>
      <c r="E45" s="19"/>
      <c r="F45" s="19"/>
      <c r="G45" s="19"/>
      <c r="H45" s="19"/>
    </row>
    <row r="46" spans="3:8" x14ac:dyDescent="0.2">
      <c r="C46" s="18"/>
      <c r="D46" s="18"/>
      <c r="E46" s="18"/>
      <c r="F46" s="18"/>
      <c r="G46" s="18"/>
      <c r="H46" s="18"/>
    </row>
    <row r="47" spans="3:8" x14ac:dyDescent="0.2">
      <c r="C47" s="19"/>
      <c r="D47" s="19"/>
      <c r="E47" s="19"/>
      <c r="F47" s="19"/>
      <c r="G47" s="19"/>
      <c r="H47" s="19"/>
    </row>
    <row r="48" spans="3:8" x14ac:dyDescent="0.2">
      <c r="C48" s="19"/>
      <c r="D48" s="19"/>
      <c r="E48" s="19"/>
      <c r="F48" s="19"/>
      <c r="G48" s="19"/>
      <c r="H48" s="19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06CEA-2D5B-4FBC-8E17-31CA9B567C35}">
  <sheetPr>
    <pageSetUpPr fitToPage="1"/>
  </sheetPr>
  <dimension ref="B1:H24"/>
  <sheetViews>
    <sheetView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  <c r="D4" s="2"/>
    </row>
    <row r="5" spans="2:8" x14ac:dyDescent="0.2">
      <c r="B5" s="32" t="s">
        <v>124</v>
      </c>
      <c r="C5" s="2"/>
      <c r="D5" s="2"/>
    </row>
    <row r="6" spans="2:8" x14ac:dyDescent="0.2">
      <c r="B6" s="32" t="s">
        <v>125</v>
      </c>
      <c r="C6" s="2"/>
      <c r="D6" s="2"/>
    </row>
    <row r="7" spans="2:8" x14ac:dyDescent="0.2">
      <c r="B7" s="32" t="s">
        <v>32</v>
      </c>
      <c r="C7" s="2"/>
      <c r="D7" s="2"/>
    </row>
    <row r="8" spans="2:8" x14ac:dyDescent="0.2">
      <c r="B8" s="32" t="s">
        <v>126</v>
      </c>
      <c r="C8" s="2"/>
      <c r="D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180173</v>
      </c>
      <c r="D13" s="6">
        <v>180173</v>
      </c>
      <c r="E13" s="6">
        <v>180173</v>
      </c>
      <c r="F13" s="6">
        <v>180173</v>
      </c>
      <c r="G13" s="6">
        <v>180173</v>
      </c>
      <c r="H13" s="6">
        <v>180173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1899313</v>
      </c>
      <c r="D15" s="6">
        <v>1899313</v>
      </c>
      <c r="E15" s="6">
        <v>1899313</v>
      </c>
      <c r="F15" s="6">
        <v>1899313</v>
      </c>
      <c r="G15" s="6">
        <v>1899313</v>
      </c>
      <c r="H15" s="6">
        <v>1899313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2079486</v>
      </c>
      <c r="D23" s="8">
        <f t="shared" ref="D23:H23" si="0">SUM(D13:D22)</f>
        <v>2079486</v>
      </c>
      <c r="E23" s="8">
        <f t="shared" si="0"/>
        <v>2079486</v>
      </c>
      <c r="F23" s="8">
        <f t="shared" si="0"/>
        <v>2079486</v>
      </c>
      <c r="G23" s="8">
        <f t="shared" si="0"/>
        <v>2079486</v>
      </c>
      <c r="H23" s="8">
        <f t="shared" si="0"/>
        <v>2079486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D3D25-B00C-4774-B034-AAC747863CA0}">
  <sheetPr>
    <pageSetUpPr fitToPage="1"/>
  </sheetPr>
  <dimension ref="B1:H24"/>
  <sheetViews>
    <sheetView tabSelected="1" view="pageLayout" zoomScaleNormal="100" workbookViewId="0">
      <selection activeCell="B27" sqref="B27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35" t="s">
        <v>0</v>
      </c>
      <c r="C1" s="35"/>
      <c r="D1" s="35"/>
      <c r="E1" s="35"/>
      <c r="F1" s="35"/>
      <c r="G1" s="35"/>
    </row>
    <row r="2" spans="2:8" ht="15.75" x14ac:dyDescent="0.25">
      <c r="B2" s="35" t="s">
        <v>10</v>
      </c>
      <c r="C2" s="35"/>
      <c r="D2" s="35"/>
      <c r="E2" s="35"/>
      <c r="F2" s="35"/>
      <c r="G2" s="35"/>
    </row>
    <row r="4" spans="2:8" x14ac:dyDescent="0.2">
      <c r="B4" s="2" t="s">
        <v>84</v>
      </c>
      <c r="C4" s="2"/>
    </row>
    <row r="5" spans="2:8" x14ac:dyDescent="0.2">
      <c r="B5" s="32" t="s">
        <v>127</v>
      </c>
      <c r="C5" s="2"/>
    </row>
    <row r="6" spans="2:8" x14ac:dyDescent="0.2">
      <c r="B6" s="32" t="s">
        <v>128</v>
      </c>
      <c r="C6" s="2"/>
    </row>
    <row r="7" spans="2:8" x14ac:dyDescent="0.2">
      <c r="B7" s="32" t="s">
        <v>32</v>
      </c>
      <c r="C7" s="2"/>
    </row>
    <row r="8" spans="2:8" x14ac:dyDescent="0.2">
      <c r="B8" s="32" t="s">
        <v>129</v>
      </c>
      <c r="C8" s="2"/>
    </row>
    <row r="10" spans="2:8" ht="15.75" x14ac:dyDescent="0.25">
      <c r="C10" s="30" t="s">
        <v>1</v>
      </c>
      <c r="D10" s="30" t="s">
        <v>1</v>
      </c>
      <c r="E10" s="30" t="s">
        <v>1</v>
      </c>
      <c r="F10" s="30" t="s">
        <v>1</v>
      </c>
      <c r="G10" s="30" t="s">
        <v>1</v>
      </c>
      <c r="H10" s="30" t="s">
        <v>1</v>
      </c>
    </row>
    <row r="11" spans="2:8" ht="15.75" x14ac:dyDescent="0.25">
      <c r="C11" s="30" t="s">
        <v>2</v>
      </c>
      <c r="D11" s="30" t="s">
        <v>11</v>
      </c>
      <c r="E11" s="30" t="s">
        <v>12</v>
      </c>
      <c r="F11" s="30" t="s">
        <v>13</v>
      </c>
      <c r="G11" s="30" t="s">
        <v>14</v>
      </c>
      <c r="H11" s="30" t="s">
        <v>15</v>
      </c>
    </row>
    <row r="12" spans="2:8" x14ac:dyDescent="0.2">
      <c r="C12" s="4" t="s">
        <v>3</v>
      </c>
      <c r="D12" s="4" t="s">
        <v>3</v>
      </c>
      <c r="E12" s="4" t="s">
        <v>3</v>
      </c>
      <c r="F12" s="4" t="s">
        <v>3</v>
      </c>
      <c r="G12" s="4" t="s">
        <v>3</v>
      </c>
      <c r="H12" s="4" t="s">
        <v>3</v>
      </c>
    </row>
    <row r="13" spans="2:8" x14ac:dyDescent="0.2">
      <c r="B13" s="5" t="s">
        <v>4</v>
      </c>
      <c r="C13" s="6">
        <v>5283153</v>
      </c>
      <c r="D13" s="6">
        <v>5283153</v>
      </c>
      <c r="E13" s="6">
        <v>5283153</v>
      </c>
      <c r="F13" s="6">
        <v>5283153</v>
      </c>
      <c r="G13" s="6">
        <v>5283153</v>
      </c>
      <c r="H13" s="6">
        <v>5283153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5</v>
      </c>
      <c r="C15" s="6">
        <v>1283931</v>
      </c>
      <c r="D15" s="6">
        <v>1283931</v>
      </c>
      <c r="E15" s="6">
        <v>1283931</v>
      </c>
      <c r="F15" s="6">
        <v>1283931</v>
      </c>
      <c r="G15" s="6">
        <v>1283931</v>
      </c>
      <c r="H15" s="6">
        <v>1283931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6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7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8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9</v>
      </c>
      <c r="C23" s="8">
        <f>SUM(C13:C22)</f>
        <v>6567084</v>
      </c>
      <c r="D23" s="8">
        <f t="shared" ref="D23:H23" si="0">SUM(D13:D22)</f>
        <v>6567084</v>
      </c>
      <c r="E23" s="8">
        <f t="shared" si="0"/>
        <v>6567084</v>
      </c>
      <c r="F23" s="8">
        <f t="shared" si="0"/>
        <v>6567084</v>
      </c>
      <c r="G23" s="8">
        <f t="shared" si="0"/>
        <v>6567084</v>
      </c>
      <c r="H23" s="8">
        <f t="shared" si="0"/>
        <v>6567084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38</vt:i4>
      </vt:variant>
      <vt:variant>
        <vt:lpstr>Named Ranges</vt:lpstr>
      </vt:variant>
      <vt:variant>
        <vt:i4>19</vt:i4>
      </vt:variant>
    </vt:vector>
  </HeadingPairs>
  <TitlesOfParts>
    <vt:vector size="57" baseType="lpstr">
      <vt:lpstr>S 302</vt:lpstr>
      <vt:lpstr>S 304</vt:lpstr>
      <vt:lpstr>S 305</vt:lpstr>
      <vt:lpstr>S306</vt:lpstr>
      <vt:lpstr>S 307</vt:lpstr>
      <vt:lpstr>S 308</vt:lpstr>
      <vt:lpstr>S 309</vt:lpstr>
      <vt:lpstr>S 310</vt:lpstr>
      <vt:lpstr>S 313</vt:lpstr>
      <vt:lpstr>S 314</vt:lpstr>
      <vt:lpstr>S 315</vt:lpstr>
      <vt:lpstr>S 316</vt:lpstr>
      <vt:lpstr>S 317</vt:lpstr>
      <vt:lpstr>S 319</vt:lpstr>
      <vt:lpstr>S 321</vt:lpstr>
      <vt:lpstr>S 322</vt:lpstr>
      <vt:lpstr>S 323</vt:lpstr>
      <vt:lpstr>S 324</vt:lpstr>
      <vt:lpstr>S 325</vt:lpstr>
      <vt:lpstr>S 327</vt:lpstr>
      <vt:lpstr>S 328</vt:lpstr>
      <vt:lpstr>S 329</vt:lpstr>
      <vt:lpstr>S 330</vt:lpstr>
      <vt:lpstr>S 331</vt:lpstr>
      <vt:lpstr>S 334</vt:lpstr>
      <vt:lpstr>S 335</vt:lpstr>
      <vt:lpstr>S 336</vt:lpstr>
      <vt:lpstr>S 337</vt:lpstr>
      <vt:lpstr>S 338</vt:lpstr>
      <vt:lpstr>S 339</vt:lpstr>
      <vt:lpstr>S 340</vt:lpstr>
      <vt:lpstr>S 341</vt:lpstr>
      <vt:lpstr>S 342</vt:lpstr>
      <vt:lpstr>S 344</vt:lpstr>
      <vt:lpstr>S 346</vt:lpstr>
      <vt:lpstr>S 347</vt:lpstr>
      <vt:lpstr>S 348</vt:lpstr>
      <vt:lpstr>S 349</vt:lpstr>
      <vt:lpstr>'S 302'!Print_Area</vt:lpstr>
      <vt:lpstr>'S 304'!Print_Area</vt:lpstr>
      <vt:lpstr>'S 305'!Print_Area</vt:lpstr>
      <vt:lpstr>'S 307'!Print_Area</vt:lpstr>
      <vt:lpstr>'S 308'!Print_Area</vt:lpstr>
      <vt:lpstr>'S 310'!Print_Area</vt:lpstr>
      <vt:lpstr>'S 314'!Print_Area</vt:lpstr>
      <vt:lpstr>'S 316'!Print_Area</vt:lpstr>
      <vt:lpstr>'S 324'!Print_Area</vt:lpstr>
      <vt:lpstr>'S 328'!Print_Area</vt:lpstr>
      <vt:lpstr>'S 329'!Print_Area</vt:lpstr>
      <vt:lpstr>'S 331'!Print_Area</vt:lpstr>
      <vt:lpstr>'S 334'!Print_Area</vt:lpstr>
      <vt:lpstr>'S 335'!Print_Area</vt:lpstr>
      <vt:lpstr>'S 337'!Print_Area</vt:lpstr>
      <vt:lpstr>'S 338'!Print_Area</vt:lpstr>
      <vt:lpstr>'S 346'!Print_Area</vt:lpstr>
      <vt:lpstr>'S 347'!Print_Area</vt:lpstr>
      <vt:lpstr>'S306'!Print_Area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Lum, Andrew</cp:lastModifiedBy>
  <cp:lastPrinted>2022-08-15T23:26:11Z</cp:lastPrinted>
  <dcterms:created xsi:type="dcterms:W3CDTF">2021-09-02T21:25:50Z</dcterms:created>
  <dcterms:modified xsi:type="dcterms:W3CDTF">2022-09-30T23:30:00Z</dcterms:modified>
</cp:coreProperties>
</file>