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4_{051F430A-993E-4C49-B969-5DDB8B37A32F}" xr6:coauthVersionLast="44" xr6:coauthVersionMax="44" xr10:uidLastSave="{00000000-0000-0000-0000-000000000000}"/>
  <bookViews>
    <workbookView xWindow="-120" yWindow="-120" windowWidth="29040" windowHeight="15840" tabRatio="964" activeTab="18" xr2:uid="{00000000-000D-0000-FFFF-FFFF00000000}"/>
  </bookViews>
  <sheets>
    <sheet name="S 556" sheetId="24" r:id="rId1"/>
    <sheet name="S 558" sheetId="26" r:id="rId2"/>
    <sheet name="S 559" sheetId="27" r:id="rId3"/>
    <sheet name="S 560" sheetId="28" r:id="rId4"/>
    <sheet name="S 562" sheetId="29" r:id="rId5"/>
    <sheet name="S 563" sheetId="39" r:id="rId6"/>
    <sheet name="S 564" sheetId="30" r:id="rId7"/>
    <sheet name="S22- 566" sheetId="47" r:id="rId8"/>
    <sheet name="S 571" sheetId="8" r:id="rId9"/>
    <sheet name="S 576" sheetId="19" r:id="rId10"/>
    <sheet name="S21- 578" sheetId="37" r:id="rId11"/>
    <sheet name="S 581" sheetId="9" r:id="rId12"/>
    <sheet name="S 583(old)" sheetId="31" state="hidden" r:id="rId13"/>
    <sheet name="S 583" sheetId="46" r:id="rId14"/>
    <sheet name="S21-586 " sheetId="23" r:id="rId15"/>
    <sheet name="S 587" sheetId="32" r:id="rId16"/>
    <sheet name="S 588" sheetId="38" r:id="rId17"/>
    <sheet name="S 589" sheetId="42" r:id="rId18"/>
    <sheet name="S 594" sheetId="5" r:id="rId19"/>
  </sheets>
  <definedNames>
    <definedName name="_xlnm.Print_Area" localSheetId="0">'S 556'!$A$1:$I$44</definedName>
    <definedName name="_xlnm.Print_Area" localSheetId="1">'S 558'!$A$1:$I$46</definedName>
    <definedName name="_xlnm.Print_Area" localSheetId="2">'S 559'!$A$1:$I$44</definedName>
    <definedName name="_xlnm.Print_Area" localSheetId="3">'S 560'!$A$1:$I$46</definedName>
    <definedName name="_xlnm.Print_Area" localSheetId="4">'S 562'!$A$1:$I$42</definedName>
    <definedName name="_xlnm.Print_Area" localSheetId="6">'S 564'!$A$1:$I$43</definedName>
    <definedName name="_xlnm.Print_Area" localSheetId="9">'S 576'!$A$1:$I$46</definedName>
    <definedName name="_xlnm.Print_Area" localSheetId="11">'S 581'!$A$1:$I$58</definedName>
  </definedNames>
  <calcPr calcId="191029"/>
  <fileRecoveryPr repairLoad="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2" i="38" l="1"/>
  <c r="C36" i="38" s="1"/>
  <c r="I30" i="38"/>
  <c r="H30" i="38"/>
  <c r="G30" i="38"/>
  <c r="F30" i="38"/>
  <c r="E30" i="38"/>
  <c r="D30" i="38"/>
  <c r="C30" i="38"/>
  <c r="D21" i="38" l="1"/>
  <c r="D32" i="38" s="1"/>
  <c r="E21" i="38" s="1"/>
  <c r="E32" i="38" s="1"/>
  <c r="F21" i="38" s="1"/>
  <c r="F32" i="38" s="1"/>
  <c r="G21" i="38" s="1"/>
  <c r="G32" i="38" s="1"/>
  <c r="H21" i="38" s="1"/>
  <c r="H32" i="38" s="1"/>
  <c r="I21" i="38" s="1"/>
  <c r="I32" i="38" s="1"/>
  <c r="E35" i="30"/>
  <c r="D35" i="30"/>
  <c r="C35" i="30"/>
  <c r="I29" i="30"/>
  <c r="H29" i="30"/>
  <c r="G29" i="30"/>
  <c r="F29" i="30"/>
  <c r="F20" i="30"/>
  <c r="F31" i="30" s="1"/>
  <c r="D34" i="29"/>
  <c r="C34" i="29"/>
  <c r="E30" i="29"/>
  <c r="F19" i="29" s="1"/>
  <c r="F30" i="29" s="1"/>
  <c r="I28" i="29"/>
  <c r="H28" i="29"/>
  <c r="G28" i="29"/>
  <c r="F28" i="29"/>
  <c r="E38" i="28"/>
  <c r="D38" i="28"/>
  <c r="C38" i="28"/>
  <c r="F23" i="28"/>
  <c r="F34" i="28" s="1"/>
  <c r="G23" i="28" s="1"/>
  <c r="G34" i="28" s="1"/>
  <c r="H23" i="28" s="1"/>
  <c r="H34" i="28" s="1"/>
  <c r="I23" i="28" s="1"/>
  <c r="I34" i="28" s="1"/>
  <c r="E36" i="27"/>
  <c r="D36" i="27"/>
  <c r="C36" i="27"/>
  <c r="F21" i="27"/>
  <c r="F32" i="27" s="1"/>
  <c r="G21" i="27" s="1"/>
  <c r="G32" i="27" s="1"/>
  <c r="H21" i="27" s="1"/>
  <c r="H32" i="27" s="1"/>
  <c r="I21" i="27" s="1"/>
  <c r="I32" i="27" s="1"/>
  <c r="E38" i="26"/>
  <c r="D38" i="26"/>
  <c r="C38" i="26"/>
  <c r="F23" i="26"/>
  <c r="F34" i="26" s="1"/>
  <c r="E36" i="24"/>
  <c r="D36" i="24"/>
  <c r="C36" i="24"/>
  <c r="F32" i="24"/>
  <c r="G21" i="24" s="1"/>
  <c r="G32" i="24" s="1"/>
  <c r="H21" i="24" s="1"/>
  <c r="H32" i="24" s="1"/>
  <c r="I21" i="24" s="1"/>
  <c r="I32" i="24" s="1"/>
  <c r="F21" i="24"/>
  <c r="D36" i="38" l="1"/>
  <c r="G20" i="30"/>
  <c r="G31" i="30" s="1"/>
  <c r="F35" i="30"/>
  <c r="G19" i="29"/>
  <c r="G30" i="29" s="1"/>
  <c r="F34" i="29"/>
  <c r="E34" i="29"/>
  <c r="F36" i="27"/>
  <c r="F38" i="26"/>
  <c r="G23" i="26"/>
  <c r="G34" i="26" s="1"/>
  <c r="H20" i="30" l="1"/>
  <c r="H31" i="30" s="1"/>
  <c r="G35" i="30"/>
  <c r="H19" i="29"/>
  <c r="H30" i="29" s="1"/>
  <c r="G34" i="29"/>
  <c r="G38" i="26"/>
  <c r="H23" i="26"/>
  <c r="H34" i="26" s="1"/>
  <c r="H35" i="30" l="1"/>
  <c r="I20" i="30"/>
  <c r="I31" i="30" s="1"/>
  <c r="I35" i="30" s="1"/>
  <c r="H34" i="29"/>
  <c r="I19" i="29"/>
  <c r="I30" i="29" s="1"/>
  <c r="I34" i="29" s="1"/>
  <c r="I23" i="26"/>
  <c r="I34" i="26" s="1"/>
  <c r="I38" i="26" s="1"/>
  <c r="H38" i="26"/>
  <c r="C25" i="47" l="1"/>
  <c r="C34" i="47"/>
  <c r="D34" i="47"/>
  <c r="E34" i="47"/>
  <c r="F34" i="47"/>
  <c r="G34" i="47"/>
  <c r="H34" i="47"/>
  <c r="I34" i="47"/>
  <c r="C36" i="47" l="1"/>
  <c r="D25" i="47"/>
  <c r="D36" i="47" s="1"/>
  <c r="C40" i="47"/>
  <c r="C34" i="46"/>
  <c r="C38" i="46" s="1"/>
  <c r="I32" i="46"/>
  <c r="H32" i="46"/>
  <c r="G32" i="46"/>
  <c r="F32" i="46"/>
  <c r="G22" i="46"/>
  <c r="H22" i="46" s="1"/>
  <c r="I22" i="46" s="1"/>
  <c r="I28" i="42"/>
  <c r="H28" i="42"/>
  <c r="G28" i="42"/>
  <c r="F28" i="42"/>
  <c r="F19" i="42"/>
  <c r="F30" i="42" s="1"/>
  <c r="G19" i="42" s="1"/>
  <c r="G30" i="42" s="1"/>
  <c r="H19" i="42" s="1"/>
  <c r="H30" i="42" s="1"/>
  <c r="I19" i="42" s="1"/>
  <c r="I30" i="42" s="1"/>
  <c r="I29" i="39"/>
  <c r="H29" i="39"/>
  <c r="G29" i="39"/>
  <c r="F29" i="39"/>
  <c r="F20" i="39"/>
  <c r="F31" i="39" s="1"/>
  <c r="G20" i="39" s="1"/>
  <c r="G31" i="39" s="1"/>
  <c r="H20" i="39" s="1"/>
  <c r="D23" i="46" l="1"/>
  <c r="D34" i="46" s="1"/>
  <c r="E25" i="47"/>
  <c r="E36" i="47" s="1"/>
  <c r="D40" i="47"/>
  <c r="D38" i="46"/>
  <c r="E23" i="46"/>
  <c r="E34" i="46" s="1"/>
  <c r="H31" i="39"/>
  <c r="I20" i="39" s="1"/>
  <c r="I31" i="39" s="1"/>
  <c r="E31" i="5"/>
  <c r="D31" i="5"/>
  <c r="C31" i="5"/>
  <c r="H29" i="5"/>
  <c r="G29" i="5"/>
  <c r="F29" i="5"/>
  <c r="F20" i="5"/>
  <c r="F31" i="5" s="1"/>
  <c r="G20" i="5" s="1"/>
  <c r="G31" i="5" s="1"/>
  <c r="H20" i="5" s="1"/>
  <c r="H33" i="32"/>
  <c r="G33" i="32"/>
  <c r="F33" i="32"/>
  <c r="H29" i="32"/>
  <c r="G29" i="32"/>
  <c r="F29" i="32"/>
  <c r="H22" i="32"/>
  <c r="H21" i="32"/>
  <c r="F20" i="32"/>
  <c r="H19" i="32"/>
  <c r="G19" i="32"/>
  <c r="F19" i="32"/>
  <c r="H31" i="23"/>
  <c r="H33" i="23" s="1"/>
  <c r="G31" i="23"/>
  <c r="G33" i="23" s="1"/>
  <c r="F31" i="23"/>
  <c r="H34" i="31"/>
  <c r="G34" i="31"/>
  <c r="F34" i="31"/>
  <c r="C36" i="31"/>
  <c r="G24" i="31"/>
  <c r="H24" i="31" s="1"/>
  <c r="H44" i="9"/>
  <c r="G44" i="9"/>
  <c r="F44" i="9"/>
  <c r="E44" i="9"/>
  <c r="D44" i="9"/>
  <c r="C44" i="9"/>
  <c r="C46" i="9" s="1"/>
  <c r="C50" i="9" s="1"/>
  <c r="H33" i="37"/>
  <c r="G33" i="37"/>
  <c r="F33" i="37"/>
  <c r="E33" i="37"/>
  <c r="D33" i="37"/>
  <c r="C33" i="37"/>
  <c r="C24" i="37"/>
  <c r="C35" i="37" s="1"/>
  <c r="H34" i="8"/>
  <c r="G34" i="8"/>
  <c r="F34" i="8"/>
  <c r="E34" i="8"/>
  <c r="D34" i="8"/>
  <c r="C34" i="8"/>
  <c r="C36" i="8" s="1"/>
  <c r="F25" i="47" l="1"/>
  <c r="F36" i="47" s="1"/>
  <c r="E40" i="47"/>
  <c r="E38" i="46"/>
  <c r="F23" i="46"/>
  <c r="F34" i="46" s="1"/>
  <c r="G23" i="46" s="1"/>
  <c r="G34" i="46" s="1"/>
  <c r="H23" i="46" s="1"/>
  <c r="H34" i="46" s="1"/>
  <c r="I23" i="46" s="1"/>
  <c r="I34" i="46" s="1"/>
  <c r="H31" i="5"/>
  <c r="F31" i="32"/>
  <c r="G20" i="32" s="1"/>
  <c r="G31" i="32"/>
  <c r="H20" i="32" s="1"/>
  <c r="H31" i="32" s="1"/>
  <c r="D25" i="31"/>
  <c r="D36" i="31" s="1"/>
  <c r="C40" i="31"/>
  <c r="D35" i="9"/>
  <c r="D46" i="9" s="1"/>
  <c r="C39" i="37"/>
  <c r="D24" i="37"/>
  <c r="D35" i="37" s="1"/>
  <c r="D25" i="8"/>
  <c r="D36" i="8" s="1"/>
  <c r="C40" i="8"/>
  <c r="G25" i="47" l="1"/>
  <c r="G36" i="47" s="1"/>
  <c r="H25" i="47" s="1"/>
  <c r="H36" i="47" s="1"/>
  <c r="F40" i="47"/>
  <c r="D40" i="31"/>
  <c r="E25" i="31"/>
  <c r="E36" i="31" s="1"/>
  <c r="D50" i="9"/>
  <c r="E35" i="9"/>
  <c r="E46" i="9" s="1"/>
  <c r="F35" i="9" s="1"/>
  <c r="F46" i="9" s="1"/>
  <c r="G35" i="9" s="1"/>
  <c r="G46" i="9" s="1"/>
  <c r="H35" i="9" s="1"/>
  <c r="H46" i="9" s="1"/>
  <c r="E24" i="37"/>
  <c r="E35" i="37" s="1"/>
  <c r="D39" i="37"/>
  <c r="E25" i="8"/>
  <c r="E36" i="8" s="1"/>
  <c r="D40" i="8"/>
  <c r="H40" i="47" l="1"/>
  <c r="I25" i="47"/>
  <c r="I36" i="47" s="1"/>
  <c r="I40" i="47" s="1"/>
  <c r="E40" i="31"/>
  <c r="F25" i="31"/>
  <c r="F36" i="31" s="1"/>
  <c r="G25" i="31" s="1"/>
  <c r="G36" i="31" s="1"/>
  <c r="H25" i="31" s="1"/>
  <c r="H36" i="31" s="1"/>
  <c r="F24" i="37"/>
  <c r="F35" i="37" s="1"/>
  <c r="E39" i="37"/>
  <c r="F25" i="8"/>
  <c r="F36" i="8" s="1"/>
  <c r="E40" i="8"/>
  <c r="F39" i="37" l="1"/>
  <c r="G24" i="37"/>
  <c r="G35" i="37" s="1"/>
  <c r="H24" i="37" s="1"/>
  <c r="H35" i="37" s="1"/>
  <c r="H39" i="37" s="1"/>
  <c r="F40" i="8"/>
  <c r="G25" i="8"/>
  <c r="G36" i="8" s="1"/>
  <c r="I33" i="37"/>
  <c r="G40" i="8" l="1"/>
  <c r="H25" i="8"/>
  <c r="H36" i="8" s="1"/>
  <c r="H40" i="8" s="1"/>
  <c r="I24" i="37" l="1"/>
  <c r="I35" i="37" s="1"/>
  <c r="I39" i="37" s="1"/>
  <c r="I33" i="32" l="1"/>
  <c r="I29" i="32"/>
  <c r="I22" i="32"/>
  <c r="I21" i="32"/>
  <c r="I20" i="32"/>
  <c r="I31" i="32" s="1"/>
  <c r="I19" i="32"/>
  <c r="I34" i="31" l="1"/>
  <c r="I24" i="31"/>
  <c r="I25" i="31" l="1"/>
  <c r="I36" i="31" s="1"/>
  <c r="I31" i="23" l="1"/>
  <c r="I33" i="23" s="1"/>
  <c r="I44" i="9" l="1"/>
  <c r="I34" i="8"/>
  <c r="I35" i="9" l="1"/>
  <c r="I46" i="9" s="1"/>
  <c r="I25" i="8" l="1"/>
  <c r="I36" i="8" s="1"/>
  <c r="I40" i="8" s="1"/>
  <c r="I29" i="5" l="1"/>
  <c r="I20" i="5" l="1"/>
  <c r="I31" i="5" s="1"/>
</calcChain>
</file>

<file path=xl/sharedStrings.xml><?xml version="1.0" encoding="utf-8"?>
<sst xmlns="http://schemas.openxmlformats.org/spreadsheetml/2006/main" count="1040" uniqueCount="215">
  <si>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</si>
  <si>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</si>
  <si>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</si>
  <si>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</si>
  <si>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</si>
  <si>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</si>
  <si>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</si>
  <si>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</si>
  <si>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</si>
  <si>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</si>
  <si>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</si>
  <si>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</si>
  <si>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</si>
  <si>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</si>
  <si>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</si>
  <si>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</si>
  <si>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</si>
  <si>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</si>
  <si>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</si>
  <si>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</si>
  <si>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</si>
  <si>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</si>
  <si>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</si>
  <si>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</si>
  <si>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</si>
  <si>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</si>
  <si>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</si>
  <si>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2018</t>
  </si>
  <si>
    <t>Amount Req. by Bond Covenants</t>
  </si>
  <si>
    <t>FY 2019</t>
  </si>
  <si>
    <t xml:space="preserve">   List each net transfer in/out/ or projection in/out; list each account number</t>
  </si>
  <si>
    <t>FY 2020</t>
  </si>
  <si>
    <t>FY 2021</t>
  </si>
  <si>
    <t>FY 2022</t>
  </si>
  <si>
    <t>FY 2023</t>
  </si>
  <si>
    <t>Phillip Nguyen</t>
  </si>
  <si>
    <t>HTH 100</t>
  </si>
  <si>
    <t>586-4581</t>
  </si>
  <si>
    <t>Tuberculosis Control &amp; Elimination</t>
  </si>
  <si>
    <t>P</t>
  </si>
  <si>
    <t>Public Law 112-74, Patient Protection and Affordable Care Act, PL I11-148</t>
  </si>
  <si>
    <t>S 594 H</t>
  </si>
  <si>
    <t xml:space="preserve">Intended Purpose: To prevent and reduce the incidence of tuberculosis (TB) in the State of Hawaii </t>
  </si>
  <si>
    <t>Source of Revenues: U.S Department of Heath &amp; Human Service/Centers for Disease Control and Prevention</t>
  </si>
  <si>
    <t>Current Program Activities/Allowable Expenses: TB outbreak and control activities, laboratory and direct observed therapy services</t>
  </si>
  <si>
    <t>Variances: The variance between FY19 and FY20 was due to a single year funding decrease in FY2019.  The grant funding resume to the normal level in FY20 and is estimated to become stable in FY2021 and moving forward.</t>
  </si>
  <si>
    <t>N/A</t>
  </si>
  <si>
    <t>HTH</t>
  </si>
  <si>
    <t>Edward Mersereau</t>
  </si>
  <si>
    <t>HTH 440</t>
  </si>
  <si>
    <t>692-7507</t>
  </si>
  <si>
    <t>Drug and Alcohol Services Information System (DASIS)</t>
  </si>
  <si>
    <t>Section 505 Public Health Service Act (42.U.S.C. 290aa-4)</t>
  </si>
  <si>
    <t>S 571 H</t>
  </si>
  <si>
    <t>Substance Abuse Prevention and Treatment (SAPT) Block Grant</t>
  </si>
  <si>
    <t>N</t>
  </si>
  <si>
    <t>Subparts II &amp; III, Part B, Title XIS, Public Health Service Act:</t>
  </si>
  <si>
    <t>S-581 in FY15/16/17/19 to FY22</t>
  </si>
  <si>
    <t>Department of Health &amp; Human Services, Substance Abuse &amp; Mental Health Services Administration; SAPT Block Grant,</t>
  </si>
  <si>
    <t>Interim Final Rule (Title 45, Code of Federal Regulations, Part 96)</t>
  </si>
  <si>
    <t>NA</t>
  </si>
  <si>
    <t>William L. Aakhus</t>
  </si>
  <si>
    <t>HTH 560</t>
  </si>
  <si>
    <t>586-9305</t>
  </si>
  <si>
    <t>State Oral Disease Prevention Program Grant</t>
  </si>
  <si>
    <t>301A, 311BC, 317K2 (42USC241A, 243BC247BK2)</t>
  </si>
  <si>
    <t>S 563 H</t>
  </si>
  <si>
    <t xml:space="preserve">Intended Purpose: An oral health program is a critical part of all state public health departments, however the DOH Dental Health Division was eliminated as part of the 2009 budget restricts. This grant will be used to help rebuild the DOH's public dental health infrastructure.      </t>
  </si>
  <si>
    <t>Source of Revenues: DHHS, Centers for Disease Control and Prevention</t>
  </si>
  <si>
    <t xml:space="preserve">Current Program Activities/Allowable Expenses: The funding will be used to improve basic state oral health services, including support for program leadership and limited supported staff, monitoring oral disease levels and risk factors for oral disease, developing strong partnerships, educating state residents on ways to prevent oral diseases, and developing and evaluating prevention programs. </t>
  </si>
  <si>
    <t>Variances: The Hawaii State Oral Disease Prevention Program grant ended 8/31/2018.  No revenues or expenditures will occur from FY 2020 onward.</t>
  </si>
  <si>
    <t xml:space="preserve">Preventive Hlth and Hlth Svcs Block Grant – Sexual Assault Prev Prog </t>
  </si>
  <si>
    <t>Part A, Title XIX, PHS Act, as amended</t>
  </si>
  <si>
    <t>S 589 H</t>
  </si>
  <si>
    <t>Intended Purpose:  To provide support and coordination of statewide sexual violence prevention education services and to provide technical assistance to increase public awareness of sexual violence.</t>
  </si>
  <si>
    <t>Source of Revenues: DHHS, CDC</t>
  </si>
  <si>
    <t>Current Program Activities/Allowable Expenses:
A. Manage purchase of service contracts for sexual assault primary prevention services for the general public and/or for selected populations such as youth and immigrants to increase awareness of sexual violence and to reduce attitudes that tolerate sexual violence.
B. Collaborate on public awareness activities with Hawaii Coalition Against Sexual Assault.
C. To collaborate and plan with the Sexual Violence Primary Prevention Planning Committee for such activities as a needs assessment of attitudes about sexual violence among selected communities.</t>
  </si>
  <si>
    <t>Lola Irvin</t>
  </si>
  <si>
    <t>586-4481</t>
  </si>
  <si>
    <t>Act 122, SLH 2014</t>
  </si>
  <si>
    <t xml:space="preserve">HTH 590 </t>
  </si>
  <si>
    <t>Behavioral Risk Factor Surveillance System</t>
  </si>
  <si>
    <t>S 15 576 H</t>
  </si>
  <si>
    <t>Intended Purpose:  To provide financial and technical assistance to collect data on health risk behaviors, health status, health care access, and preventive health practices.  The Behavioral Risk Factors Surveillance System (BRFSS) is the only continuous, state-based, health surveillance system conduced.</t>
  </si>
  <si>
    <t xml:space="preserve">Source of Revenues:   Centers for Disease Control and Prevention (CDC), National Center for Chronic Disease Prevention and Health Promotion
</t>
  </si>
  <si>
    <t>Current Program Activities/Allowable Expenses:   The Hawaii BRFSS program has operated continuously in Hawaii since 1986. Funding from the Centers for Disease Control and Prevention (CDC), Department of Health programs, and the University of Hawaii supports BRFSS personnel salary and fringe and operational costs, including time spent constructing a state-specific BRFSS questionnaire; collecting and submitting data using surveillance methodologies and protocols; forming and maintaining collaborations; participating in CDC-sponsored training opportunities; and disseminating data and other public health products to the public and research communities.</t>
  </si>
  <si>
    <t>L. Irvin</t>
  </si>
  <si>
    <t>HTH 590-GP</t>
  </si>
  <si>
    <t>808-586-4488</t>
  </si>
  <si>
    <t>Coverdell National Acute Stroke Program</t>
  </si>
  <si>
    <t>Administratively created (Section 317(k)(2) of Public Health Services Act</t>
  </si>
  <si>
    <t>S 586 H</t>
  </si>
  <si>
    <t xml:space="preserve">Intended Purpose: Support implementation of comprehensive stroke system for individuals, both at highest risk for stroke events and for stroke patients, </t>
  </si>
  <si>
    <t xml:space="preserve">across the continuum of care. </t>
  </si>
  <si>
    <t>Source of Revenues: Centers for Disease Control and Prevention, Division of Heart Disease and Stroke</t>
  </si>
  <si>
    <t xml:space="preserve">Current Program Activities/Allowable Expenses: Identify patients with stroke risk factors; strengthen state stroke coalition and partnerships; engage </t>
  </si>
  <si>
    <t xml:space="preserve">community health workers; expand existing data infrastructure for stroke; analyze data to improve transitions of care; develop patient care </t>
  </si>
  <si>
    <t>protocols within EMS/hospitals.</t>
  </si>
  <si>
    <t xml:space="preserve">Variances: This is a new grant that started in FY2022. </t>
  </si>
  <si>
    <t>Nancy Bartter</t>
  </si>
  <si>
    <t>HTH 840 FH</t>
  </si>
  <si>
    <t>586-7567</t>
  </si>
  <si>
    <t>Public Water System Supervision</t>
  </si>
  <si>
    <t>PL 93-523, Safe Drinking Water Act</t>
  </si>
  <si>
    <t>S 556 H</t>
  </si>
  <si>
    <t>Intended Purpose:  Protect public health by ensuring safe drinking water</t>
  </si>
  <si>
    <t>Source of Revenues:  Federal grant funds from Environmental Protection Agency</t>
  </si>
  <si>
    <t>Current Program Activities/Allowable Expenses: Ensure that public water systems provide safe drinking water through compliance with national primary dinking water regulations</t>
  </si>
  <si>
    <t xml:space="preserve">   List each net transfer in/out; list each account number</t>
  </si>
  <si>
    <t>Amount Req. for Bond Conveyance</t>
  </si>
  <si>
    <t>HTH 840 FJ</t>
  </si>
  <si>
    <t>Hazardous Waste Management Program</t>
  </si>
  <si>
    <t>PL 94-580, Resource Conservation and Recovery Act</t>
  </si>
  <si>
    <t>S 558 H</t>
  </si>
  <si>
    <t>Current Program Activities/Allowable Expenses:  Ensure RCRA compliance at hazardous waste generation and management facilities, issue permits to hazardous waste management facilities, manage clean-up of contaminated sites, and develop and maintain programs aimed at reducing waste and increasing recycling</t>
  </si>
  <si>
    <t>Variances:  Grant changed from 1-year to 2-year award period, starting in FY 18.  Ceiling included each year for budgetary purposes, since positions are funded by this grant.</t>
  </si>
  <si>
    <t>HTH 840 FF &amp; HTH 610 FR</t>
  </si>
  <si>
    <t>Air Pollution Control Program</t>
  </si>
  <si>
    <t>Clean Air Act, Section 105; 40 CFR Parts 31 &amp; 35 Subpart A</t>
  </si>
  <si>
    <t>S 559 H</t>
  </si>
  <si>
    <t>Intended Purpose: Protect and improve air quality and reduce the risks to public health and the environment</t>
  </si>
  <si>
    <t>Current Program Activities/Allowable Expenses: Strategic planning and evaluation, compliance assistance, developing state implementation plans, monitoring air emissions, rule-making, issuing permits and other other program-related activities</t>
  </si>
  <si>
    <t>HTH 840 FF</t>
  </si>
  <si>
    <t>PM 2.5 Monitoring Network</t>
  </si>
  <si>
    <t>Clean Air Act, Section 103; 40 CFR Part 31</t>
  </si>
  <si>
    <t>S 560 H</t>
  </si>
  <si>
    <t>Intended Purpose: Improve air quality and reduce risks to public health and the environment</t>
  </si>
  <si>
    <t>Current Program Activities/Allowable Expenses:  Monitor fine particulate matter to determine compliance with the PM 2.5 National Ambient Air Quality Standards and determine reductions in air emissions</t>
  </si>
  <si>
    <t>HTH 610 FP</t>
  </si>
  <si>
    <t>Manufactured Food Training Grant Program</t>
  </si>
  <si>
    <t>45 CFR Parts 74 and 92</t>
  </si>
  <si>
    <t>S 562 H</t>
  </si>
  <si>
    <t>Intended Purpose:   Provides funds to support the training needs of manufactured food programs at the State, local, tribal, and territorial levels.</t>
  </si>
  <si>
    <t>Source of Revenues:  Grant award from the Association of Food and Drug Officials.  Award is a subaward from AFDO's federal grant award from the U.S. Food and Drug Administration.</t>
  </si>
  <si>
    <t>Current Program Activities/Allowable Expenses:  Travel costs for five Manufactured Food Training Program courses.</t>
  </si>
  <si>
    <t>Variances:   New award first received in FY 20.  Unsure about future awards and in-person attendance due to pandemic concerns.</t>
  </si>
  <si>
    <t>Manufactured Food Trng Grant Prog-FD340</t>
  </si>
  <si>
    <t>S 564 H</t>
  </si>
  <si>
    <t>Current Program Activities/Allowable Expenses:  Travel costs for one Manufactured Food Training Program course</t>
  </si>
  <si>
    <t>Utey Uch</t>
  </si>
  <si>
    <t>HTH 720</t>
  </si>
  <si>
    <t>(808) 692-7229</t>
  </si>
  <si>
    <t>OHCA Health Care Administrative Services</t>
  </si>
  <si>
    <t>Social Security Act, Section 1864, and U.S. Public Law 100-578</t>
  </si>
  <si>
    <t>S-**-583-H</t>
  </si>
  <si>
    <t xml:space="preserve">Intended Purpose: </t>
  </si>
  <si>
    <t>To meet contractual obligations pursuant to Act 093, SLH 2012 which transferred licensing responsibilities of home and community-based case management, community care foster family homes and adult day care facilities from the Hawaii department of human services to the office of health care assurance within the department of health.</t>
  </si>
  <si>
    <t xml:space="preserve">Source of Revenues: </t>
  </si>
  <si>
    <t xml:space="preserve">The source of revenues are from the State general funds and also from Federal contracts within the Hawaii Department of Human Services (DHS).  The contract funding is relatively stable from year to year but the federal portion is determined by DHS on behalf of the Centers for Medicare and Medicaid Services (CMS) after periodic reviews based on the number of Medicaid clients being served.   </t>
  </si>
  <si>
    <t>Licensing activities of home and community-based case management, community care foster family homes and adult day care facilities.</t>
  </si>
  <si>
    <t xml:space="preserve">Purpose of Proposed Ceiling Adjustment (if applicable): </t>
  </si>
  <si>
    <t xml:space="preserve">Variances: </t>
  </si>
  <si>
    <t>Expenditure is increased in FY2020 due to contract price increase.</t>
  </si>
  <si>
    <t>Various dates</t>
  </si>
  <si>
    <t>Transfer-out</t>
  </si>
  <si>
    <t>Terry Joyce</t>
  </si>
  <si>
    <t>HTH 730</t>
  </si>
  <si>
    <t>733-9217</t>
  </si>
  <si>
    <t>Injury Prevention and Control, PHHS Block Grant</t>
  </si>
  <si>
    <t>Part A, Title XIX, Public Health Service Act</t>
  </si>
  <si>
    <t>S 587 H</t>
  </si>
  <si>
    <t>Intended Purpose: Develop, promote, coordinate &amp; evaluate projects &amp; policies that lead to the reduction of injury deaths, hospitalizations &amp; costs.</t>
  </si>
  <si>
    <t>Source of Revenues: Department of Health and Human Services, Public Health Service Centers for Disease Control and Prevention.</t>
  </si>
  <si>
    <t>Current Program Activities/Allowable Expenses: Collect, analyze, report data on causes of injury morbidity &amp; mortality/Personnel and other costs.</t>
  </si>
  <si>
    <t>Variances:  See Note 3 and Note 4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</si>
  <si>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</si>
  <si>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</si>
  <si>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Project Period for this grant is from 10/01/20xx through 09/30/20xy.</t>
    </r>
  </si>
  <si>
    <r>
      <t>Note 4:</t>
    </r>
    <r>
      <rPr>
        <sz val="10"/>
        <rFont val="Arial"/>
        <family val="2"/>
      </rPr>
      <t xml:space="preserve">  There was a reduction in procurement of services during COVID-19 restrictions in FY 2021.</t>
    </r>
  </si>
  <si>
    <t>HTH 590</t>
  </si>
  <si>
    <t>S 578 H</t>
  </si>
  <si>
    <t>HTH 907</t>
  </si>
  <si>
    <t>Betty Wood</t>
  </si>
  <si>
    <t>586-4530</t>
  </si>
  <si>
    <t>Various Federal Grants from the US DHHS/HRSA/PHS</t>
  </si>
  <si>
    <t>Act 164, SLH 2011, as amended by ACT, 106, SLH 2012</t>
  </si>
  <si>
    <t>S 588</t>
  </si>
  <si>
    <t>Public Health Service Act, various sections, as amended</t>
  </si>
  <si>
    <t>Preventive Health and Health Services Block Grant (PHHSBG)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</si>
  <si>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US Department of Health and Human Services and Public Health Service.  This grant number was S-228-H then changed to S-588-H.  Going forward the assumption is this grant number will be S-588-H.  This grant period ends annually on 9/30.</t>
  </si>
  <si>
    <t>PHHSBG activities include the ongoing development of a Data and Information System Integration project; an Injury Prevention Initiative; support for statewide coordination of public education and awareness to Prevent Sexual Assault; and support for various special data projects as deemed appropriate.</t>
  </si>
  <si>
    <t>JS0538/2514/4534/5621</t>
  </si>
  <si>
    <t>FY 2024</t>
  </si>
  <si>
    <t>Variances: The variance in revenues and expenditures between FY 2018-19 is due to a substantial increase in the amount of financial assistance provided from OPPPD, the grant administrator, to FHSD, for various FHSD programs.  The increase in ceiling, revenues, and expenditures for FY2019-2020 is to reflect the higher level of support FHSD received from this block grant. From FY2022 onward, FHSD anticipates receiving approximately $40,000 to support FHSD/MCHB programs only.  The estimated decrease in ceiling, revenues, and expenditures from FY2022 reflect this change.</t>
  </si>
  <si>
    <t>(808) 692-7507</t>
  </si>
  <si>
    <r>
      <rPr>
        <b/>
        <sz val="10"/>
        <rFont val="Arial"/>
        <family val="2"/>
      </rPr>
      <t>Intended Purpose:</t>
    </r>
    <r>
      <rPr>
        <sz val="10"/>
        <rFont val="Arial"/>
        <family val="2"/>
      </rPr>
      <t xml:space="preserve">  To provide substance abuse treatment data to meet the Substance Abuse and Mental Health Services Administration (SAMHSA) statutory requirements.</t>
    </r>
  </si>
  <si>
    <r>
      <rPr>
        <b/>
        <sz val="10"/>
        <rFont val="Arial"/>
        <family val="2"/>
      </rPr>
      <t>Source of Revenues:</t>
    </r>
    <r>
      <rPr>
        <sz val="10"/>
        <rFont val="Arial"/>
        <family val="2"/>
      </rPr>
      <t xml:space="preserve">  U.S. Department of Justice, Office of Juvenile Justice and Delinquency Prevention (OJJDP)</t>
    </r>
  </si>
  <si>
    <r>
      <rPr>
        <b/>
        <sz val="10"/>
        <rFont val="Arial"/>
        <family val="2"/>
      </rPr>
      <t>Current Program Activities/Allowable Expenses:</t>
    </r>
    <r>
      <rPr>
        <sz val="10"/>
        <rFont val="Arial"/>
        <family val="2"/>
      </rPr>
      <t xml:space="preserve">  Data infrastructure enhancements for continued collection of substance abuse prevention and treatment data elements.</t>
    </r>
  </si>
  <si>
    <r>
      <rPr>
        <b/>
        <sz val="10"/>
        <rFont val="Arial"/>
        <family val="2"/>
      </rPr>
      <t>Variances:</t>
    </r>
    <r>
      <rPr>
        <sz val="10"/>
        <rFont val="Arial"/>
        <family val="2"/>
      </rPr>
      <t xml:space="preserve">  Prior to FY 14, S-203 was the parent account for all appropriated federal funds in HTH 440.  As of FY 14, per new accounting methodology for federal funds, a unique appropriation has been assigned to each federal award resulting in the one time carryover balance in FY 17.  The annual award of $37,538 resumed in FY 19, 20, 21.  Current agreement is 6/30/17 to 6/29/21.  Variance for FY 18 is due to expenditures of carry over.  Estimates for FY 20 are based on anticipated base appropriation.  In FY20 and FY21 there were no expenditures due to allocating the expenses to other federal grants.  In FY22 and FY23, it is anticipated to expend the full revenue.
</t>
    </r>
  </si>
  <si>
    <r>
      <rPr>
        <b/>
        <sz val="10"/>
        <rFont val="Arial"/>
        <family val="2"/>
      </rPr>
      <t xml:space="preserve">Intended Purpose: </t>
    </r>
    <r>
      <rPr>
        <sz val="10"/>
        <rFont val="Arial"/>
        <family val="2"/>
      </rPr>
      <t xml:space="preserve">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r>
  </si>
  <si>
    <r>
      <rPr>
        <b/>
        <sz val="10"/>
        <rFont val="Arial"/>
        <family val="2"/>
      </rPr>
      <t>Source of Revenues:</t>
    </r>
    <r>
      <rPr>
        <sz val="10"/>
        <rFont val="Arial"/>
        <family val="2"/>
      </rPr>
      <t xml:space="preserve">  Substance Abuse and Mental Health Services Administration (SAMHSA)</t>
    </r>
  </si>
  <si>
    <r>
      <rPr>
        <b/>
        <sz val="10"/>
        <rFont val="Arial"/>
        <family val="2"/>
      </rPr>
      <t>Current Program Activities/Allowable Expenses:</t>
    </r>
    <r>
      <rPr>
        <sz val="10"/>
        <rFont val="Arial"/>
        <family val="2"/>
      </rPr>
      <t xml:space="preserve">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r>
  </si>
  <si>
    <r>
      <rPr>
        <b/>
        <sz val="10"/>
        <rFont val="Arial"/>
        <family val="2"/>
      </rPr>
      <t xml:space="preserve">Variances:  </t>
    </r>
    <r>
      <rPr>
        <sz val="10"/>
        <rFont val="Arial"/>
        <family val="2"/>
      </rPr>
      <t>Prior to FY14, S-203 was the parent account for all appropriated federal funds in HTH 440.  As of FY14, per a new accounting methodology for federal awards, a unique appropriation has been assigned to each federal award resulting in the carryover balance in FY16.  FY17/18/19 variances are due to FY18 award and appropriation inadvertently not included on the Form FF; therefore, the FY18 award was not assigned to S-18-581-H and S-19-211 was assigned by an E-2.  Returned to S 581H from FY19 and beyond.  Variances in Revenues and Expenditures in FY20 are due to FY18 award assigned to S-19-211 resulting in the revenues and expenditures posted to S-19-211 rather than S-19-581.  FY20 to FY21 variances are due to FY20 assigned S-19-211 and FY21 assigned S-20-581.  The variances between FY21 to FY22 is due to the supplemental award received for FY22.</t>
    </r>
  </si>
  <si>
    <t>Keith Ridley</t>
  </si>
  <si>
    <t>(808) 692-7227</t>
  </si>
  <si>
    <t>Expenditure is increased in FY2020 due to contract price increase to $569,293 per year. The expenditures are up and down from FY2020 through 2022 due to the timeliness of reimbursements and payments.</t>
  </si>
  <si>
    <t>Variances:  New one (1) year grant started in FY22.</t>
  </si>
  <si>
    <t xml:space="preserve">Current Program Activities/Allowable Expenses:  Establish community partners to form an Accelerator Leadership Team to improve health, reduce the prevalence of chronic disease, and reduce health disparities among low-income residents, Native Hawaiians, Other Pacific Islanders, and Filipinos (NHOPIF) through prevention efforts, and develop a statewide implementation-ready, culturally-informed Accelerator Plan focused on policy, system, and environmental changes for the built environment, and food and nutrition security. </t>
  </si>
  <si>
    <t>Source of Revenues:   U.S. Department of Health and Human Services, Centers for Disease Control and Prevention.  Section 301(a) of the Public Health Service Act, 42 U.S.C. 241(a).</t>
  </si>
  <si>
    <t>Intended Purpose:  Develop multisector action plans that address the social determinants of health by accelerating action in state, local, territorial, and tribal jurisdictions that lead to improved chronic disease outcomes among persons experiencing health disparities and inequities.</t>
  </si>
  <si>
    <t>S 22 566 H</t>
  </si>
  <si>
    <t>Administratively Created</t>
  </si>
  <si>
    <t>Closing the Gap with Social Determinants of Health Accelerator Plans</t>
  </si>
  <si>
    <t>(808) 586-4481</t>
  </si>
  <si>
    <t>Variances:  Grant has a 2-year budget/project period, but ceiling included each year for budgetary purposes, because positions are funded by this grant.  Lower award received in 2018-2019 to enable EPA to change award period from calendar year to federal fiscal year.  Expenditures vary according to workplan.</t>
  </si>
  <si>
    <t>Intended Purpose:  Implement regulations from Subtitle C of the Resource Conservation and Recovery Act (RCRA)</t>
  </si>
  <si>
    <t>Variances:  From FY18, all expenditures to this grant are coded to S-559-H, since new federal funds methodology impedes spending.  Award period changed from 1-year to at least 4-year, starting in FY 20.</t>
  </si>
  <si>
    <t xml:space="preserve">Variances:  Grant currently has a multi-year budget/project period.  Ceiling is included for first year only, since no positions are funded.  Variances are primarily due to timing of equipment replacement, repair, and maintenance, amount of inter-island travel needed, and travel costs for off-island conference/training. </t>
  </si>
  <si>
    <t>Variances: Increase in 2023 and 2024 ceiling is in anticipation of shifting more funding into projects in OPPPD.</t>
  </si>
  <si>
    <t>Hawaii Integrated Viral Hepatitis Surveillance &amp; Prevention</t>
  </si>
  <si>
    <t>PHS ACT, SECT. 318 (42U.S.C. SEC 247C)</t>
  </si>
  <si>
    <t>Intended Purpose:  The purpose of this cooperative agreement is to improve the delivery of viral hepatitis prevention Services in health care setting and public health program that serve adults at risk for viral hepatitis.</t>
  </si>
  <si>
    <t>Current Program Activities/Allowable Expenses:  Support viral hepatitis elimination planning and surveillance, and maximize access to testing, treatment, and prevention; increased access to HBV and HCV testing and referral to care in high-impact settings;improve access to services preventing viral hepatitis and other bloodborne infections among people who inject drugs (PWID)</t>
  </si>
  <si>
    <t>Variances:  First year of the grant was in FY22.  The expenditure and revenue increase from FY23 and FY24 with the program is more fully in operation.</t>
  </si>
  <si>
    <t>Variance: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</si>
</sst>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
      <sz val="9"/>
      <name val="Arial"/>
      <family val="2"/>
    </font>
    <font>
      <sz val="10"/>
      <color rgb="FF000000"/>
      <name val="Arial"/>
      <family val="2"/>
    </font>
  </fonts>
  <fills count="3">
    <fill>
      <patternFill patternType="none"/>
    </fill>
    <fill>
      <patternFill patternType="gray125"/>
    </fill>
    <fill>
      <patternFill patternType="solid">
        <fgColor indexed="9"/>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6">
    <xf numFmtId="0" fontId="0" fillId="0" borderId="0"/>
    <xf numFmtId="0" fontId="6" fillId="0" borderId="0"/>
    <xf numFmtId="0" fontId="6" fillId="0" borderId="0"/>
    <xf numFmtId="0" fontId="6" fillId="0" borderId="0"/>
    <xf numFmtId="0" fontId="6" fillId="0" borderId="0"/>
    <xf numFmtId="0" fontId="3" fillId="0" borderId="0"/>
    <xf numFmtId="9" fontId="6" fillId="0" borderId="0" applyFont="0" applyFill="0" applyBorder="0" applyAlignment="0" applyProtection="0"/>
    <xf numFmtId="0" fontId="3" fillId="0" borderId="0"/>
    <xf numFmtId="0" fontId="3" fillId="0" borderId="0"/>
    <xf numFmtId="43" fontId="3"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0" fontId="6" fillId="0" borderId="0"/>
    <xf numFmtId="0" fontId="1" fillId="0" borderId="0"/>
  </cellStyleXfs>
  <cellXfs count="294">
    <xf numFmtId="0" fontId="0" fillId="0" borderId="0" xfId="0"/>
    <xf numFmtId="0" fontId="6" fillId="0" borderId="0" xfId="1"/>
    <xf numFmtId="0" fontId="8" fillId="0" borderId="0" xfId="2" applyFont="1"/>
    <xf numFmtId="0" fontId="6" fillId="0" borderId="0" xfId="2"/>
    <xf numFmtId="0" fontId="6" fillId="0" borderId="0" xfId="3"/>
    <xf numFmtId="0" fontId="6" fillId="0" borderId="1" xfId="4" applyBorder="1"/>
    <xf numFmtId="0" fontId="6" fillId="0" borderId="1" xfId="3" applyBorder="1"/>
    <xf numFmtId="0" fontId="6" fillId="0" borderId="0" xfId="3" applyAlignment="1">
      <alignment horizontal="right"/>
    </xf>
    <xf numFmtId="0" fontId="6" fillId="0" borderId="2" xfId="4" applyBorder="1"/>
    <xf numFmtId="0" fontId="6" fillId="0" borderId="2" xfId="3" applyBorder="1"/>
    <xf numFmtId="0" fontId="6" fillId="0" borderId="1" xfId="2" applyBorder="1"/>
    <xf numFmtId="0" fontId="6" fillId="0" borderId="2" xfId="2" applyBorder="1"/>
    <xf numFmtId="0" fontId="9" fillId="0" borderId="0" xfId="3" applyFont="1" applyAlignment="1">
      <alignment horizontal="left" vertical="top" wrapText="1"/>
    </xf>
    <xf numFmtId="0" fontId="6" fillId="0" borderId="0" xfId="4"/>
    <xf numFmtId="0" fontId="6" fillId="0" borderId="11" xfId="2" applyBorder="1"/>
    <xf numFmtId="0" fontId="6" fillId="0" borderId="4" xfId="2" applyBorder="1"/>
    <xf numFmtId="0" fontId="6" fillId="0" borderId="6" xfId="2" applyBorder="1" applyAlignment="1">
      <alignment horizontal="center"/>
    </xf>
    <xf numFmtId="0" fontId="6" fillId="0" borderId="0" xfId="2" applyAlignment="1">
      <alignment horizontal="center"/>
    </xf>
    <xf numFmtId="0" fontId="6" fillId="0" borderId="3" xfId="2" applyBorder="1" applyAlignment="1">
      <alignment horizontal="center"/>
    </xf>
    <xf numFmtId="0" fontId="6" fillId="0" borderId="4" xfId="2" applyBorder="1" applyAlignment="1">
      <alignment horizontal="center"/>
    </xf>
    <xf numFmtId="0" fontId="6" fillId="2" borderId="3" xfId="2" applyFill="1" applyBorder="1" applyAlignment="1">
      <alignment horizontal="center"/>
    </xf>
    <xf numFmtId="38" fontId="6" fillId="0" borderId="3" xfId="2" applyNumberFormat="1" applyBorder="1"/>
    <xf numFmtId="38" fontId="6" fillId="0" borderId="3" xfId="3" applyNumberFormat="1" applyBorder="1"/>
    <xf numFmtId="38" fontId="6" fillId="0" borderId="0" xfId="2" applyNumberFormat="1"/>
    <xf numFmtId="38" fontId="6" fillId="0" borderId="4" xfId="2" applyNumberFormat="1" applyBorder="1"/>
    <xf numFmtId="0" fontId="6" fillId="0" borderId="8" xfId="2" applyBorder="1"/>
    <xf numFmtId="0" fontId="6" fillId="0" borderId="9" xfId="2" applyBorder="1"/>
    <xf numFmtId="38" fontId="6" fillId="0" borderId="4" xfId="1" applyNumberFormat="1" applyBorder="1"/>
    <xf numFmtId="38" fontId="6" fillId="0" borderId="3" xfId="1" applyNumberFormat="1" applyBorder="1"/>
    <xf numFmtId="38" fontId="6" fillId="0" borderId="13" xfId="1" applyNumberFormat="1" applyBorder="1"/>
    <xf numFmtId="0" fontId="6" fillId="0" borderId="5" xfId="2" applyBorder="1"/>
    <xf numFmtId="38" fontId="6" fillId="0" borderId="9" xfId="2" applyNumberFormat="1" applyBorder="1" applyAlignment="1">
      <alignment horizontal="center"/>
    </xf>
    <xf numFmtId="38" fontId="6" fillId="0" borderId="14" xfId="2" applyNumberFormat="1" applyBorder="1" applyAlignment="1">
      <alignment horizontal="center"/>
    </xf>
    <xf numFmtId="0" fontId="6" fillId="0" borderId="12" xfId="2" applyBorder="1"/>
    <xf numFmtId="38" fontId="6" fillId="0" borderId="12" xfId="2" applyNumberFormat="1" applyBorder="1"/>
    <xf numFmtId="0" fontId="5" fillId="0" borderId="1" xfId="2" applyFont="1" applyBorder="1"/>
    <xf numFmtId="38" fontId="6" fillId="0" borderId="1" xfId="2" applyNumberFormat="1" applyBorder="1"/>
    <xf numFmtId="0" fontId="6" fillId="0" borderId="7" xfId="2" applyBorder="1"/>
    <xf numFmtId="38" fontId="6" fillId="0" borderId="13" xfId="2" applyNumberFormat="1" applyBorder="1"/>
    <xf numFmtId="0" fontId="6" fillId="0" borderId="10" xfId="2" applyBorder="1"/>
    <xf numFmtId="0" fontId="6" fillId="0" borderId="6" xfId="2" applyBorder="1"/>
    <xf numFmtId="0" fontId="3" fillId="2" borderId="0" xfId="5" applyFill="1"/>
    <xf numFmtId="0" fontId="3" fillId="0" borderId="0" xfId="5"/>
    <xf numFmtId="0" fontId="6" fillId="2" borderId="0" xfId="2" applyFill="1"/>
    <xf numFmtId="0" fontId="6" fillId="2" borderId="1" xfId="2" applyFill="1" applyBorder="1"/>
    <xf numFmtId="0" fontId="6" fillId="2" borderId="0" xfId="2" applyFill="1" applyAlignment="1">
      <alignment horizontal="right"/>
    </xf>
    <xf numFmtId="0" fontId="6" fillId="2" borderId="2" xfId="2" applyFill="1" applyBorder="1"/>
    <xf numFmtId="0" fontId="6" fillId="0" borderId="0" xfId="2" applyAlignment="1">
      <alignment horizontal="left" vertical="top" wrapText="1"/>
    </xf>
    <xf numFmtId="0" fontId="6" fillId="0" borderId="0" xfId="2" applyAlignment="1">
      <alignment vertical="top"/>
    </xf>
    <xf numFmtId="0" fontId="6" fillId="0" borderId="1" xfId="2" applyBorder="1" applyAlignment="1">
      <alignment horizontal="left" vertical="top" wrapText="1"/>
    </xf>
    <xf numFmtId="0" fontId="3" fillId="2" borderId="11" xfId="5" applyFill="1" applyBorder="1"/>
    <xf numFmtId="0" fontId="3" fillId="2" borderId="4" xfId="5" applyFill="1" applyBorder="1"/>
    <xf numFmtId="0" fontId="6" fillId="2" borderId="6" xfId="5" applyFont="1" applyFill="1" applyBorder="1" applyAlignment="1">
      <alignment horizontal="center"/>
    </xf>
    <xf numFmtId="0" fontId="6" fillId="0" borderId="6" xfId="5" applyFont="1" applyBorder="1" applyAlignment="1">
      <alignment horizontal="center"/>
    </xf>
    <xf numFmtId="0" fontId="3" fillId="0" borderId="3" xfId="5" applyBorder="1" applyAlignment="1">
      <alignment horizontal="center"/>
    </xf>
    <xf numFmtId="0" fontId="3" fillId="2" borderId="4" xfId="5" applyFill="1" applyBorder="1" applyAlignment="1">
      <alignment horizontal="center"/>
    </xf>
    <xf numFmtId="0" fontId="3" fillId="2" borderId="3" xfId="5" applyFill="1" applyBorder="1" applyAlignment="1">
      <alignment horizontal="center"/>
    </xf>
    <xf numFmtId="0" fontId="6" fillId="2" borderId="11" xfId="2" applyFill="1" applyBorder="1"/>
    <xf numFmtId="0" fontId="6" fillId="2" borderId="4" xfId="2" applyFill="1" applyBorder="1"/>
    <xf numFmtId="38" fontId="6" fillId="2" borderId="3" xfId="2" applyNumberFormat="1" applyFill="1" applyBorder="1"/>
    <xf numFmtId="38" fontId="6" fillId="2" borderId="4" xfId="2" applyNumberFormat="1" applyFill="1" applyBorder="1"/>
    <xf numFmtId="0" fontId="6" fillId="2" borderId="8" xfId="2" applyFill="1" applyBorder="1"/>
    <xf numFmtId="0" fontId="6" fillId="2" borderId="9" xfId="2" applyFill="1" applyBorder="1"/>
    <xf numFmtId="38" fontId="6" fillId="2" borderId="13" xfId="2" applyNumberFormat="1" applyFill="1" applyBorder="1"/>
    <xf numFmtId="0" fontId="6" fillId="2" borderId="5" xfId="2" applyFill="1" applyBorder="1"/>
    <xf numFmtId="38" fontId="6" fillId="2" borderId="14" xfId="2" applyNumberFormat="1" applyFill="1" applyBorder="1"/>
    <xf numFmtId="0" fontId="6" fillId="2" borderId="12" xfId="2" applyFill="1" applyBorder="1"/>
    <xf numFmtId="38" fontId="6" fillId="2" borderId="12" xfId="2" applyNumberFormat="1" applyFill="1" applyBorder="1"/>
    <xf numFmtId="0" fontId="5" fillId="2" borderId="1" xfId="2" applyFont="1" applyFill="1" applyBorder="1"/>
    <xf numFmtId="38" fontId="6" fillId="2" borderId="1" xfId="2" applyNumberFormat="1" applyFill="1" applyBorder="1"/>
    <xf numFmtId="0" fontId="6" fillId="2" borderId="7" xfId="2" applyFill="1" applyBorder="1"/>
    <xf numFmtId="0" fontId="6" fillId="2" borderId="10" xfId="2" applyFill="1" applyBorder="1"/>
    <xf numFmtId="0" fontId="6" fillId="2" borderId="6" xfId="2" applyFill="1" applyBorder="1"/>
    <xf numFmtId="0" fontId="6" fillId="0" borderId="0" xfId="2" applyAlignment="1">
      <alignment horizontal="left" wrapText="1"/>
    </xf>
    <xf numFmtId="0" fontId="6" fillId="0" borderId="1" xfId="2" applyBorder="1" applyAlignment="1">
      <alignment wrapText="1"/>
    </xf>
    <xf numFmtId="0" fontId="8" fillId="0" borderId="0" xfId="1" applyFont="1"/>
    <xf numFmtId="0" fontId="10" fillId="0" borderId="2" xfId="2" applyFont="1" applyBorder="1" applyAlignment="1">
      <alignment wrapText="1"/>
    </xf>
    <xf numFmtId="0" fontId="6" fillId="2" borderId="6" xfId="2" applyFill="1" applyBorder="1" applyAlignment="1">
      <alignment horizontal="center"/>
    </xf>
    <xf numFmtId="38" fontId="6" fillId="0" borderId="14" xfId="2" applyNumberFormat="1" applyBorder="1"/>
    <xf numFmtId="0" fontId="6" fillId="2" borderId="0" xfId="2" applyFill="1" applyAlignment="1">
      <alignment vertical="top"/>
    </xf>
    <xf numFmtId="0" fontId="6" fillId="2" borderId="0" xfId="2" applyFill="1" applyAlignment="1">
      <alignment horizontal="left" vertical="top" wrapText="1"/>
    </xf>
    <xf numFmtId="0" fontId="6" fillId="2" borderId="0" xfId="2" applyFill="1" applyAlignment="1">
      <alignment wrapText="1"/>
    </xf>
    <xf numFmtId="17" fontId="6" fillId="2" borderId="2" xfId="2" quotePrefix="1" applyNumberFormat="1" applyFill="1" applyBorder="1"/>
    <xf numFmtId="0" fontId="6" fillId="2" borderId="0" xfId="2" applyFill="1" applyAlignment="1">
      <alignment horizontal="left" wrapText="1"/>
    </xf>
    <xf numFmtId="0" fontId="6" fillId="2" borderId="0" xfId="3" applyFill="1"/>
    <xf numFmtId="0" fontId="6" fillId="2" borderId="1" xfId="3" applyFill="1" applyBorder="1"/>
    <xf numFmtId="0" fontId="6" fillId="2" borderId="0" xfId="3" applyFill="1" applyAlignment="1">
      <alignment horizontal="right"/>
    </xf>
    <xf numFmtId="0" fontId="6" fillId="2" borderId="1" xfId="7" applyFont="1" applyFill="1" applyBorder="1"/>
    <xf numFmtId="0" fontId="6" fillId="2" borderId="2" xfId="7" applyFont="1" applyFill="1" applyBorder="1"/>
    <xf numFmtId="0" fontId="6" fillId="2" borderId="2" xfId="3" applyFill="1" applyBorder="1"/>
    <xf numFmtId="0" fontId="7" fillId="2" borderId="0" xfId="7" applyFont="1" applyFill="1" applyAlignment="1">
      <alignment vertical="top"/>
    </xf>
    <xf numFmtId="3" fontId="6" fillId="0" borderId="0" xfId="3" applyNumberFormat="1"/>
    <xf numFmtId="0" fontId="6" fillId="2" borderId="11" xfId="3" applyFill="1" applyBorder="1"/>
    <xf numFmtId="0" fontId="6" fillId="2" borderId="4" xfId="3" applyFill="1" applyBorder="1"/>
    <xf numFmtId="0" fontId="6" fillId="2" borderId="3" xfId="3" applyFill="1" applyBorder="1" applyAlignment="1">
      <alignment horizontal="center"/>
    </xf>
    <xf numFmtId="0" fontId="6" fillId="0" borderId="3" xfId="3" applyBorder="1" applyAlignment="1">
      <alignment horizontal="center"/>
    </xf>
    <xf numFmtId="38" fontId="6" fillId="2" borderId="3" xfId="3" applyNumberFormat="1" applyFill="1" applyBorder="1"/>
    <xf numFmtId="38" fontId="6" fillId="0" borderId="3" xfId="4" applyNumberFormat="1" applyBorder="1"/>
    <xf numFmtId="38" fontId="6" fillId="2" borderId="2" xfId="3" applyNumberFormat="1" applyFill="1" applyBorder="1"/>
    <xf numFmtId="38" fontId="6" fillId="2" borderId="4" xfId="3" applyNumberFormat="1" applyFill="1" applyBorder="1"/>
    <xf numFmtId="0" fontId="6" fillId="0" borderId="11" xfId="7" applyFont="1" applyBorder="1"/>
    <xf numFmtId="38" fontId="6" fillId="2" borderId="0" xfId="3" applyNumberFormat="1" applyFill="1"/>
    <xf numFmtId="38" fontId="6" fillId="2" borderId="6" xfId="3" applyNumberFormat="1" applyFill="1" applyBorder="1"/>
    <xf numFmtId="0" fontId="6" fillId="2" borderId="8" xfId="3" applyFill="1" applyBorder="1"/>
    <xf numFmtId="0" fontId="6" fillId="2" borderId="9" xfId="3" applyFill="1" applyBorder="1"/>
    <xf numFmtId="38" fontId="6" fillId="2" borderId="13" xfId="3" applyNumberFormat="1" applyFill="1" applyBorder="1"/>
    <xf numFmtId="0" fontId="6" fillId="2" borderId="5" xfId="3" applyFill="1" applyBorder="1"/>
    <xf numFmtId="38" fontId="6" fillId="0" borderId="9" xfId="2" applyNumberFormat="1" applyBorder="1" applyAlignment="1">
      <alignment horizontal="right"/>
    </xf>
    <xf numFmtId="0" fontId="6" fillId="2" borderId="12" xfId="3" applyFill="1" applyBorder="1"/>
    <xf numFmtId="38" fontId="6" fillId="2" borderId="12" xfId="3" applyNumberFormat="1" applyFill="1" applyBorder="1"/>
    <xf numFmtId="0" fontId="5" fillId="2" borderId="1" xfId="3" applyFont="1" applyFill="1" applyBorder="1"/>
    <xf numFmtId="38" fontId="6" fillId="0" borderId="1" xfId="3" applyNumberFormat="1" applyBorder="1"/>
    <xf numFmtId="38" fontId="6" fillId="2" borderId="1" xfId="3" applyNumberFormat="1" applyFill="1" applyBorder="1"/>
    <xf numFmtId="0" fontId="6" fillId="2" borderId="7" xfId="3" applyFill="1" applyBorder="1"/>
    <xf numFmtId="38" fontId="6" fillId="0" borderId="13" xfId="3" applyNumberFormat="1" applyBorder="1"/>
    <xf numFmtId="0" fontId="6" fillId="2" borderId="10" xfId="3" applyFill="1" applyBorder="1"/>
    <xf numFmtId="0" fontId="6" fillId="2" borderId="6" xfId="3" applyFill="1" applyBorder="1"/>
    <xf numFmtId="0" fontId="6" fillId="2" borderId="1" xfId="8" applyFont="1" applyFill="1" applyBorder="1"/>
    <xf numFmtId="0" fontId="6" fillId="2" borderId="2" xfId="8" applyFont="1" applyFill="1" applyBorder="1"/>
    <xf numFmtId="0" fontId="7" fillId="2" borderId="0" xfId="8" applyFont="1" applyFill="1" applyAlignment="1">
      <alignment vertical="top"/>
    </xf>
    <xf numFmtId="0" fontId="6" fillId="0" borderId="11" xfId="8" applyFont="1" applyBorder="1"/>
    <xf numFmtId="38" fontId="6" fillId="2" borderId="3" xfId="4" applyNumberFormat="1" applyFill="1" applyBorder="1"/>
    <xf numFmtId="0" fontId="6" fillId="2" borderId="0" xfId="3" applyFill="1" applyAlignment="1">
      <alignment vertical="top"/>
    </xf>
    <xf numFmtId="0" fontId="6" fillId="0" borderId="0" xfId="3" applyAlignment="1">
      <alignment vertical="top"/>
    </xf>
    <xf numFmtId="0" fontId="6" fillId="2" borderId="0" xfId="1" applyFill="1"/>
    <xf numFmtId="0" fontId="8" fillId="2" borderId="0" xfId="1" applyFont="1" applyFill="1"/>
    <xf numFmtId="0" fontId="6" fillId="2" borderId="11" xfId="1" applyFill="1" applyBorder="1"/>
    <xf numFmtId="0" fontId="6" fillId="2" borderId="4" xfId="1" applyFill="1" applyBorder="1"/>
    <xf numFmtId="0" fontId="6" fillId="2" borderId="6" xfId="1" applyFill="1" applyBorder="1" applyAlignment="1">
      <alignment horizontal="center"/>
    </xf>
    <xf numFmtId="0" fontId="6" fillId="2" borderId="4" xfId="1" applyFill="1" applyBorder="1" applyAlignment="1">
      <alignment horizontal="center"/>
    </xf>
    <xf numFmtId="0" fontId="6" fillId="2" borderId="3" xfId="1" applyFill="1" applyBorder="1" applyAlignment="1">
      <alignment horizontal="center"/>
    </xf>
    <xf numFmtId="164" fontId="6" fillId="0" borderId="3" xfId="9" applyNumberFormat="1" applyFont="1" applyBorder="1"/>
    <xf numFmtId="38" fontId="6" fillId="2" borderId="11" xfId="3" applyNumberFormat="1" applyFill="1" applyBorder="1"/>
    <xf numFmtId="38" fontId="6" fillId="2" borderId="3" xfId="1" applyNumberFormat="1" applyFill="1" applyBorder="1"/>
    <xf numFmtId="38" fontId="6" fillId="2" borderId="11" xfId="1" applyNumberFormat="1" applyFill="1" applyBorder="1"/>
    <xf numFmtId="0" fontId="6" fillId="0" borderId="3" xfId="1" applyBorder="1"/>
    <xf numFmtId="38" fontId="6" fillId="2" borderId="4" xfId="1" applyNumberFormat="1" applyFill="1" applyBorder="1"/>
    <xf numFmtId="0" fontId="6" fillId="0" borderId="11" xfId="1" applyBorder="1"/>
    <xf numFmtId="0" fontId="6" fillId="0" borderId="2" xfId="1" applyBorder="1"/>
    <xf numFmtId="38" fontId="6" fillId="0" borderId="2" xfId="1" applyNumberFormat="1" applyBorder="1"/>
    <xf numFmtId="0" fontId="6" fillId="0" borderId="4" xfId="1" applyBorder="1"/>
    <xf numFmtId="38" fontId="6" fillId="0" borderId="11" xfId="1" applyNumberFormat="1" applyBorder="1"/>
    <xf numFmtId="0" fontId="6" fillId="0" borderId="8" xfId="1" applyBorder="1"/>
    <xf numFmtId="0" fontId="6" fillId="0" borderId="9" xfId="1" applyBorder="1"/>
    <xf numFmtId="38" fontId="6" fillId="2" borderId="2" xfId="1" applyNumberFormat="1" applyFill="1" applyBorder="1"/>
    <xf numFmtId="0" fontId="6" fillId="2" borderId="8" xfId="1" applyFill="1" applyBorder="1"/>
    <xf numFmtId="0" fontId="6" fillId="2" borderId="9" xfId="1" applyFill="1" applyBorder="1"/>
    <xf numFmtId="38" fontId="6" fillId="2" borderId="13" xfId="1" applyNumberFormat="1" applyFill="1" applyBorder="1"/>
    <xf numFmtId="0" fontId="6" fillId="2" borderId="5" xfId="1" applyFill="1" applyBorder="1"/>
    <xf numFmtId="38" fontId="6" fillId="2" borderId="9" xfId="2" applyNumberFormat="1" applyFill="1" applyBorder="1" applyAlignment="1">
      <alignment horizontal="right"/>
    </xf>
    <xf numFmtId="0" fontId="6" fillId="2" borderId="12" xfId="1" applyFill="1" applyBorder="1"/>
    <xf numFmtId="38" fontId="6" fillId="2" borderId="12" xfId="1" applyNumberFormat="1" applyFill="1" applyBorder="1"/>
    <xf numFmtId="0" fontId="5" fillId="2" borderId="1" xfId="1" applyFont="1" applyFill="1" applyBorder="1"/>
    <xf numFmtId="0" fontId="6" fillId="2" borderId="1" xfId="1" applyFill="1" applyBorder="1"/>
    <xf numFmtId="38" fontId="6" fillId="0" borderId="1" xfId="1" applyNumberFormat="1" applyBorder="1"/>
    <xf numFmtId="38" fontId="6" fillId="2" borderId="1" xfId="1" applyNumberFormat="1" applyFill="1" applyBorder="1"/>
    <xf numFmtId="0" fontId="6" fillId="2" borderId="7" xfId="1" applyFill="1" applyBorder="1"/>
    <xf numFmtId="0" fontId="6" fillId="2" borderId="10" xfId="1" applyFill="1" applyBorder="1"/>
    <xf numFmtId="0" fontId="6" fillId="2" borderId="6" xfId="1" applyFill="1" applyBorder="1"/>
    <xf numFmtId="0" fontId="4" fillId="2" borderId="0" xfId="2" applyFont="1" applyFill="1"/>
    <xf numFmtId="0" fontId="4" fillId="2" borderId="0" xfId="2" applyFont="1" applyFill="1" applyAlignment="1">
      <alignment horizontal="right"/>
    </xf>
    <xf numFmtId="0" fontId="4" fillId="0" borderId="0" xfId="2" applyFont="1"/>
    <xf numFmtId="4" fontId="6" fillId="0" borderId="0" xfId="2" applyNumberFormat="1"/>
    <xf numFmtId="4" fontId="4" fillId="0" borderId="0" xfId="2" applyNumberFormat="1" applyFont="1"/>
    <xf numFmtId="0" fontId="3" fillId="0" borderId="0" xfId="5" applyFill="1"/>
    <xf numFmtId="0" fontId="6" fillId="0" borderId="0" xfId="2" applyFill="1" applyAlignment="1">
      <alignment horizontal="center"/>
    </xf>
    <xf numFmtId="0" fontId="6" fillId="0" borderId="0" xfId="2" applyFill="1"/>
    <xf numFmtId="9" fontId="0" fillId="0" borderId="0" xfId="6" applyFont="1" applyFill="1" applyAlignment="1">
      <alignment horizontal="center"/>
    </xf>
    <xf numFmtId="38" fontId="6" fillId="0" borderId="0" xfId="2" applyNumberFormat="1" applyFill="1" applyAlignment="1">
      <alignment horizontal="center"/>
    </xf>
    <xf numFmtId="0" fontId="6" fillId="0" borderId="0" xfId="2"/>
    <xf numFmtId="0" fontId="6" fillId="0" borderId="1" xfId="3" applyBorder="1"/>
    <xf numFmtId="0" fontId="6" fillId="0" borderId="1" xfId="2" applyBorder="1"/>
    <xf numFmtId="0" fontId="6" fillId="0" borderId="2" xfId="2" applyBorder="1"/>
    <xf numFmtId="0" fontId="6" fillId="0" borderId="11" xfId="2" applyBorder="1"/>
    <xf numFmtId="0" fontId="6" fillId="0" borderId="4" xfId="2" applyBorder="1"/>
    <xf numFmtId="0" fontId="6" fillId="0" borderId="0" xfId="2" applyAlignment="1">
      <alignment horizontal="center"/>
    </xf>
    <xf numFmtId="0" fontId="6" fillId="0" borderId="3" xfId="2" applyBorder="1" applyAlignment="1">
      <alignment horizontal="center"/>
    </xf>
    <xf numFmtId="38" fontId="6" fillId="0" borderId="3" xfId="2" applyNumberFormat="1" applyBorder="1"/>
    <xf numFmtId="38" fontId="6" fillId="0" borderId="4" xfId="2" applyNumberFormat="1" applyBorder="1"/>
    <xf numFmtId="0" fontId="6" fillId="0" borderId="8" xfId="2" applyBorder="1"/>
    <xf numFmtId="0" fontId="6" fillId="0" borderId="9" xfId="2" applyBorder="1"/>
    <xf numFmtId="38" fontId="6" fillId="0" borderId="1" xfId="2" applyNumberFormat="1" applyBorder="1"/>
    <xf numFmtId="38" fontId="6" fillId="0" borderId="13" xfId="2" applyNumberFormat="1" applyBorder="1"/>
    <xf numFmtId="0" fontId="6" fillId="2" borderId="0" xfId="2" applyFill="1"/>
    <xf numFmtId="0" fontId="6" fillId="2" borderId="1" xfId="2" applyFill="1" applyBorder="1"/>
    <xf numFmtId="0" fontId="6" fillId="2" borderId="0" xfId="2" applyFill="1" applyAlignment="1">
      <alignment horizontal="right"/>
    </xf>
    <xf numFmtId="0" fontId="6" fillId="2" borderId="2" xfId="2" applyFill="1" applyBorder="1"/>
    <xf numFmtId="0" fontId="6" fillId="0" borderId="0" xfId="2" applyAlignment="1">
      <alignment horizontal="left" vertical="top" wrapText="1"/>
    </xf>
    <xf numFmtId="0" fontId="6" fillId="0" borderId="0" xfId="2" applyAlignment="1">
      <alignment vertical="top"/>
    </xf>
    <xf numFmtId="0" fontId="6" fillId="0" borderId="1" xfId="2" applyBorder="1" applyAlignment="1">
      <alignment horizontal="left" vertical="top" wrapText="1"/>
    </xf>
    <xf numFmtId="0" fontId="6" fillId="2" borderId="11" xfId="2" applyFill="1" applyBorder="1"/>
    <xf numFmtId="0" fontId="6" fillId="2" borderId="4" xfId="2" applyFill="1" applyBorder="1"/>
    <xf numFmtId="38" fontId="6" fillId="2" borderId="3" xfId="2" applyNumberFormat="1" applyFill="1" applyBorder="1"/>
    <xf numFmtId="38" fontId="6" fillId="2" borderId="4" xfId="2" applyNumberFormat="1" applyFill="1" applyBorder="1"/>
    <xf numFmtId="0" fontId="6" fillId="2" borderId="8" xfId="2" applyFill="1" applyBorder="1"/>
    <xf numFmtId="0" fontId="6" fillId="2" borderId="9" xfId="2" applyFill="1" applyBorder="1"/>
    <xf numFmtId="38" fontId="6" fillId="2" borderId="13" xfId="2" applyNumberFormat="1" applyFill="1" applyBorder="1"/>
    <xf numFmtId="0" fontId="6" fillId="2" borderId="5" xfId="2" applyFill="1" applyBorder="1"/>
    <xf numFmtId="38" fontId="6" fillId="2" borderId="14" xfId="2" applyNumberFormat="1" applyFill="1" applyBorder="1"/>
    <xf numFmtId="0" fontId="6" fillId="2" borderId="12" xfId="2" applyFill="1" applyBorder="1"/>
    <xf numFmtId="38" fontId="6" fillId="2" borderId="12" xfId="2" applyNumberFormat="1" applyFill="1" applyBorder="1"/>
    <xf numFmtId="0" fontId="5" fillId="2" borderId="1" xfId="2" applyFont="1" applyFill="1" applyBorder="1"/>
    <xf numFmtId="38" fontId="6" fillId="2" borderId="1" xfId="2" applyNumberFormat="1" applyFill="1" applyBorder="1"/>
    <xf numFmtId="0" fontId="6" fillId="2" borderId="7" xfId="2" applyFill="1" applyBorder="1"/>
    <xf numFmtId="0" fontId="6" fillId="2" borderId="10" xfId="2" applyFill="1" applyBorder="1"/>
    <xf numFmtId="0" fontId="6" fillId="2" borderId="6" xfId="2" applyFill="1" applyBorder="1"/>
    <xf numFmtId="38" fontId="6" fillId="0" borderId="9" xfId="2" applyNumberFormat="1" applyBorder="1"/>
    <xf numFmtId="38" fontId="6" fillId="2" borderId="14" xfId="2" applyNumberFormat="1" applyFill="1" applyBorder="1" applyAlignment="1">
      <alignment horizontal="center"/>
    </xf>
    <xf numFmtId="0" fontId="6" fillId="0" borderId="0" xfId="2"/>
    <xf numFmtId="38" fontId="6" fillId="2" borderId="3" xfId="2" applyNumberFormat="1" applyFill="1" applyBorder="1"/>
    <xf numFmtId="38" fontId="6" fillId="0" borderId="3" xfId="2" applyNumberFormat="1" applyBorder="1"/>
    <xf numFmtId="0" fontId="6" fillId="2" borderId="6" xfId="2" applyFill="1" applyBorder="1"/>
    <xf numFmtId="0" fontId="6" fillId="2" borderId="10" xfId="2" applyFill="1" applyBorder="1"/>
    <xf numFmtId="0" fontId="6" fillId="2" borderId="5" xfId="2" applyFill="1" applyBorder="1"/>
    <xf numFmtId="0" fontId="6" fillId="2" borderId="7" xfId="2" applyFill="1" applyBorder="1"/>
    <xf numFmtId="0" fontId="6" fillId="2" borderId="4" xfId="2" applyFill="1" applyBorder="1"/>
    <xf numFmtId="0" fontId="6" fillId="2" borderId="11" xfId="2" applyFill="1" applyBorder="1"/>
    <xf numFmtId="38" fontId="6" fillId="2" borderId="13" xfId="2" applyNumberFormat="1" applyFill="1" applyBorder="1"/>
    <xf numFmtId="38" fontId="6" fillId="0" borderId="13" xfId="2" applyNumberFormat="1" applyBorder="1"/>
    <xf numFmtId="0" fontId="6" fillId="2" borderId="9" xfId="2" applyFill="1" applyBorder="1"/>
    <xf numFmtId="38" fontId="6" fillId="2" borderId="1" xfId="2" applyNumberFormat="1" applyFill="1" applyBorder="1"/>
    <xf numFmtId="38" fontId="6" fillId="0" borderId="1" xfId="2" applyNumberFormat="1" applyBorder="1"/>
    <xf numFmtId="0" fontId="6" fillId="2" borderId="1" xfId="2" applyFill="1" applyBorder="1"/>
    <xf numFmtId="0" fontId="5" fillId="2" borderId="1" xfId="2" applyFont="1" applyFill="1" applyBorder="1"/>
    <xf numFmtId="38" fontId="6" fillId="2" borderId="12" xfId="2" applyNumberFormat="1" applyFill="1" applyBorder="1"/>
    <xf numFmtId="0" fontId="6" fillId="2" borderId="12" xfId="2" applyFill="1" applyBorder="1"/>
    <xf numFmtId="38" fontId="6" fillId="2" borderId="14" xfId="2" applyNumberFormat="1" applyFill="1" applyBorder="1"/>
    <xf numFmtId="38" fontId="6" fillId="2" borderId="9" xfId="2" applyNumberFormat="1" applyFill="1" applyBorder="1"/>
    <xf numFmtId="0" fontId="6" fillId="2" borderId="8" xfId="2" applyFill="1" applyBorder="1"/>
    <xf numFmtId="38" fontId="6" fillId="2" borderId="4" xfId="2" applyNumberFormat="1" applyFill="1" applyBorder="1"/>
    <xf numFmtId="38" fontId="6" fillId="0" borderId="4" xfId="2" applyNumberFormat="1" applyBorder="1"/>
    <xf numFmtId="0" fontId="6" fillId="0" borderId="4" xfId="2" applyBorder="1"/>
    <xf numFmtId="0" fontId="6" fillId="0" borderId="11" xfId="2" applyBorder="1"/>
    <xf numFmtId="0" fontId="6" fillId="0" borderId="9" xfId="2" applyBorder="1"/>
    <xf numFmtId="0" fontId="6" fillId="0" borderId="8" xfId="2" applyBorder="1"/>
    <xf numFmtId="38" fontId="6" fillId="0" borderId="2" xfId="2" applyNumberFormat="1" applyBorder="1"/>
    <xf numFmtId="38" fontId="6" fillId="0" borderId="11" xfId="2" applyNumberFormat="1" applyBorder="1"/>
    <xf numFmtId="0" fontId="6" fillId="0" borderId="2" xfId="2" applyBorder="1"/>
    <xf numFmtId="0" fontId="6" fillId="2" borderId="3" xfId="2" applyFill="1" applyBorder="1" applyAlignment="1">
      <alignment horizontal="center"/>
    </xf>
    <xf numFmtId="0" fontId="6" fillId="2" borderId="4" xfId="2" applyFill="1" applyBorder="1" applyAlignment="1">
      <alignment horizontal="center"/>
    </xf>
    <xf numFmtId="0" fontId="6" fillId="2" borderId="6" xfId="2" applyFill="1" applyBorder="1" applyAlignment="1">
      <alignment horizontal="center"/>
    </xf>
    <xf numFmtId="0" fontId="6" fillId="2" borderId="0" xfId="2" applyFill="1"/>
    <xf numFmtId="0" fontId="6" fillId="2" borderId="2" xfId="2" applyFill="1" applyBorder="1"/>
    <xf numFmtId="0" fontId="6" fillId="2" borderId="0" xfId="2" applyFill="1" applyAlignment="1">
      <alignment horizontal="right"/>
    </xf>
    <xf numFmtId="38" fontId="6" fillId="2" borderId="14" xfId="2" applyNumberFormat="1" applyFill="1" applyBorder="1" applyAlignment="1">
      <alignment horizontal="center"/>
    </xf>
    <xf numFmtId="0" fontId="6" fillId="0" borderId="0" xfId="2" applyAlignment="1">
      <alignment horizontal="left" vertical="top" wrapText="1"/>
    </xf>
    <xf numFmtId="0" fontId="6" fillId="0" borderId="1" xfId="2" applyBorder="1" applyAlignment="1">
      <alignment horizontal="left" vertical="top" wrapText="1"/>
    </xf>
    <xf numFmtId="0" fontId="6" fillId="2" borderId="0" xfId="3" applyFill="1" applyAlignment="1">
      <alignment horizontal="left" vertical="top" wrapText="1"/>
    </xf>
    <xf numFmtId="0" fontId="6" fillId="0" borderId="0" xfId="3" applyAlignment="1">
      <alignment vertical="top" wrapText="1"/>
    </xf>
    <xf numFmtId="0" fontId="1" fillId="0" borderId="0" xfId="15"/>
    <xf numFmtId="9" fontId="6" fillId="0" borderId="0" xfId="6"/>
    <xf numFmtId="0" fontId="1" fillId="0" borderId="3" xfId="15" applyBorder="1" applyAlignment="1">
      <alignment horizontal="center"/>
    </xf>
    <xf numFmtId="0" fontId="1" fillId="2" borderId="3" xfId="15" applyFill="1" applyBorder="1" applyAlignment="1">
      <alignment horizontal="center"/>
    </xf>
    <xf numFmtId="0" fontId="1" fillId="2" borderId="4" xfId="15" applyFill="1" applyBorder="1" applyAlignment="1">
      <alignment horizontal="center"/>
    </xf>
    <xf numFmtId="0" fontId="1" fillId="2" borderId="4" xfId="15" applyFill="1" applyBorder="1"/>
    <xf numFmtId="0" fontId="1" fillId="2" borderId="11" xfId="15" applyFill="1" applyBorder="1"/>
    <xf numFmtId="0" fontId="6" fillId="0" borderId="6" xfId="15" applyFont="1" applyBorder="1" applyAlignment="1">
      <alignment horizontal="center"/>
    </xf>
    <xf numFmtId="0" fontId="6" fillId="2" borderId="6" xfId="15" applyFont="1" applyFill="1" applyBorder="1" applyAlignment="1">
      <alignment horizontal="center"/>
    </xf>
    <xf numFmtId="0" fontId="1" fillId="2" borderId="0" xfId="15" applyFill="1"/>
    <xf numFmtId="0" fontId="6" fillId="2" borderId="0" xfId="3" applyFill="1" applyAlignment="1">
      <alignment horizontal="left" wrapText="1"/>
    </xf>
    <xf numFmtId="0" fontId="6" fillId="2" borderId="0" xfId="3" applyFill="1" applyAlignment="1">
      <alignment horizontal="left" vertical="top" wrapText="1"/>
    </xf>
    <xf numFmtId="0" fontId="7" fillId="0" borderId="0" xfId="3" applyFont="1" applyAlignment="1">
      <alignment horizontal="left" vertical="top" wrapText="1"/>
    </xf>
    <xf numFmtId="0" fontId="4" fillId="2" borderId="11" xfId="3" applyFont="1" applyFill="1" applyBorder="1" applyAlignment="1">
      <alignment horizontal="center"/>
    </xf>
    <xf numFmtId="0" fontId="4" fillId="2" borderId="2" xfId="3" applyFont="1" applyFill="1" applyBorder="1" applyAlignment="1">
      <alignment horizontal="center"/>
    </xf>
    <xf numFmtId="0" fontId="4" fillId="2" borderId="4" xfId="3" applyFont="1" applyFill="1" applyBorder="1" applyAlignment="1">
      <alignment horizontal="center"/>
    </xf>
    <xf numFmtId="0" fontId="7" fillId="2" borderId="0" xfId="3" applyFont="1" applyFill="1" applyAlignment="1">
      <alignment horizontal="left" vertical="top" wrapText="1"/>
    </xf>
    <xf numFmtId="0" fontId="6" fillId="2" borderId="12" xfId="3" applyFill="1" applyBorder="1" applyAlignment="1">
      <alignment horizontal="left" wrapText="1"/>
    </xf>
    <xf numFmtId="0" fontId="6" fillId="2" borderId="1" xfId="3" applyFill="1" applyBorder="1" applyAlignment="1">
      <alignment horizontal="left" wrapText="1"/>
    </xf>
    <xf numFmtId="0" fontId="7" fillId="2" borderId="1" xfId="3" applyFont="1" applyFill="1" applyBorder="1" applyAlignment="1">
      <alignment horizontal="left" vertical="top"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6" fillId="2" borderId="0" xfId="3" applyFill="1" applyAlignment="1">
      <alignment vertical="top" wrapText="1"/>
    </xf>
    <xf numFmtId="0" fontId="6" fillId="0" borderId="0" xfId="3" applyAlignment="1">
      <alignment vertical="top" wrapText="1"/>
    </xf>
    <xf numFmtId="0" fontId="4" fillId="0" borderId="11" xfId="2" applyFont="1" applyBorder="1" applyAlignment="1">
      <alignment horizontal="center"/>
    </xf>
    <xf numFmtId="0" fontId="4" fillId="0" borderId="2" xfId="2" applyFont="1" applyBorder="1" applyAlignment="1">
      <alignment horizontal="center"/>
    </xf>
    <xf numFmtId="0" fontId="4" fillId="0" borderId="4" xfId="2" applyFont="1" applyBorder="1" applyAlignment="1">
      <alignment horizontal="center"/>
    </xf>
    <xf numFmtId="0" fontId="6" fillId="0" borderId="0" xfId="2" applyAlignment="1">
      <alignment horizontal="left" vertical="top" wrapText="1"/>
    </xf>
    <xf numFmtId="0" fontId="4" fillId="2" borderId="11" xfId="2" applyFont="1" applyFill="1" applyBorder="1" applyAlignment="1">
      <alignment horizontal="center"/>
    </xf>
    <xf numFmtId="0" fontId="4" fillId="2" borderId="2" xfId="2" applyFont="1" applyFill="1" applyBorder="1" applyAlignment="1">
      <alignment horizontal="center"/>
    </xf>
    <xf numFmtId="0" fontId="4" fillId="2" borderId="4" xfId="2" applyFont="1" applyFill="1" applyBorder="1" applyAlignment="1">
      <alignment horizontal="center"/>
    </xf>
    <xf numFmtId="0" fontId="6" fillId="2" borderId="0" xfId="2" applyFill="1" applyAlignment="1">
      <alignment horizontal="left" wrapText="1"/>
    </xf>
    <xf numFmtId="0" fontId="6" fillId="2" borderId="0" xfId="2" applyFill="1" applyAlignment="1">
      <alignment horizontal="left" vertical="top" wrapText="1"/>
    </xf>
    <xf numFmtId="0" fontId="6" fillId="0" borderId="2" xfId="2" applyBorder="1" applyAlignment="1">
      <alignment horizontal="left" wrapText="1"/>
    </xf>
    <xf numFmtId="0" fontId="6" fillId="0" borderId="12" xfId="2" applyBorder="1" applyAlignment="1">
      <alignment horizontal="left" wrapText="1"/>
    </xf>
    <xf numFmtId="0" fontId="6" fillId="0" borderId="0" xfId="2" applyAlignment="1">
      <alignment horizontal="left" wrapText="1"/>
    </xf>
    <xf numFmtId="0" fontId="4" fillId="2" borderId="0" xfId="2" applyFont="1" applyFill="1" applyAlignment="1">
      <alignment horizontal="left" vertical="top" wrapText="1"/>
    </xf>
    <xf numFmtId="0" fontId="6" fillId="2" borderId="0" xfId="2" applyFill="1" applyAlignment="1">
      <alignment horizontal="left" vertical="top"/>
    </xf>
    <xf numFmtId="0" fontId="6" fillId="0" borderId="0" xfId="2" applyAlignment="1">
      <alignment vertical="top" wrapText="1"/>
    </xf>
    <xf numFmtId="0" fontId="4" fillId="0" borderId="0" xfId="2" applyFont="1" applyAlignment="1">
      <alignment vertical="top" wrapText="1"/>
    </xf>
    <xf numFmtId="0" fontId="6" fillId="0" borderId="2" xfId="3" applyBorder="1" applyAlignment="1">
      <alignment horizontal="left"/>
    </xf>
    <xf numFmtId="0" fontId="6" fillId="0" borderId="2" xfId="2" applyBorder="1" applyAlignment="1">
      <alignment horizontal="left"/>
    </xf>
    <xf numFmtId="0" fontId="6" fillId="0" borderId="0" xfId="3" applyAlignment="1">
      <alignment horizontal="left" vertical="top" wrapText="1"/>
    </xf>
    <xf numFmtId="0" fontId="9" fillId="0" borderId="2" xfId="3" applyFont="1" applyBorder="1" applyAlignment="1">
      <alignment horizontal="left" vertical="top" wrapText="1"/>
    </xf>
  </cellXfs>
  <cellStyles count="16">
    <cellStyle name="Comma 2" xfId="9" xr:uid="{25948F41-FA57-4282-8F00-B2E16EA48036}"/>
    <cellStyle name="Comma 2 2" xfId="13" xr:uid="{857E51EE-7683-4763-97D0-29B01DA51D62}"/>
    <cellStyle name="Normal" xfId="0" builtinId="0"/>
    <cellStyle name="Normal 10" xfId="2" xr:uid="{6E847655-23EB-45EA-B87F-4612657681D5}"/>
    <cellStyle name="Normal 2" xfId="5" xr:uid="{4420F54D-8E8E-4409-9C63-14220CC34DE4}"/>
    <cellStyle name="Normal 2 2" xfId="3" xr:uid="{DD794C09-BBCF-4583-A53B-31B7B911BCE1}"/>
    <cellStyle name="Normal 2 3" xfId="10" xr:uid="{9BF88E36-D02F-424D-9A3F-379472FA1A0B}"/>
    <cellStyle name="Normal 2 4" xfId="15" xr:uid="{C3519E5C-CC3A-42C1-8AD9-A0AA79B7DD18}"/>
    <cellStyle name="Normal 3" xfId="14" xr:uid="{76687418-475D-49BC-ABBD-682D3A0C385C}"/>
    <cellStyle name="Normal 4 2" xfId="1" xr:uid="{BEEBE214-67FA-4750-AD8A-FEDF52EED92E}"/>
    <cellStyle name="Normal 4 3" xfId="8" xr:uid="{518134DD-094F-42AA-A0E9-1DBD7F11F4E1}"/>
    <cellStyle name="Normal 4 3 2" xfId="12" xr:uid="{7DDC5528-6425-4B03-A059-12499D98B4D2}"/>
    <cellStyle name="Normal 4 4" xfId="7" xr:uid="{F0FD3C3A-81F7-4DC4-B956-25CD16E6FF2D}"/>
    <cellStyle name="Normal 4 4 2" xfId="11" xr:uid="{80663235-C209-49E8-B156-91F1CBE4E626}"/>
    <cellStyle name="Normal_HTH100 _37-47-Report-on-Non-General-Fund-Information (11-8-13)" xfId="4" xr:uid="{8897CEDA-5B64-4F34-B018-F913E4BB2DAD}"/>
    <cellStyle name="Percent 2" xfId="6" xr:uid="{B77AD1CD-60A2-4A5A-8E15-C33C9C4CB1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0B888-3713-4451-BD75-E7A51E8FDC62}">
  <sheetPr>
    <pageSetUpPr fitToPage="1"/>
  </sheetPr>
  <dimension ref="A1:M47"/>
  <sheetViews>
    <sheetView zoomScaleNormal="100" zoomScaleSheetLayoutView="70" workbookViewId="0">
      <selection activeCell="M18" sqref="M18"/>
    </sheetView>
  </sheetViews>
  <sheetFormatPr defaultColWidth="9.140625" defaultRowHeight="12.75" x14ac:dyDescent="0.2"/>
  <cols>
    <col min="1" max="2" width="14.7109375" style="4" customWidth="1"/>
    <col min="3" max="8" width="12.42578125" style="4" customWidth="1"/>
    <col min="9" max="9" width="11.7109375" style="4" customWidth="1"/>
    <col min="10" max="16384" width="9.140625" style="4"/>
  </cols>
  <sheetData>
    <row r="1" spans="1:9" x14ac:dyDescent="0.2">
      <c r="A1" s="84"/>
      <c r="B1" s="84"/>
      <c r="C1" s="84"/>
      <c r="D1" s="84"/>
      <c r="E1" s="84"/>
      <c r="F1" s="84"/>
      <c r="G1" s="84"/>
      <c r="H1" s="84"/>
      <c r="I1" s="84"/>
    </row>
    <row r="2" spans="1:9" x14ac:dyDescent="0.2">
      <c r="A2" s="84" t="s">
        <v>13</v>
      </c>
      <c r="B2" s="85" t="s">
        <v>47</v>
      </c>
      <c r="C2" s="85"/>
      <c r="D2" s="85"/>
      <c r="E2" s="84"/>
      <c r="F2" s="84"/>
      <c r="G2" s="86" t="s">
        <v>14</v>
      </c>
      <c r="H2" s="87" t="s">
        <v>99</v>
      </c>
      <c r="I2" s="85"/>
    </row>
    <row r="3" spans="1:9" x14ac:dyDescent="0.2">
      <c r="A3" s="84" t="s">
        <v>22</v>
      </c>
      <c r="B3" s="85" t="s">
        <v>100</v>
      </c>
      <c r="C3" s="85"/>
      <c r="D3" s="85"/>
      <c r="E3" s="84"/>
      <c r="F3" s="84"/>
      <c r="G3" s="86" t="s">
        <v>15</v>
      </c>
      <c r="H3" s="88" t="s">
        <v>101</v>
      </c>
      <c r="I3" s="89"/>
    </row>
    <row r="4" spans="1:9" x14ac:dyDescent="0.2">
      <c r="A4" s="84" t="s">
        <v>16</v>
      </c>
      <c r="B4" s="85" t="s">
        <v>102</v>
      </c>
      <c r="C4" s="85"/>
      <c r="D4" s="85"/>
      <c r="E4" s="84"/>
      <c r="F4" s="84"/>
      <c r="G4" s="86" t="s">
        <v>18</v>
      </c>
      <c r="H4" s="85" t="s">
        <v>55</v>
      </c>
      <c r="I4" s="85"/>
    </row>
    <row r="5" spans="1:9" x14ac:dyDescent="0.2">
      <c r="A5" s="84" t="s">
        <v>17</v>
      </c>
      <c r="B5" s="85" t="s">
        <v>103</v>
      </c>
      <c r="C5" s="89"/>
      <c r="D5" s="89"/>
      <c r="E5" s="84"/>
      <c r="F5" s="84"/>
      <c r="G5" s="86" t="s">
        <v>19</v>
      </c>
      <c r="H5" s="89" t="s">
        <v>104</v>
      </c>
      <c r="I5" s="89"/>
    </row>
    <row r="6" spans="1:9" x14ac:dyDescent="0.2">
      <c r="A6" s="84"/>
      <c r="B6" s="84"/>
      <c r="C6" s="84"/>
      <c r="D6" s="84"/>
      <c r="E6" s="84"/>
      <c r="F6" s="84"/>
      <c r="G6" s="84"/>
      <c r="H6" s="84"/>
      <c r="I6" s="84"/>
    </row>
    <row r="7" spans="1:9" hidden="1" x14ac:dyDescent="0.2">
      <c r="A7" s="84"/>
      <c r="B7" s="84"/>
      <c r="C7" s="84"/>
      <c r="D7" s="84"/>
      <c r="E7" s="84"/>
      <c r="F7" s="84"/>
      <c r="G7" s="84"/>
      <c r="H7" s="84"/>
      <c r="I7" s="84"/>
    </row>
    <row r="8" spans="1:9" x14ac:dyDescent="0.2">
      <c r="A8" s="259" t="s">
        <v>105</v>
      </c>
      <c r="B8" s="259"/>
      <c r="C8" s="259"/>
      <c r="D8" s="259"/>
      <c r="E8" s="259"/>
      <c r="F8" s="259"/>
      <c r="G8" s="259"/>
      <c r="H8" s="259"/>
      <c r="I8" s="259"/>
    </row>
    <row r="9" spans="1:9" x14ac:dyDescent="0.2">
      <c r="A9" s="84"/>
      <c r="B9" s="84"/>
      <c r="C9" s="84"/>
      <c r="D9" s="84"/>
      <c r="E9" s="84"/>
      <c r="F9" s="84"/>
      <c r="G9" s="84"/>
      <c r="H9" s="84"/>
      <c r="I9" s="84"/>
    </row>
    <row r="10" spans="1:9" x14ac:dyDescent="0.2">
      <c r="A10" s="90" t="s">
        <v>106</v>
      </c>
      <c r="B10" s="84"/>
      <c r="C10" s="84"/>
      <c r="D10" s="84"/>
      <c r="E10" s="84"/>
      <c r="F10" s="84"/>
      <c r="G10" s="84"/>
      <c r="H10" s="84"/>
      <c r="I10" s="84"/>
    </row>
    <row r="11" spans="1:9" x14ac:dyDescent="0.2">
      <c r="A11" s="90"/>
      <c r="B11" s="84"/>
      <c r="C11" s="84"/>
      <c r="D11" s="84"/>
      <c r="E11" s="84"/>
      <c r="F11" s="84"/>
      <c r="G11" s="84"/>
      <c r="H11" s="84"/>
      <c r="I11" s="84"/>
    </row>
    <row r="12" spans="1:9" x14ac:dyDescent="0.2">
      <c r="A12" s="260" t="s">
        <v>107</v>
      </c>
      <c r="B12" s="260"/>
      <c r="C12" s="260"/>
      <c r="D12" s="260"/>
      <c r="E12" s="260"/>
      <c r="F12" s="260"/>
      <c r="G12" s="260"/>
      <c r="H12" s="260"/>
      <c r="I12" s="260"/>
    </row>
    <row r="13" spans="1:9" ht="15.75" customHeight="1" x14ac:dyDescent="0.2">
      <c r="A13" s="260"/>
      <c r="B13" s="260"/>
      <c r="C13" s="260"/>
      <c r="D13" s="260"/>
      <c r="E13" s="260"/>
      <c r="F13" s="260"/>
      <c r="G13" s="260"/>
      <c r="H13" s="260"/>
      <c r="I13" s="260"/>
    </row>
    <row r="14" spans="1:9" ht="10.5" customHeight="1" x14ac:dyDescent="0.2">
      <c r="A14" s="84"/>
      <c r="B14" s="84"/>
      <c r="C14" s="84"/>
      <c r="D14" s="84"/>
      <c r="E14" s="84"/>
      <c r="F14" s="84"/>
      <c r="G14" s="84"/>
      <c r="H14" s="84"/>
      <c r="I14" s="84"/>
    </row>
    <row r="15" spans="1:9" ht="40.5" customHeight="1" x14ac:dyDescent="0.2">
      <c r="A15" s="261" t="s">
        <v>204</v>
      </c>
      <c r="B15" s="261"/>
      <c r="C15" s="261"/>
      <c r="D15" s="261"/>
      <c r="E15" s="261"/>
      <c r="F15" s="261"/>
      <c r="G15" s="261"/>
      <c r="H15" s="261"/>
      <c r="I15" s="261"/>
    </row>
    <row r="16" spans="1:9" x14ac:dyDescent="0.2">
      <c r="A16" s="84"/>
      <c r="B16" s="84"/>
      <c r="C16" s="84"/>
      <c r="D16" s="84"/>
      <c r="E16" s="84"/>
      <c r="F16" s="84"/>
      <c r="G16" s="84"/>
      <c r="H16" s="84"/>
      <c r="I16" s="84"/>
    </row>
    <row r="17" spans="1:13" x14ac:dyDescent="0.2">
      <c r="A17" s="262" t="s">
        <v>12</v>
      </c>
      <c r="B17" s="263"/>
      <c r="C17" s="263"/>
      <c r="D17" s="263"/>
      <c r="E17" s="263"/>
      <c r="F17" s="263"/>
      <c r="G17" s="263"/>
      <c r="H17" s="263"/>
      <c r="I17" s="264"/>
      <c r="M17" s="91"/>
    </row>
    <row r="18" spans="1:13" s="208" customFormat="1" x14ac:dyDescent="0.2">
      <c r="A18" s="216"/>
      <c r="B18" s="215"/>
      <c r="C18" s="240" t="s">
        <v>27</v>
      </c>
      <c r="D18" s="240" t="s">
        <v>29</v>
      </c>
      <c r="E18" s="240" t="s">
        <v>31</v>
      </c>
      <c r="F18" s="240" t="s">
        <v>32</v>
      </c>
      <c r="G18" s="240" t="s">
        <v>33</v>
      </c>
      <c r="H18" s="240" t="s">
        <v>34</v>
      </c>
      <c r="I18" s="240" t="s">
        <v>182</v>
      </c>
    </row>
    <row r="19" spans="1:13" x14ac:dyDescent="0.2">
      <c r="A19" s="92"/>
      <c r="B19" s="93"/>
      <c r="C19" s="94" t="s">
        <v>10</v>
      </c>
      <c r="D19" s="95" t="s">
        <v>10</v>
      </c>
      <c r="E19" s="95" t="s">
        <v>10</v>
      </c>
      <c r="F19" s="238" t="s">
        <v>10</v>
      </c>
      <c r="G19" s="238" t="s">
        <v>10</v>
      </c>
      <c r="H19" s="94" t="s">
        <v>11</v>
      </c>
      <c r="I19" s="94" t="s">
        <v>11</v>
      </c>
      <c r="M19" s="91"/>
    </row>
    <row r="20" spans="1:13" x14ac:dyDescent="0.2">
      <c r="A20" s="92" t="s">
        <v>0</v>
      </c>
      <c r="B20" s="93"/>
      <c r="C20" s="96">
        <v>496650</v>
      </c>
      <c r="D20" s="96">
        <v>494550</v>
      </c>
      <c r="E20" s="96">
        <v>539949</v>
      </c>
      <c r="F20" s="96">
        <v>282000</v>
      </c>
      <c r="G20" s="96">
        <v>1000650</v>
      </c>
      <c r="H20" s="96">
        <v>330907</v>
      </c>
      <c r="I20" s="96">
        <v>1000650</v>
      </c>
    </row>
    <row r="21" spans="1:13" x14ac:dyDescent="0.2">
      <c r="A21" s="92" t="s">
        <v>1</v>
      </c>
      <c r="B21" s="93"/>
      <c r="C21" s="96">
        <v>34076</v>
      </c>
      <c r="D21" s="96">
        <v>25817.760000000009</v>
      </c>
      <c r="E21" s="96">
        <v>175.25</v>
      </c>
      <c r="F21" s="96">
        <f t="shared" ref="F21:I21" si="0">E32</f>
        <v>10202.929999999993</v>
      </c>
      <c r="G21" s="96">
        <f t="shared" si="0"/>
        <v>7283.8099999999977</v>
      </c>
      <c r="H21" s="96">
        <f t="shared" si="0"/>
        <v>14632.570000000065</v>
      </c>
      <c r="I21" s="96">
        <f t="shared" si="0"/>
        <v>14632.570000000065</v>
      </c>
    </row>
    <row r="22" spans="1:13" x14ac:dyDescent="0.2">
      <c r="A22" s="92" t="s">
        <v>2</v>
      </c>
      <c r="B22" s="93"/>
      <c r="C22" s="96">
        <v>306541.93</v>
      </c>
      <c r="D22" s="96">
        <v>281175</v>
      </c>
      <c r="E22" s="97">
        <v>418727</v>
      </c>
      <c r="F22" s="96">
        <v>422935</v>
      </c>
      <c r="G22" s="96">
        <v>629547.19999999995</v>
      </c>
      <c r="H22" s="96">
        <v>500000</v>
      </c>
      <c r="I22" s="96">
        <v>500000</v>
      </c>
    </row>
    <row r="23" spans="1:13" x14ac:dyDescent="0.2">
      <c r="A23" s="92" t="s">
        <v>3</v>
      </c>
      <c r="B23" s="93"/>
      <c r="C23" s="96">
        <v>314800.17</v>
      </c>
      <c r="D23" s="96">
        <v>306817.51</v>
      </c>
      <c r="E23" s="97">
        <v>408699.32</v>
      </c>
      <c r="F23" s="96">
        <v>425854.12</v>
      </c>
      <c r="G23" s="96">
        <v>622198.43999999994</v>
      </c>
      <c r="H23" s="96">
        <v>500000</v>
      </c>
      <c r="I23" s="96">
        <v>500000</v>
      </c>
    </row>
    <row r="24" spans="1:13" x14ac:dyDescent="0.2">
      <c r="A24" s="92"/>
      <c r="B24" s="93"/>
      <c r="C24" s="96"/>
      <c r="D24" s="96"/>
      <c r="E24" s="97"/>
      <c r="F24" s="96"/>
      <c r="G24" s="96"/>
      <c r="H24" s="96"/>
      <c r="I24" s="96"/>
    </row>
    <row r="25" spans="1:13" x14ac:dyDescent="0.2">
      <c r="A25" s="92" t="s">
        <v>4</v>
      </c>
      <c r="B25" s="89"/>
      <c r="C25" s="98"/>
      <c r="D25" s="98"/>
      <c r="E25" s="98"/>
      <c r="F25" s="98"/>
      <c r="G25" s="99"/>
      <c r="H25" s="99"/>
      <c r="I25" s="99"/>
    </row>
    <row r="26" spans="1:13" x14ac:dyDescent="0.2">
      <c r="A26" s="100" t="s">
        <v>108</v>
      </c>
      <c r="B26" s="89"/>
      <c r="C26" s="101"/>
      <c r="D26" s="101"/>
      <c r="E26" s="101"/>
      <c r="F26" s="101"/>
      <c r="G26" s="102"/>
      <c r="H26" s="102"/>
      <c r="I26" s="102"/>
    </row>
    <row r="27" spans="1:13" x14ac:dyDescent="0.2">
      <c r="A27" s="103"/>
      <c r="B27" s="104"/>
      <c r="C27" s="96"/>
      <c r="D27" s="96"/>
      <c r="E27" s="96"/>
      <c r="F27" s="96"/>
      <c r="G27" s="96"/>
      <c r="H27" s="96"/>
      <c r="I27" s="96"/>
    </row>
    <row r="28" spans="1:13" x14ac:dyDescent="0.2">
      <c r="A28" s="103"/>
      <c r="B28" s="104"/>
      <c r="C28" s="96"/>
      <c r="D28" s="96"/>
      <c r="E28" s="96"/>
      <c r="F28" s="96"/>
      <c r="G28" s="96"/>
      <c r="H28" s="96"/>
      <c r="I28" s="96"/>
    </row>
    <row r="29" spans="1:13" x14ac:dyDescent="0.2">
      <c r="A29" s="103"/>
      <c r="B29" s="104"/>
      <c r="C29" s="96"/>
      <c r="D29" s="96"/>
      <c r="E29" s="96"/>
      <c r="F29" s="96"/>
      <c r="G29" s="96"/>
      <c r="H29" s="96"/>
      <c r="I29" s="96"/>
    </row>
    <row r="30" spans="1:13" x14ac:dyDescent="0.2">
      <c r="A30" s="92" t="s">
        <v>5</v>
      </c>
      <c r="B30" s="93"/>
      <c r="C30" s="96"/>
      <c r="D30" s="96"/>
      <c r="E30" s="96"/>
      <c r="F30" s="96"/>
      <c r="G30" s="96"/>
      <c r="H30" s="96"/>
      <c r="I30" s="96"/>
    </row>
    <row r="31" spans="1:13" x14ac:dyDescent="0.2">
      <c r="A31" s="92"/>
      <c r="B31" s="93"/>
      <c r="C31" s="96"/>
      <c r="D31" s="96"/>
      <c r="E31" s="96"/>
      <c r="F31" s="96"/>
      <c r="G31" s="96"/>
      <c r="H31" s="96"/>
      <c r="I31" s="96"/>
    </row>
    <row r="32" spans="1:13" x14ac:dyDescent="0.2">
      <c r="A32" s="92" t="s">
        <v>7</v>
      </c>
      <c r="B32" s="93"/>
      <c r="C32" s="99">
        <v>25817.760000000009</v>
      </c>
      <c r="D32" s="99">
        <v>175.25</v>
      </c>
      <c r="E32" s="99">
        <v>10202.929999999993</v>
      </c>
      <c r="F32" s="99">
        <f t="shared" ref="F32:I32" si="1">+F21+F22-F23+F30</f>
        <v>7283.8099999999977</v>
      </c>
      <c r="G32" s="99">
        <f t="shared" si="1"/>
        <v>14632.570000000065</v>
      </c>
      <c r="H32" s="99">
        <f t="shared" si="1"/>
        <v>14632.570000000065</v>
      </c>
      <c r="I32" s="99">
        <f t="shared" si="1"/>
        <v>14632.570000000065</v>
      </c>
    </row>
    <row r="33" spans="1:9" x14ac:dyDescent="0.2">
      <c r="A33" s="103"/>
      <c r="B33" s="104"/>
      <c r="C33" s="96"/>
      <c r="D33" s="96"/>
      <c r="E33" s="96"/>
      <c r="F33" s="96"/>
      <c r="G33" s="96"/>
      <c r="H33" s="96"/>
      <c r="I33" s="96"/>
    </row>
    <row r="34" spans="1:9" x14ac:dyDescent="0.2">
      <c r="A34" s="92" t="s">
        <v>24</v>
      </c>
      <c r="B34" s="93"/>
      <c r="C34" s="96">
        <v>0</v>
      </c>
      <c r="D34" s="96">
        <v>0</v>
      </c>
      <c r="E34" s="96">
        <v>0</v>
      </c>
      <c r="F34" s="96">
        <v>40805</v>
      </c>
      <c r="G34" s="96">
        <v>1029.6099999999999</v>
      </c>
      <c r="H34" s="96">
        <v>0</v>
      </c>
      <c r="I34" s="96">
        <v>0</v>
      </c>
    </row>
    <row r="35" spans="1:9" x14ac:dyDescent="0.2">
      <c r="A35" s="103"/>
      <c r="B35" s="104"/>
      <c r="C35" s="105"/>
      <c r="D35" s="105"/>
      <c r="E35" s="96"/>
      <c r="F35" s="96"/>
      <c r="G35" s="96"/>
      <c r="H35" s="96"/>
      <c r="I35" s="96"/>
    </row>
    <row r="36" spans="1:9" x14ac:dyDescent="0.2">
      <c r="A36" s="92" t="s">
        <v>25</v>
      </c>
      <c r="B36" s="106"/>
      <c r="C36" s="107">
        <f t="shared" ref="C36:E36" si="2">C32-C34</f>
        <v>25817.760000000009</v>
      </c>
      <c r="D36" s="107">
        <f t="shared" si="2"/>
        <v>175.25</v>
      </c>
      <c r="E36" s="107">
        <f t="shared" si="2"/>
        <v>10202.929999999993</v>
      </c>
      <c r="F36" s="107" t="s">
        <v>60</v>
      </c>
      <c r="G36" s="107" t="s">
        <v>60</v>
      </c>
      <c r="H36" s="107" t="s">
        <v>60</v>
      </c>
      <c r="I36" s="107" t="s">
        <v>60</v>
      </c>
    </row>
    <row r="37" spans="1:9" x14ac:dyDescent="0.2">
      <c r="A37" s="108"/>
      <c r="B37" s="108"/>
      <c r="C37" s="109"/>
      <c r="D37" s="109"/>
      <c r="E37" s="109"/>
      <c r="F37" s="109"/>
      <c r="G37" s="109"/>
      <c r="H37" s="109"/>
      <c r="I37" s="109"/>
    </row>
    <row r="38" spans="1:9" x14ac:dyDescent="0.2">
      <c r="A38" s="110" t="s">
        <v>26</v>
      </c>
      <c r="B38" s="85"/>
      <c r="C38" s="111"/>
      <c r="D38" s="111"/>
      <c r="E38" s="112"/>
      <c r="F38" s="112"/>
      <c r="G38" s="112"/>
      <c r="H38" s="112"/>
      <c r="I38" s="112"/>
    </row>
    <row r="39" spans="1:9" x14ac:dyDescent="0.2">
      <c r="A39" s="113" t="s">
        <v>109</v>
      </c>
      <c r="B39" s="104"/>
      <c r="C39" s="114"/>
      <c r="D39" s="114"/>
      <c r="E39" s="105"/>
      <c r="F39" s="105"/>
      <c r="G39" s="105"/>
      <c r="H39" s="105"/>
      <c r="I39" s="105"/>
    </row>
    <row r="40" spans="1:9" x14ac:dyDescent="0.2">
      <c r="A40" s="92"/>
      <c r="B40" s="93"/>
      <c r="C40" s="96"/>
      <c r="D40" s="96"/>
      <c r="E40" s="96"/>
      <c r="F40" s="96"/>
      <c r="G40" s="96"/>
      <c r="H40" s="96"/>
      <c r="I40" s="96"/>
    </row>
    <row r="41" spans="1:9" x14ac:dyDescent="0.2">
      <c r="A41" s="92" t="s">
        <v>6</v>
      </c>
      <c r="B41" s="93"/>
      <c r="C41" s="22"/>
      <c r="D41" s="22"/>
      <c r="E41" s="96"/>
      <c r="F41" s="96"/>
      <c r="G41" s="96"/>
      <c r="H41" s="96"/>
      <c r="I41" s="96"/>
    </row>
    <row r="42" spans="1:9" x14ac:dyDescent="0.2">
      <c r="A42" s="92"/>
      <c r="B42" s="93"/>
      <c r="C42" s="22"/>
      <c r="D42" s="22"/>
      <c r="E42" s="96"/>
      <c r="F42" s="96"/>
      <c r="G42" s="96"/>
      <c r="H42" s="96"/>
      <c r="I42" s="96"/>
    </row>
    <row r="43" spans="1:9" x14ac:dyDescent="0.2">
      <c r="A43" s="113" t="s">
        <v>8</v>
      </c>
      <c r="B43" s="106"/>
      <c r="C43" s="22"/>
      <c r="D43" s="22"/>
      <c r="E43" s="96"/>
      <c r="F43" s="96"/>
      <c r="G43" s="96"/>
      <c r="H43" s="96"/>
      <c r="I43" s="96"/>
    </row>
    <row r="44" spans="1:9" x14ac:dyDescent="0.2">
      <c r="A44" s="115" t="s">
        <v>9</v>
      </c>
      <c r="B44" s="116"/>
      <c r="C44" s="22"/>
      <c r="D44" s="22"/>
      <c r="E44" s="96"/>
      <c r="F44" s="96"/>
      <c r="G44" s="96"/>
      <c r="H44" s="96"/>
      <c r="I44" s="96"/>
    </row>
    <row r="47" spans="1:9" x14ac:dyDescent="0.2">
      <c r="G47" s="91"/>
    </row>
  </sheetData>
  <sheetProtection selectLockedCells="1"/>
  <mergeCells count="4">
    <mergeCell ref="A8:I8"/>
    <mergeCell ref="A12:I13"/>
    <mergeCell ref="A15:I15"/>
    <mergeCell ref="A17:I17"/>
  </mergeCells>
  <printOptions horizontalCentered="1"/>
  <pageMargins left="0.7" right="0.7" top="0.75" bottom="0.75" header="0.3" footer="0.3"/>
  <pageSetup scale="89" orientation="landscape" r:id="rId1"/>
  <headerFooter alignWithMargins="0">
    <oddHeader xml:space="preserve">&amp;C&amp;"Arial,Bold"Report on Non-General Fund Information
&amp;"Arial,Regular"for Submittal to the 2023 Legislature&amp;R
</oddHeader>
    <oddFooter>&amp;LForm 37-47 (rev. 9/7/21)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FB8A40-3EA1-41F1-8253-DCEE170C2E8E}">
  <sheetPr>
    <pageSetUpPr fitToPage="1"/>
  </sheetPr>
  <dimension ref="A1:M49"/>
  <sheetViews>
    <sheetView zoomScaleNormal="100" zoomScaleSheetLayoutView="70" workbookViewId="0">
      <selection activeCell="J1" sqref="J1"/>
    </sheetView>
  </sheetViews>
  <sheetFormatPr defaultColWidth="9.140625" defaultRowHeight="12.75" x14ac:dyDescent="0.2"/>
  <cols>
    <col min="1" max="2" width="16" style="4" customWidth="1"/>
    <col min="3" max="8" width="12.42578125" style="4" customWidth="1"/>
    <col min="9" max="9" width="11.7109375" style="4" customWidth="1"/>
    <col min="10" max="16384" width="9.140625" style="4"/>
  </cols>
  <sheetData>
    <row r="1" spans="1:9" x14ac:dyDescent="0.2">
      <c r="A1" s="84"/>
      <c r="B1" s="84"/>
      <c r="C1" s="84"/>
      <c r="D1" s="84"/>
      <c r="E1" s="84"/>
      <c r="F1" s="84"/>
      <c r="G1" s="84"/>
      <c r="H1" s="84"/>
      <c r="I1" s="84"/>
    </row>
    <row r="2" spans="1:9" x14ac:dyDescent="0.2">
      <c r="A2" s="84" t="s">
        <v>13</v>
      </c>
      <c r="B2" s="85" t="s">
        <v>47</v>
      </c>
      <c r="C2" s="85"/>
      <c r="D2" s="85"/>
      <c r="E2" s="84"/>
      <c r="F2" s="84"/>
      <c r="G2" s="86" t="s">
        <v>14</v>
      </c>
      <c r="H2" s="87" t="s">
        <v>99</v>
      </c>
      <c r="I2" s="85"/>
    </row>
    <row r="3" spans="1:9" x14ac:dyDescent="0.2">
      <c r="A3" s="84" t="s">
        <v>22</v>
      </c>
      <c r="B3" s="85" t="s">
        <v>110</v>
      </c>
      <c r="C3" s="85"/>
      <c r="D3" s="85"/>
      <c r="E3" s="84"/>
      <c r="F3" s="84"/>
      <c r="G3" s="86" t="s">
        <v>15</v>
      </c>
      <c r="H3" s="88" t="s">
        <v>101</v>
      </c>
      <c r="I3" s="89"/>
    </row>
    <row r="4" spans="1:9" x14ac:dyDescent="0.2">
      <c r="A4" s="84" t="s">
        <v>16</v>
      </c>
      <c r="B4" s="85" t="s">
        <v>111</v>
      </c>
      <c r="C4" s="85"/>
      <c r="D4" s="85"/>
      <c r="E4" s="84"/>
      <c r="F4" s="84"/>
      <c r="G4" s="86" t="s">
        <v>18</v>
      </c>
      <c r="H4" s="85" t="s">
        <v>55</v>
      </c>
      <c r="I4" s="85"/>
    </row>
    <row r="5" spans="1:9" x14ac:dyDescent="0.2">
      <c r="A5" s="84" t="s">
        <v>17</v>
      </c>
      <c r="B5" s="85" t="s">
        <v>112</v>
      </c>
      <c r="C5" s="89"/>
      <c r="D5" s="89"/>
      <c r="E5" s="84"/>
      <c r="F5" s="84"/>
      <c r="G5" s="86" t="s">
        <v>19</v>
      </c>
      <c r="H5" s="89" t="s">
        <v>113</v>
      </c>
      <c r="I5" s="89"/>
    </row>
    <row r="6" spans="1:9" x14ac:dyDescent="0.2">
      <c r="A6" s="84"/>
      <c r="B6" s="84"/>
      <c r="C6" s="84"/>
      <c r="D6" s="84"/>
      <c r="E6" s="84"/>
      <c r="F6" s="84"/>
      <c r="G6" s="84"/>
      <c r="H6" s="84"/>
      <c r="I6" s="84"/>
    </row>
    <row r="7" spans="1:9" x14ac:dyDescent="0.2">
      <c r="A7" s="84"/>
      <c r="B7" s="84"/>
      <c r="C7" s="84"/>
      <c r="D7" s="84"/>
      <c r="E7" s="84"/>
      <c r="F7" s="84"/>
      <c r="G7" s="84"/>
      <c r="H7" s="84"/>
      <c r="I7" s="84"/>
    </row>
    <row r="8" spans="1:9" ht="12.75" customHeight="1" x14ac:dyDescent="0.2">
      <c r="A8" s="260" t="s">
        <v>205</v>
      </c>
      <c r="B8" s="260"/>
      <c r="C8" s="260"/>
      <c r="D8" s="260"/>
      <c r="E8" s="260"/>
      <c r="F8" s="260"/>
      <c r="G8" s="260"/>
      <c r="H8" s="260"/>
      <c r="I8" s="260"/>
    </row>
    <row r="9" spans="1:9" ht="12.75" customHeight="1" x14ac:dyDescent="0.2">
      <c r="A9" s="247"/>
      <c r="B9" s="247"/>
      <c r="C9" s="247"/>
      <c r="D9" s="247"/>
      <c r="E9" s="247"/>
      <c r="F9" s="247"/>
      <c r="G9" s="247"/>
      <c r="H9" s="247"/>
      <c r="I9" s="247"/>
    </row>
    <row r="10" spans="1:9" x14ac:dyDescent="0.2">
      <c r="A10" s="90" t="s">
        <v>106</v>
      </c>
      <c r="B10" s="84"/>
      <c r="C10" s="84"/>
      <c r="D10" s="84"/>
      <c r="E10" s="84"/>
      <c r="F10" s="84"/>
      <c r="G10" s="84"/>
      <c r="H10" s="84"/>
      <c r="I10" s="84"/>
    </row>
    <row r="11" spans="1:9" x14ac:dyDescent="0.2">
      <c r="A11" s="90"/>
      <c r="B11" s="84"/>
      <c r="C11" s="84"/>
      <c r="D11" s="84"/>
      <c r="E11" s="84"/>
      <c r="F11" s="84"/>
      <c r="G11" s="84"/>
      <c r="H11" s="84"/>
      <c r="I11" s="84"/>
    </row>
    <row r="12" spans="1:9" ht="12.75" customHeight="1" x14ac:dyDescent="0.2">
      <c r="A12" s="260" t="s">
        <v>114</v>
      </c>
      <c r="B12" s="260"/>
      <c r="C12" s="260"/>
      <c r="D12" s="260"/>
      <c r="E12" s="260"/>
      <c r="F12" s="260"/>
      <c r="G12" s="260"/>
      <c r="H12" s="260"/>
      <c r="I12" s="260"/>
    </row>
    <row r="13" spans="1:9" ht="12.75" customHeight="1" x14ac:dyDescent="0.2">
      <c r="A13" s="260"/>
      <c r="B13" s="260"/>
      <c r="C13" s="260"/>
      <c r="D13" s="260"/>
      <c r="E13" s="260"/>
      <c r="F13" s="260"/>
      <c r="G13" s="260"/>
      <c r="H13" s="260"/>
      <c r="I13" s="260"/>
    </row>
    <row r="14" spans="1:9" ht="15.75" customHeight="1" x14ac:dyDescent="0.2">
      <c r="A14" s="260"/>
      <c r="B14" s="260"/>
      <c r="C14" s="260"/>
      <c r="D14" s="260"/>
      <c r="E14" s="260"/>
      <c r="F14" s="260"/>
      <c r="G14" s="260"/>
      <c r="H14" s="260"/>
      <c r="I14" s="260"/>
    </row>
    <row r="15" spans="1:9" x14ac:dyDescent="0.2">
      <c r="A15" s="84"/>
      <c r="B15" s="84"/>
      <c r="C15" s="84"/>
      <c r="D15" s="84"/>
      <c r="E15" s="84"/>
      <c r="F15" s="84"/>
      <c r="G15" s="84"/>
      <c r="H15" s="84"/>
      <c r="I15" s="84"/>
    </row>
    <row r="16" spans="1:9" ht="12.75" customHeight="1" x14ac:dyDescent="0.2">
      <c r="A16" s="265" t="s">
        <v>115</v>
      </c>
      <c r="B16" s="265"/>
      <c r="C16" s="265"/>
      <c r="D16" s="265"/>
      <c r="E16" s="265"/>
      <c r="F16" s="265"/>
      <c r="G16" s="265"/>
      <c r="H16" s="265"/>
      <c r="I16" s="265"/>
    </row>
    <row r="17" spans="1:13" ht="15" customHeight="1" x14ac:dyDescent="0.2">
      <c r="A17" s="265"/>
      <c r="B17" s="265"/>
      <c r="C17" s="265"/>
      <c r="D17" s="265"/>
      <c r="E17" s="265"/>
      <c r="F17" s="265"/>
      <c r="G17" s="265"/>
      <c r="H17" s="265"/>
      <c r="I17" s="265"/>
    </row>
    <row r="18" spans="1:13" x14ac:dyDescent="0.2">
      <c r="A18" s="84"/>
      <c r="B18" s="84"/>
      <c r="C18" s="84"/>
      <c r="D18" s="84"/>
      <c r="E18" s="84"/>
      <c r="F18" s="84"/>
      <c r="G18" s="84"/>
      <c r="H18" s="84"/>
      <c r="I18" s="84"/>
    </row>
    <row r="19" spans="1:13" x14ac:dyDescent="0.2">
      <c r="A19" s="262" t="s">
        <v>12</v>
      </c>
      <c r="B19" s="263"/>
      <c r="C19" s="263"/>
      <c r="D19" s="263"/>
      <c r="E19" s="263"/>
      <c r="F19" s="263"/>
      <c r="G19" s="263"/>
      <c r="H19" s="263"/>
      <c r="I19" s="264"/>
      <c r="M19" s="91"/>
    </row>
    <row r="20" spans="1:13" s="208" customFormat="1" x14ac:dyDescent="0.2">
      <c r="A20" s="216"/>
      <c r="B20" s="215"/>
      <c r="C20" s="240" t="s">
        <v>27</v>
      </c>
      <c r="D20" s="240" t="s">
        <v>29</v>
      </c>
      <c r="E20" s="240" t="s">
        <v>31</v>
      </c>
      <c r="F20" s="240" t="s">
        <v>32</v>
      </c>
      <c r="G20" s="240" t="s">
        <v>33</v>
      </c>
      <c r="H20" s="240" t="s">
        <v>34</v>
      </c>
      <c r="I20" s="240" t="s">
        <v>182</v>
      </c>
    </row>
    <row r="21" spans="1:13" x14ac:dyDescent="0.2">
      <c r="A21" s="92"/>
      <c r="B21" s="93"/>
      <c r="C21" s="94" t="s">
        <v>10</v>
      </c>
      <c r="D21" s="95" t="s">
        <v>10</v>
      </c>
      <c r="E21" s="95" t="s">
        <v>10</v>
      </c>
      <c r="F21" s="238" t="s">
        <v>10</v>
      </c>
      <c r="G21" s="238" t="s">
        <v>10</v>
      </c>
      <c r="H21" s="94" t="s">
        <v>11</v>
      </c>
      <c r="I21" s="94" t="s">
        <v>11</v>
      </c>
      <c r="M21" s="91"/>
    </row>
    <row r="22" spans="1:13" x14ac:dyDescent="0.2">
      <c r="A22" s="92" t="s">
        <v>0</v>
      </c>
      <c r="B22" s="93"/>
      <c r="C22" s="96">
        <v>566328</v>
      </c>
      <c r="D22" s="96">
        <v>573331</v>
      </c>
      <c r="E22" s="96">
        <v>1113000</v>
      </c>
      <c r="F22" s="96">
        <v>530000</v>
      </c>
      <c r="G22" s="96">
        <v>1113000</v>
      </c>
      <c r="H22" s="96">
        <v>461921</v>
      </c>
      <c r="I22" s="96">
        <v>1113000</v>
      </c>
    </row>
    <row r="23" spans="1:13" x14ac:dyDescent="0.2">
      <c r="A23" s="92" t="s">
        <v>1</v>
      </c>
      <c r="B23" s="93"/>
      <c r="C23" s="96">
        <v>1148</v>
      </c>
      <c r="D23" s="96">
        <v>1290.5</v>
      </c>
      <c r="E23" s="96">
        <v>58.580000000016298</v>
      </c>
      <c r="F23" s="96">
        <f t="shared" ref="F23:I23" si="0">E34</f>
        <v>17427.920000000042</v>
      </c>
      <c r="G23" s="96">
        <f t="shared" si="0"/>
        <v>17681.609999999986</v>
      </c>
      <c r="H23" s="96">
        <f t="shared" si="0"/>
        <v>18112.079999999958</v>
      </c>
      <c r="I23" s="96">
        <f t="shared" si="0"/>
        <v>18112.079999999958</v>
      </c>
    </row>
    <row r="24" spans="1:13" x14ac:dyDescent="0.2">
      <c r="A24" s="92" t="s">
        <v>2</v>
      </c>
      <c r="B24" s="93"/>
      <c r="C24" s="96">
        <v>521325.73</v>
      </c>
      <c r="D24" s="96">
        <v>488417</v>
      </c>
      <c r="E24" s="97">
        <v>508169.71</v>
      </c>
      <c r="F24" s="22">
        <v>526960</v>
      </c>
      <c r="G24" s="22">
        <v>562283.87</v>
      </c>
      <c r="H24" s="22">
        <v>530000</v>
      </c>
      <c r="I24" s="22">
        <v>530000</v>
      </c>
    </row>
    <row r="25" spans="1:13" x14ac:dyDescent="0.2">
      <c r="A25" s="92" t="s">
        <v>3</v>
      </c>
      <c r="B25" s="93"/>
      <c r="C25" s="96">
        <v>521183.23</v>
      </c>
      <c r="D25" s="96">
        <v>489648.92</v>
      </c>
      <c r="E25" s="97">
        <v>490800.37</v>
      </c>
      <c r="F25" s="22">
        <v>526706.31000000006</v>
      </c>
      <c r="G25" s="22">
        <v>561853.4</v>
      </c>
      <c r="H25" s="22">
        <v>530000</v>
      </c>
      <c r="I25" s="22">
        <v>530000</v>
      </c>
    </row>
    <row r="26" spans="1:13" x14ac:dyDescent="0.2">
      <c r="A26" s="92"/>
      <c r="B26" s="93"/>
      <c r="C26" s="96"/>
      <c r="D26" s="96"/>
      <c r="E26" s="96"/>
      <c r="F26" s="96"/>
      <c r="G26" s="96"/>
      <c r="H26" s="96"/>
      <c r="I26" s="96"/>
    </row>
    <row r="27" spans="1:13" x14ac:dyDescent="0.2">
      <c r="A27" s="92" t="s">
        <v>4</v>
      </c>
      <c r="B27" s="89"/>
      <c r="C27" s="98"/>
      <c r="D27" s="98"/>
      <c r="E27" s="98"/>
      <c r="F27" s="98"/>
      <c r="G27" s="99"/>
      <c r="H27" s="99"/>
      <c r="I27" s="99"/>
    </row>
    <row r="28" spans="1:13" x14ac:dyDescent="0.2">
      <c r="A28" s="100" t="s">
        <v>108</v>
      </c>
      <c r="B28" s="89"/>
      <c r="C28" s="101"/>
      <c r="D28" s="101"/>
      <c r="E28" s="101"/>
      <c r="F28" s="101"/>
      <c r="G28" s="102"/>
      <c r="H28" s="102"/>
      <c r="I28" s="102"/>
    </row>
    <row r="29" spans="1:13" x14ac:dyDescent="0.2">
      <c r="A29" s="103"/>
      <c r="B29" s="104"/>
      <c r="C29" s="96"/>
      <c r="D29" s="96"/>
      <c r="E29" s="96"/>
      <c r="F29" s="96"/>
      <c r="G29" s="96"/>
      <c r="H29" s="96"/>
      <c r="I29" s="96"/>
    </row>
    <row r="30" spans="1:13" x14ac:dyDescent="0.2">
      <c r="A30" s="103"/>
      <c r="B30" s="104"/>
      <c r="C30" s="96"/>
      <c r="D30" s="96"/>
      <c r="E30" s="96"/>
      <c r="F30" s="96"/>
      <c r="G30" s="96"/>
      <c r="H30" s="96"/>
      <c r="I30" s="96"/>
    </row>
    <row r="31" spans="1:13" x14ac:dyDescent="0.2">
      <c r="A31" s="103"/>
      <c r="B31" s="104"/>
      <c r="C31" s="96"/>
      <c r="D31" s="96"/>
      <c r="E31" s="96"/>
      <c r="F31" s="96"/>
      <c r="G31" s="96"/>
      <c r="H31" s="96"/>
      <c r="I31" s="96"/>
    </row>
    <row r="32" spans="1:13" x14ac:dyDescent="0.2">
      <c r="A32" s="92" t="s">
        <v>5</v>
      </c>
      <c r="B32" s="93"/>
      <c r="C32" s="96"/>
      <c r="D32" s="96"/>
      <c r="E32" s="96"/>
      <c r="F32" s="96"/>
      <c r="G32" s="96"/>
      <c r="H32" s="96"/>
      <c r="I32" s="96"/>
    </row>
    <row r="33" spans="1:9" x14ac:dyDescent="0.2">
      <c r="A33" s="92"/>
      <c r="B33" s="93"/>
      <c r="C33" s="96"/>
      <c r="D33" s="96"/>
      <c r="E33" s="96"/>
      <c r="F33" s="96"/>
      <c r="G33" s="96"/>
      <c r="H33" s="96"/>
      <c r="I33" s="96"/>
    </row>
    <row r="34" spans="1:9" x14ac:dyDescent="0.2">
      <c r="A34" s="92" t="s">
        <v>7</v>
      </c>
      <c r="B34" s="93"/>
      <c r="C34" s="99">
        <v>1290.5</v>
      </c>
      <c r="D34" s="99">
        <v>58.580000000016298</v>
      </c>
      <c r="E34" s="99">
        <v>17427.920000000042</v>
      </c>
      <c r="F34" s="99">
        <f t="shared" ref="F34:I34" si="1">+F23+F24-F25+F32</f>
        <v>17681.609999999986</v>
      </c>
      <c r="G34" s="99">
        <f t="shared" si="1"/>
        <v>18112.079999999958</v>
      </c>
      <c r="H34" s="99">
        <f t="shared" si="1"/>
        <v>18112.079999999958</v>
      </c>
      <c r="I34" s="99">
        <f t="shared" si="1"/>
        <v>18112.079999999958</v>
      </c>
    </row>
    <row r="35" spans="1:9" x14ac:dyDescent="0.2">
      <c r="A35" s="103"/>
      <c r="B35" s="104"/>
      <c r="C35" s="96"/>
      <c r="D35" s="96"/>
      <c r="E35" s="96"/>
      <c r="F35" s="96"/>
      <c r="G35" s="96"/>
      <c r="H35" s="96"/>
      <c r="I35" s="96"/>
    </row>
    <row r="36" spans="1:9" x14ac:dyDescent="0.2">
      <c r="A36" s="92" t="s">
        <v>24</v>
      </c>
      <c r="B36" s="93"/>
      <c r="C36" s="96">
        <v>0</v>
      </c>
      <c r="D36" s="96">
        <v>0</v>
      </c>
      <c r="E36" s="96">
        <v>0</v>
      </c>
      <c r="F36" s="96">
        <v>0</v>
      </c>
      <c r="G36" s="96">
        <v>0</v>
      </c>
      <c r="H36" s="96">
        <v>0</v>
      </c>
      <c r="I36" s="96">
        <v>0</v>
      </c>
    </row>
    <row r="37" spans="1:9" x14ac:dyDescent="0.2">
      <c r="A37" s="103"/>
      <c r="B37" s="104"/>
      <c r="C37" s="105"/>
      <c r="D37" s="105"/>
      <c r="E37" s="96"/>
      <c r="F37" s="96"/>
      <c r="G37" s="96"/>
      <c r="H37" s="96"/>
      <c r="I37" s="96"/>
    </row>
    <row r="38" spans="1:9" x14ac:dyDescent="0.2">
      <c r="A38" s="92" t="s">
        <v>25</v>
      </c>
      <c r="B38" s="106"/>
      <c r="C38" s="107">
        <f t="shared" ref="C38:I38" si="2">C34-C36</f>
        <v>1290.5</v>
      </c>
      <c r="D38" s="107">
        <f t="shared" si="2"/>
        <v>58.580000000016298</v>
      </c>
      <c r="E38" s="107">
        <f t="shared" si="2"/>
        <v>17427.920000000042</v>
      </c>
      <c r="F38" s="107">
        <f t="shared" si="2"/>
        <v>17681.609999999986</v>
      </c>
      <c r="G38" s="107">
        <f t="shared" si="2"/>
        <v>18112.079999999958</v>
      </c>
      <c r="H38" s="107">
        <f t="shared" si="2"/>
        <v>18112.079999999958</v>
      </c>
      <c r="I38" s="107">
        <f t="shared" si="2"/>
        <v>18112.079999999958</v>
      </c>
    </row>
    <row r="39" spans="1:9" x14ac:dyDescent="0.2">
      <c r="A39" s="108"/>
      <c r="B39" s="108"/>
      <c r="C39" s="109"/>
      <c r="D39" s="109"/>
      <c r="E39" s="109"/>
      <c r="F39" s="109"/>
      <c r="G39" s="109"/>
      <c r="H39" s="109"/>
      <c r="I39" s="109"/>
    </row>
    <row r="40" spans="1:9" x14ac:dyDescent="0.2">
      <c r="A40" s="110" t="s">
        <v>26</v>
      </c>
      <c r="B40" s="85"/>
      <c r="C40" s="111"/>
      <c r="D40" s="111"/>
      <c r="E40" s="112"/>
      <c r="F40" s="112"/>
      <c r="G40" s="112"/>
      <c r="H40" s="112"/>
      <c r="I40" s="112"/>
    </row>
    <row r="41" spans="1:9" x14ac:dyDescent="0.2">
      <c r="A41" s="113" t="s">
        <v>109</v>
      </c>
      <c r="B41" s="104"/>
      <c r="C41" s="114"/>
      <c r="D41" s="114"/>
      <c r="E41" s="105"/>
      <c r="F41" s="105"/>
      <c r="G41" s="105"/>
      <c r="H41" s="105"/>
      <c r="I41" s="105"/>
    </row>
    <row r="42" spans="1:9" x14ac:dyDescent="0.2">
      <c r="A42" s="92"/>
      <c r="B42" s="93"/>
      <c r="C42" s="96"/>
      <c r="D42" s="96"/>
      <c r="E42" s="96"/>
      <c r="F42" s="96"/>
      <c r="G42" s="96"/>
      <c r="H42" s="96"/>
      <c r="I42" s="96"/>
    </row>
    <row r="43" spans="1:9" x14ac:dyDescent="0.2">
      <c r="A43" s="92" t="s">
        <v>6</v>
      </c>
      <c r="B43" s="93"/>
      <c r="C43" s="22"/>
      <c r="D43" s="22"/>
      <c r="E43" s="96"/>
      <c r="F43" s="96"/>
      <c r="G43" s="96"/>
      <c r="H43" s="96"/>
      <c r="I43" s="96"/>
    </row>
    <row r="44" spans="1:9" x14ac:dyDescent="0.2">
      <c r="A44" s="92"/>
      <c r="B44" s="93"/>
      <c r="C44" s="22"/>
      <c r="D44" s="22"/>
      <c r="E44" s="96"/>
      <c r="F44" s="96"/>
      <c r="G44" s="96"/>
      <c r="H44" s="96"/>
      <c r="I44" s="96"/>
    </row>
    <row r="45" spans="1:9" x14ac:dyDescent="0.2">
      <c r="A45" s="113" t="s">
        <v>8</v>
      </c>
      <c r="B45" s="106"/>
      <c r="C45" s="22"/>
      <c r="D45" s="22"/>
      <c r="E45" s="96"/>
      <c r="F45" s="96"/>
      <c r="G45" s="96"/>
      <c r="H45" s="96"/>
      <c r="I45" s="96"/>
    </row>
    <row r="46" spans="1:9" x14ac:dyDescent="0.2">
      <c r="A46" s="115" t="s">
        <v>9</v>
      </c>
      <c r="B46" s="116"/>
      <c r="C46" s="22"/>
      <c r="D46" s="22"/>
      <c r="E46" s="96"/>
      <c r="F46" s="96"/>
      <c r="G46" s="96"/>
      <c r="H46" s="96"/>
      <c r="I46" s="96"/>
    </row>
    <row r="49" spans="7:7" x14ac:dyDescent="0.2">
      <c r="G49" s="91"/>
    </row>
  </sheetData>
  <sheetProtection selectLockedCells="1"/>
  <mergeCells count="4">
    <mergeCell ref="A8:I8"/>
    <mergeCell ref="A12:I14"/>
    <mergeCell ref="A16:I17"/>
    <mergeCell ref="A19:I19"/>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6B464-A4E6-4C9D-8002-0F95529DC077}">
  <sheetPr>
    <pageSetUpPr fitToPage="1"/>
  </sheetPr>
  <dimension ref="A1:M47"/>
  <sheetViews>
    <sheetView zoomScaleNormal="100" zoomScaleSheetLayoutView="70" workbookViewId="0">
      <selection activeCell="A14" sqref="A14"/>
    </sheetView>
  </sheetViews>
  <sheetFormatPr defaultColWidth="9.140625" defaultRowHeight="12.75" x14ac:dyDescent="0.2"/>
  <cols>
    <col min="1" max="2" width="16" style="4" customWidth="1"/>
    <col min="3" max="8" width="12.42578125" style="4" customWidth="1"/>
    <col min="9" max="9" width="11.7109375" style="4" customWidth="1"/>
    <col min="10" max="16384" width="9.140625" style="4"/>
  </cols>
  <sheetData>
    <row r="1" spans="1:9" x14ac:dyDescent="0.2">
      <c r="A1" s="84"/>
      <c r="B1" s="84"/>
      <c r="C1" s="84"/>
      <c r="D1" s="84"/>
      <c r="E1" s="84"/>
      <c r="F1" s="84"/>
      <c r="G1" s="84"/>
      <c r="H1" s="84"/>
      <c r="I1" s="84"/>
    </row>
    <row r="2" spans="1:9" x14ac:dyDescent="0.2">
      <c r="A2" s="84" t="s">
        <v>13</v>
      </c>
      <c r="B2" s="85" t="s">
        <v>47</v>
      </c>
      <c r="C2" s="85"/>
      <c r="D2" s="85"/>
      <c r="E2" s="84"/>
      <c r="F2" s="84"/>
      <c r="G2" s="86" t="s">
        <v>14</v>
      </c>
      <c r="H2" s="117" t="s">
        <v>99</v>
      </c>
      <c r="I2" s="85"/>
    </row>
    <row r="3" spans="1:9" x14ac:dyDescent="0.2">
      <c r="A3" s="84" t="s">
        <v>22</v>
      </c>
      <c r="B3" s="85" t="s">
        <v>116</v>
      </c>
      <c r="C3" s="85"/>
      <c r="D3" s="85"/>
      <c r="E3" s="84"/>
      <c r="F3" s="84"/>
      <c r="G3" s="86" t="s">
        <v>15</v>
      </c>
      <c r="H3" s="118" t="s">
        <v>101</v>
      </c>
      <c r="I3" s="89"/>
    </row>
    <row r="4" spans="1:9" x14ac:dyDescent="0.2">
      <c r="A4" s="84" t="s">
        <v>16</v>
      </c>
      <c r="B4" s="85" t="s">
        <v>117</v>
      </c>
      <c r="C4" s="85"/>
      <c r="D4" s="85"/>
      <c r="E4" s="84"/>
      <c r="F4" s="84"/>
      <c r="G4" s="86" t="s">
        <v>18</v>
      </c>
      <c r="H4" s="85" t="s">
        <v>55</v>
      </c>
      <c r="I4" s="85"/>
    </row>
    <row r="5" spans="1:9" x14ac:dyDescent="0.2">
      <c r="A5" s="84" t="s">
        <v>17</v>
      </c>
      <c r="B5" s="266" t="s">
        <v>118</v>
      </c>
      <c r="C5" s="266"/>
      <c r="D5" s="266"/>
      <c r="E5" s="84"/>
      <c r="F5" s="84"/>
      <c r="G5" s="86" t="s">
        <v>19</v>
      </c>
      <c r="H5" s="89" t="s">
        <v>119</v>
      </c>
      <c r="I5" s="89"/>
    </row>
    <row r="6" spans="1:9" x14ac:dyDescent="0.2">
      <c r="A6" s="84"/>
      <c r="B6" s="267"/>
      <c r="C6" s="267"/>
      <c r="D6" s="267"/>
      <c r="E6" s="84"/>
      <c r="F6" s="84"/>
      <c r="G6" s="84"/>
      <c r="H6" s="84"/>
      <c r="I6" s="84"/>
    </row>
    <row r="7" spans="1:9" x14ac:dyDescent="0.2">
      <c r="A7" s="84"/>
      <c r="B7" s="84"/>
      <c r="C7" s="84"/>
      <c r="D7" s="84"/>
      <c r="E7" s="84"/>
      <c r="F7" s="84"/>
      <c r="G7" s="84"/>
      <c r="H7" s="84"/>
      <c r="I7" s="84"/>
    </row>
    <row r="8" spans="1:9" x14ac:dyDescent="0.2">
      <c r="A8" s="260" t="s">
        <v>120</v>
      </c>
      <c r="B8" s="260"/>
      <c r="C8" s="260"/>
      <c r="D8" s="260"/>
      <c r="E8" s="260"/>
      <c r="F8" s="260"/>
      <c r="G8" s="260"/>
      <c r="H8" s="260"/>
      <c r="I8" s="260"/>
    </row>
    <row r="9" spans="1:9" x14ac:dyDescent="0.2">
      <c r="A9" s="247"/>
      <c r="B9" s="247"/>
      <c r="C9" s="247"/>
      <c r="D9" s="247"/>
      <c r="E9" s="247"/>
      <c r="F9" s="247"/>
      <c r="G9" s="247"/>
      <c r="H9" s="247"/>
      <c r="I9" s="247"/>
    </row>
    <row r="10" spans="1:9" x14ac:dyDescent="0.2">
      <c r="A10" s="119" t="s">
        <v>106</v>
      </c>
      <c r="B10" s="122"/>
      <c r="C10" s="122"/>
      <c r="D10" s="122"/>
      <c r="E10" s="122"/>
      <c r="F10" s="122"/>
      <c r="G10" s="122"/>
      <c r="H10" s="122"/>
      <c r="I10" s="122"/>
    </row>
    <row r="11" spans="1:9" x14ac:dyDescent="0.2">
      <c r="A11" s="119"/>
      <c r="B11" s="122"/>
      <c r="C11" s="122"/>
      <c r="D11" s="122"/>
      <c r="E11" s="122"/>
      <c r="F11" s="122"/>
      <c r="G11" s="122"/>
      <c r="H11" s="122"/>
      <c r="I11" s="122"/>
    </row>
    <row r="12" spans="1:9" x14ac:dyDescent="0.2">
      <c r="A12" s="260" t="s">
        <v>121</v>
      </c>
      <c r="B12" s="260"/>
      <c r="C12" s="260"/>
      <c r="D12" s="260"/>
      <c r="E12" s="260"/>
      <c r="F12" s="260"/>
      <c r="G12" s="260"/>
      <c r="H12" s="260"/>
      <c r="I12" s="260"/>
    </row>
    <row r="13" spans="1:9" ht="17.25" customHeight="1" x14ac:dyDescent="0.2">
      <c r="A13" s="260"/>
      <c r="B13" s="260"/>
      <c r="C13" s="260"/>
      <c r="D13" s="260"/>
      <c r="E13" s="260"/>
      <c r="F13" s="260"/>
      <c r="G13" s="260"/>
      <c r="H13" s="260"/>
      <c r="I13" s="260"/>
    </row>
    <row r="14" spans="1:9" x14ac:dyDescent="0.2">
      <c r="A14" s="122"/>
      <c r="B14" s="122"/>
      <c r="C14" s="122"/>
      <c r="D14" s="122"/>
      <c r="E14" s="122"/>
      <c r="F14" s="122"/>
      <c r="G14" s="122"/>
      <c r="H14" s="122"/>
      <c r="I14" s="122"/>
    </row>
    <row r="15" spans="1:9" ht="28.5" customHeight="1" x14ac:dyDescent="0.2">
      <c r="A15" s="265" t="s">
        <v>206</v>
      </c>
      <c r="B15" s="260"/>
      <c r="C15" s="260"/>
      <c r="D15" s="260"/>
      <c r="E15" s="260"/>
      <c r="F15" s="260"/>
      <c r="G15" s="260"/>
      <c r="H15" s="260"/>
      <c r="I15" s="260"/>
    </row>
    <row r="16" spans="1:9" x14ac:dyDescent="0.2">
      <c r="A16" s="84"/>
      <c r="B16" s="84"/>
      <c r="C16" s="84"/>
      <c r="D16" s="84"/>
      <c r="E16" s="84"/>
      <c r="F16" s="84"/>
      <c r="G16" s="84"/>
      <c r="H16" s="84"/>
      <c r="I16" s="84"/>
    </row>
    <row r="17" spans="1:13" x14ac:dyDescent="0.2">
      <c r="A17" s="262" t="s">
        <v>12</v>
      </c>
      <c r="B17" s="263"/>
      <c r="C17" s="263"/>
      <c r="D17" s="263"/>
      <c r="E17" s="263"/>
      <c r="F17" s="263"/>
      <c r="G17" s="263"/>
      <c r="H17" s="263"/>
      <c r="I17" s="264"/>
      <c r="M17" s="91"/>
    </row>
    <row r="18" spans="1:13" s="208" customFormat="1" x14ac:dyDescent="0.2">
      <c r="A18" s="216"/>
      <c r="B18" s="215"/>
      <c r="C18" s="240" t="s">
        <v>27</v>
      </c>
      <c r="D18" s="240" t="s">
        <v>29</v>
      </c>
      <c r="E18" s="240" t="s">
        <v>31</v>
      </c>
      <c r="F18" s="240" t="s">
        <v>32</v>
      </c>
      <c r="G18" s="240" t="s">
        <v>33</v>
      </c>
      <c r="H18" s="240" t="s">
        <v>34</v>
      </c>
      <c r="I18" s="240" t="s">
        <v>182</v>
      </c>
    </row>
    <row r="19" spans="1:13" x14ac:dyDescent="0.2">
      <c r="A19" s="92"/>
      <c r="B19" s="93"/>
      <c r="C19" s="94" t="s">
        <v>10</v>
      </c>
      <c r="D19" s="95" t="s">
        <v>10</v>
      </c>
      <c r="E19" s="95" t="s">
        <v>10</v>
      </c>
      <c r="F19" s="238" t="s">
        <v>10</v>
      </c>
      <c r="G19" s="238" t="s">
        <v>10</v>
      </c>
      <c r="H19" s="94" t="s">
        <v>11</v>
      </c>
      <c r="I19" s="94" t="s">
        <v>11</v>
      </c>
      <c r="M19" s="91"/>
    </row>
    <row r="20" spans="1:13" x14ac:dyDescent="0.2">
      <c r="A20" s="92" t="s">
        <v>0</v>
      </c>
      <c r="B20" s="93"/>
      <c r="C20" s="96">
        <v>838823</v>
      </c>
      <c r="D20" s="96">
        <v>945000</v>
      </c>
      <c r="E20" s="96">
        <v>943823</v>
      </c>
      <c r="F20" s="96">
        <v>892532</v>
      </c>
      <c r="G20" s="96">
        <v>1826549</v>
      </c>
      <c r="H20" s="96">
        <v>2195673</v>
      </c>
      <c r="I20" s="96">
        <v>647674</v>
      </c>
    </row>
    <row r="21" spans="1:13" x14ac:dyDescent="0.2">
      <c r="A21" s="92" t="s">
        <v>1</v>
      </c>
      <c r="B21" s="93"/>
      <c r="C21" s="96">
        <v>9304.3800000000047</v>
      </c>
      <c r="D21" s="96">
        <v>4145.4100000000326</v>
      </c>
      <c r="E21" s="96">
        <v>45620.150000000023</v>
      </c>
      <c r="F21" s="96">
        <f t="shared" ref="F21:I21" si="0">E32</f>
        <v>14726.540000000037</v>
      </c>
      <c r="G21" s="96">
        <f t="shared" si="0"/>
        <v>14110.300000000047</v>
      </c>
      <c r="H21" s="96">
        <f t="shared" si="0"/>
        <v>7044.6500000000233</v>
      </c>
      <c r="I21" s="96">
        <f t="shared" si="0"/>
        <v>7044.6500000000233</v>
      </c>
    </row>
    <row r="22" spans="1:13" x14ac:dyDescent="0.2">
      <c r="A22" s="92" t="s">
        <v>2</v>
      </c>
      <c r="B22" s="93"/>
      <c r="C22" s="96">
        <v>669179.49</v>
      </c>
      <c r="D22" s="96">
        <v>805185.91</v>
      </c>
      <c r="E22" s="97">
        <v>864389</v>
      </c>
      <c r="F22" s="96">
        <v>674850</v>
      </c>
      <c r="G22" s="96">
        <v>844839.96</v>
      </c>
      <c r="H22" s="96">
        <v>892532</v>
      </c>
      <c r="I22" s="96">
        <v>892532</v>
      </c>
    </row>
    <row r="23" spans="1:13" x14ac:dyDescent="0.2">
      <c r="A23" s="92" t="s">
        <v>3</v>
      </c>
      <c r="B23" s="93"/>
      <c r="C23" s="96">
        <v>674338.46</v>
      </c>
      <c r="D23" s="96">
        <v>763711.17</v>
      </c>
      <c r="E23" s="97">
        <v>895282.61</v>
      </c>
      <c r="F23" s="96">
        <v>675466.23999999999</v>
      </c>
      <c r="G23" s="96">
        <v>851905.61</v>
      </c>
      <c r="H23" s="96">
        <v>892532</v>
      </c>
      <c r="I23" s="96">
        <v>892532</v>
      </c>
    </row>
    <row r="24" spans="1:13" x14ac:dyDescent="0.2">
      <c r="A24" s="92"/>
      <c r="B24" s="93"/>
      <c r="C24" s="96"/>
      <c r="D24" s="96"/>
      <c r="E24" s="96"/>
      <c r="F24" s="96"/>
      <c r="G24" s="96"/>
      <c r="H24" s="96"/>
      <c r="I24" s="96"/>
    </row>
    <row r="25" spans="1:13" x14ac:dyDescent="0.2">
      <c r="A25" s="92" t="s">
        <v>4</v>
      </c>
      <c r="B25" s="89"/>
      <c r="C25" s="98"/>
      <c r="D25" s="98"/>
      <c r="E25" s="98"/>
      <c r="F25" s="98"/>
      <c r="G25" s="99"/>
      <c r="H25" s="99"/>
      <c r="I25" s="99"/>
    </row>
    <row r="26" spans="1:13" x14ac:dyDescent="0.2">
      <c r="A26" s="120" t="s">
        <v>108</v>
      </c>
      <c r="B26" s="89"/>
      <c r="C26" s="101"/>
      <c r="D26" s="101"/>
      <c r="E26" s="101"/>
      <c r="F26" s="101"/>
      <c r="G26" s="102"/>
      <c r="H26" s="102"/>
      <c r="I26" s="102"/>
    </row>
    <row r="27" spans="1:13" x14ac:dyDescent="0.2">
      <c r="A27" s="103"/>
      <c r="B27" s="104"/>
      <c r="C27" s="96"/>
      <c r="D27" s="96"/>
      <c r="E27" s="96"/>
      <c r="F27" s="96"/>
      <c r="G27" s="96"/>
      <c r="H27" s="96"/>
      <c r="I27" s="96"/>
    </row>
    <row r="28" spans="1:13" x14ac:dyDescent="0.2">
      <c r="A28" s="103"/>
      <c r="B28" s="104"/>
      <c r="C28" s="96"/>
      <c r="D28" s="96"/>
      <c r="E28" s="96"/>
      <c r="F28" s="96"/>
      <c r="G28" s="96"/>
      <c r="H28" s="96"/>
      <c r="I28" s="96"/>
    </row>
    <row r="29" spans="1:13" x14ac:dyDescent="0.2">
      <c r="A29" s="103"/>
      <c r="B29" s="104"/>
      <c r="C29" s="96"/>
      <c r="D29" s="96"/>
      <c r="E29" s="96"/>
      <c r="F29" s="96"/>
      <c r="G29" s="96"/>
      <c r="H29" s="96"/>
      <c r="I29" s="96"/>
    </row>
    <row r="30" spans="1:13" x14ac:dyDescent="0.2">
      <c r="A30" s="92" t="s">
        <v>5</v>
      </c>
      <c r="B30" s="93"/>
      <c r="C30" s="96"/>
      <c r="D30" s="96"/>
      <c r="E30" s="96"/>
      <c r="F30" s="96"/>
      <c r="G30" s="96"/>
      <c r="H30" s="96"/>
      <c r="I30" s="96"/>
    </row>
    <row r="31" spans="1:13" x14ac:dyDescent="0.2">
      <c r="A31" s="92"/>
      <c r="B31" s="93"/>
      <c r="C31" s="96"/>
      <c r="D31" s="96"/>
      <c r="E31" s="96"/>
      <c r="F31" s="96"/>
      <c r="G31" s="96"/>
      <c r="H31" s="96"/>
      <c r="I31" s="96"/>
    </row>
    <row r="32" spans="1:13" x14ac:dyDescent="0.2">
      <c r="A32" s="92" t="s">
        <v>7</v>
      </c>
      <c r="B32" s="93"/>
      <c r="C32" s="99">
        <v>4145.4100000000326</v>
      </c>
      <c r="D32" s="99">
        <v>45620.150000000023</v>
      </c>
      <c r="E32" s="99">
        <v>14726.540000000037</v>
      </c>
      <c r="F32" s="99">
        <f t="shared" ref="F32:I32" si="1">+F21+F22-F23+F30</f>
        <v>14110.300000000047</v>
      </c>
      <c r="G32" s="99">
        <f t="shared" si="1"/>
        <v>7044.6500000000233</v>
      </c>
      <c r="H32" s="99">
        <f t="shared" si="1"/>
        <v>7044.6500000000233</v>
      </c>
      <c r="I32" s="99">
        <f t="shared" si="1"/>
        <v>7044.6500000000233</v>
      </c>
    </row>
    <row r="33" spans="1:9" x14ac:dyDescent="0.2">
      <c r="A33" s="103"/>
      <c r="B33" s="104"/>
      <c r="C33" s="96"/>
      <c r="D33" s="96"/>
      <c r="E33" s="96"/>
      <c r="F33" s="96"/>
      <c r="G33" s="96"/>
      <c r="H33" s="96"/>
      <c r="I33" s="96"/>
    </row>
    <row r="34" spans="1:9" x14ac:dyDescent="0.2">
      <c r="A34" s="92" t="s">
        <v>24</v>
      </c>
      <c r="B34" s="93"/>
      <c r="C34" s="96">
        <v>10224</v>
      </c>
      <c r="D34" s="96">
        <v>9573.09</v>
      </c>
      <c r="E34" s="121">
        <v>5447.77</v>
      </c>
      <c r="F34" s="96">
        <v>6384.95</v>
      </c>
      <c r="G34" s="96">
        <v>11540.98</v>
      </c>
      <c r="H34" s="96">
        <v>5447.77</v>
      </c>
      <c r="I34" s="96">
        <v>5447.77</v>
      </c>
    </row>
    <row r="35" spans="1:9" x14ac:dyDescent="0.2">
      <c r="A35" s="103"/>
      <c r="B35" s="104"/>
      <c r="C35" s="105"/>
      <c r="D35" s="105"/>
      <c r="E35" s="121"/>
      <c r="F35" s="96"/>
      <c r="G35" s="96"/>
      <c r="H35" s="96"/>
      <c r="I35" s="96"/>
    </row>
    <row r="36" spans="1:9" x14ac:dyDescent="0.2">
      <c r="A36" s="92" t="s">
        <v>25</v>
      </c>
      <c r="B36" s="106"/>
      <c r="C36" s="107">
        <f t="shared" ref="C36:F36" si="2">C32-C34</f>
        <v>-6078.5899999999674</v>
      </c>
      <c r="D36" s="107">
        <f t="shared" si="2"/>
        <v>36047.060000000027</v>
      </c>
      <c r="E36" s="107">
        <f t="shared" si="2"/>
        <v>9278.7700000000368</v>
      </c>
      <c r="F36" s="107">
        <f t="shared" si="2"/>
        <v>7725.3500000000467</v>
      </c>
      <c r="G36" s="107" t="s">
        <v>60</v>
      </c>
      <c r="H36" s="107" t="s">
        <v>60</v>
      </c>
      <c r="I36" s="107" t="s">
        <v>60</v>
      </c>
    </row>
    <row r="37" spans="1:9" x14ac:dyDescent="0.2">
      <c r="A37" s="108"/>
      <c r="B37" s="108"/>
      <c r="C37" s="109"/>
      <c r="D37" s="109"/>
      <c r="E37" s="109"/>
      <c r="F37" s="109"/>
      <c r="G37" s="109"/>
      <c r="H37" s="109"/>
      <c r="I37" s="109"/>
    </row>
    <row r="38" spans="1:9" x14ac:dyDescent="0.2">
      <c r="A38" s="110" t="s">
        <v>26</v>
      </c>
      <c r="B38" s="85"/>
      <c r="C38" s="111"/>
      <c r="D38" s="111"/>
      <c r="E38" s="112"/>
      <c r="F38" s="112"/>
      <c r="G38" s="112"/>
      <c r="H38" s="112"/>
      <c r="I38" s="112"/>
    </row>
    <row r="39" spans="1:9" x14ac:dyDescent="0.2">
      <c r="A39" s="113" t="s">
        <v>109</v>
      </c>
      <c r="B39" s="104"/>
      <c r="C39" s="114"/>
      <c r="D39" s="114"/>
      <c r="E39" s="105"/>
      <c r="F39" s="105"/>
      <c r="G39" s="105"/>
      <c r="H39" s="105"/>
      <c r="I39" s="105"/>
    </row>
    <row r="40" spans="1:9" x14ac:dyDescent="0.2">
      <c r="A40" s="92"/>
      <c r="B40" s="93"/>
      <c r="C40" s="96"/>
      <c r="D40" s="96"/>
      <c r="E40" s="96"/>
      <c r="F40" s="96"/>
      <c r="G40" s="96"/>
      <c r="H40" s="96"/>
      <c r="I40" s="96"/>
    </row>
    <row r="41" spans="1:9" x14ac:dyDescent="0.2">
      <c r="A41" s="92" t="s">
        <v>6</v>
      </c>
      <c r="B41" s="93"/>
      <c r="C41" s="22"/>
      <c r="D41" s="22"/>
      <c r="E41" s="96"/>
      <c r="F41" s="96"/>
      <c r="G41" s="96"/>
      <c r="H41" s="96"/>
      <c r="I41" s="96"/>
    </row>
    <row r="42" spans="1:9" x14ac:dyDescent="0.2">
      <c r="A42" s="92"/>
      <c r="B42" s="93"/>
      <c r="C42" s="22"/>
      <c r="D42" s="22"/>
      <c r="E42" s="96"/>
      <c r="F42" s="96"/>
      <c r="G42" s="96"/>
      <c r="H42" s="96"/>
      <c r="I42" s="96"/>
    </row>
    <row r="43" spans="1:9" x14ac:dyDescent="0.2">
      <c r="A43" s="113" t="s">
        <v>8</v>
      </c>
      <c r="B43" s="106"/>
      <c r="C43" s="22"/>
      <c r="D43" s="22"/>
      <c r="E43" s="96"/>
      <c r="F43" s="96"/>
      <c r="G43" s="96"/>
      <c r="H43" s="96"/>
      <c r="I43" s="96"/>
    </row>
    <row r="44" spans="1:9" x14ac:dyDescent="0.2">
      <c r="A44" s="115" t="s">
        <v>9</v>
      </c>
      <c r="B44" s="116"/>
      <c r="C44" s="22"/>
      <c r="D44" s="22"/>
      <c r="E44" s="96"/>
      <c r="F44" s="96"/>
      <c r="G44" s="96"/>
      <c r="H44" s="96"/>
      <c r="I44" s="96"/>
    </row>
    <row r="47" spans="1:9" x14ac:dyDescent="0.2">
      <c r="G47" s="91"/>
    </row>
  </sheetData>
  <sheetProtection selectLockedCells="1"/>
  <mergeCells count="5">
    <mergeCell ref="B5:D6"/>
    <mergeCell ref="A8:I8"/>
    <mergeCell ref="A12:I13"/>
    <mergeCell ref="A15:I15"/>
    <mergeCell ref="A17:I17"/>
  </mergeCells>
  <printOptions horizontalCentered="1"/>
  <pageMargins left="0.7" right="0.7" top="0.75" bottom="0.75" header="0.3" footer="0.3"/>
  <pageSetup scale="88"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57E87-46CC-44C5-86DB-25A07664231D}">
  <sheetPr>
    <pageSetUpPr fitToPage="1"/>
  </sheetPr>
  <dimension ref="A1:M49"/>
  <sheetViews>
    <sheetView zoomScaleNormal="100" zoomScaleSheetLayoutView="70" zoomScalePageLayoutView="90" workbookViewId="0">
      <selection activeCell="A12" sqref="A12:I14"/>
    </sheetView>
  </sheetViews>
  <sheetFormatPr defaultColWidth="9.140625" defaultRowHeight="12.75" x14ac:dyDescent="0.2"/>
  <cols>
    <col min="1" max="2" width="16.5703125" style="4" customWidth="1"/>
    <col min="3" max="8" width="12.42578125" style="4" customWidth="1"/>
    <col min="9" max="9" width="11.7109375" style="4" customWidth="1"/>
    <col min="10" max="16384" width="9.140625" style="4"/>
  </cols>
  <sheetData>
    <row r="1" spans="1:9" x14ac:dyDescent="0.2">
      <c r="A1" s="84"/>
      <c r="B1" s="84"/>
      <c r="C1" s="84"/>
      <c r="D1" s="84"/>
      <c r="E1" s="84"/>
      <c r="F1" s="84"/>
      <c r="G1" s="84"/>
      <c r="H1" s="84"/>
      <c r="I1" s="84"/>
    </row>
    <row r="2" spans="1:9" x14ac:dyDescent="0.2">
      <c r="A2" s="84" t="s">
        <v>13</v>
      </c>
      <c r="B2" s="85" t="s">
        <v>47</v>
      </c>
      <c r="C2" s="85"/>
      <c r="D2" s="85"/>
      <c r="E2" s="84"/>
      <c r="F2" s="84"/>
      <c r="G2" s="86" t="s">
        <v>14</v>
      </c>
      <c r="H2" s="117" t="s">
        <v>99</v>
      </c>
      <c r="I2" s="85"/>
    </row>
    <row r="3" spans="1:9" x14ac:dyDescent="0.2">
      <c r="A3" s="84" t="s">
        <v>22</v>
      </c>
      <c r="B3" s="85" t="s">
        <v>122</v>
      </c>
      <c r="C3" s="85"/>
      <c r="D3" s="85"/>
      <c r="E3" s="84"/>
      <c r="F3" s="84"/>
      <c r="G3" s="86" t="s">
        <v>15</v>
      </c>
      <c r="H3" s="118" t="s">
        <v>101</v>
      </c>
      <c r="I3" s="89"/>
    </row>
    <row r="4" spans="1:9" x14ac:dyDescent="0.2">
      <c r="A4" s="84" t="s">
        <v>16</v>
      </c>
      <c r="B4" s="85" t="s">
        <v>123</v>
      </c>
      <c r="C4" s="85"/>
      <c r="D4" s="85"/>
      <c r="E4" s="84"/>
      <c r="F4" s="84"/>
      <c r="G4" s="86" t="s">
        <v>18</v>
      </c>
      <c r="H4" s="85" t="s">
        <v>39</v>
      </c>
      <c r="I4" s="85"/>
    </row>
    <row r="5" spans="1:9" x14ac:dyDescent="0.2">
      <c r="A5" s="84" t="s">
        <v>17</v>
      </c>
      <c r="B5" s="85" t="s">
        <v>124</v>
      </c>
      <c r="C5" s="89"/>
      <c r="D5" s="89"/>
      <c r="E5" s="84"/>
      <c r="F5" s="84"/>
      <c r="G5" s="86" t="s">
        <v>19</v>
      </c>
      <c r="H5" s="89" t="s">
        <v>125</v>
      </c>
      <c r="I5" s="89"/>
    </row>
    <row r="6" spans="1:9" x14ac:dyDescent="0.2">
      <c r="A6" s="84"/>
      <c r="B6" s="84"/>
      <c r="C6" s="84"/>
      <c r="D6" s="84"/>
      <c r="E6" s="84"/>
      <c r="F6" s="84"/>
      <c r="G6" s="84"/>
      <c r="H6" s="84"/>
      <c r="I6" s="84"/>
    </row>
    <row r="7" spans="1:9" ht="5.45" customHeight="1" x14ac:dyDescent="0.2">
      <c r="A7" s="84"/>
      <c r="B7" s="84"/>
      <c r="C7" s="84"/>
      <c r="D7" s="84"/>
      <c r="E7" s="84"/>
      <c r="F7" s="84"/>
      <c r="G7" s="84"/>
      <c r="H7" s="84"/>
      <c r="I7" s="84"/>
    </row>
    <row r="8" spans="1:9" s="123" customFormat="1" x14ac:dyDescent="0.2">
      <c r="A8" s="260" t="s">
        <v>126</v>
      </c>
      <c r="B8" s="260"/>
      <c r="C8" s="260"/>
      <c r="D8" s="260"/>
      <c r="E8" s="260"/>
      <c r="F8" s="260"/>
      <c r="G8" s="260"/>
      <c r="H8" s="260"/>
      <c r="I8" s="260"/>
    </row>
    <row r="9" spans="1:9" s="123" customFormat="1" ht="9.75" customHeight="1" x14ac:dyDescent="0.2">
      <c r="A9" s="247"/>
      <c r="B9" s="247"/>
      <c r="C9" s="247"/>
      <c r="D9" s="247"/>
      <c r="E9" s="247"/>
      <c r="F9" s="247"/>
      <c r="G9" s="247"/>
      <c r="H9" s="247"/>
      <c r="I9" s="247"/>
    </row>
    <row r="10" spans="1:9" s="123" customFormat="1" x14ac:dyDescent="0.2">
      <c r="A10" s="119" t="s">
        <v>106</v>
      </c>
      <c r="B10" s="122"/>
      <c r="C10" s="122"/>
      <c r="D10" s="122"/>
      <c r="E10" s="122"/>
      <c r="F10" s="122"/>
      <c r="G10" s="122"/>
      <c r="H10" s="122"/>
      <c r="I10" s="122"/>
    </row>
    <row r="11" spans="1:9" s="123" customFormat="1" ht="7.5" customHeight="1" x14ac:dyDescent="0.2">
      <c r="A11" s="119"/>
      <c r="B11" s="122"/>
      <c r="C11" s="122"/>
      <c r="D11" s="122"/>
      <c r="E11" s="122"/>
      <c r="F11" s="122"/>
      <c r="G11" s="122"/>
      <c r="H11" s="122"/>
      <c r="I11" s="122"/>
    </row>
    <row r="12" spans="1:9" s="123" customFormat="1" ht="12.75" customHeight="1" x14ac:dyDescent="0.2">
      <c r="A12" s="260" t="s">
        <v>127</v>
      </c>
      <c r="B12" s="260"/>
      <c r="C12" s="260"/>
      <c r="D12" s="260"/>
      <c r="E12" s="260"/>
      <c r="F12" s="260"/>
      <c r="G12" s="260"/>
      <c r="H12" s="260"/>
      <c r="I12" s="260"/>
    </row>
    <row r="13" spans="1:9" s="123" customFormat="1" x14ac:dyDescent="0.2">
      <c r="A13" s="260"/>
      <c r="B13" s="260"/>
      <c r="C13" s="260"/>
      <c r="D13" s="260"/>
      <c r="E13" s="260"/>
      <c r="F13" s="260"/>
      <c r="G13" s="260"/>
      <c r="H13" s="260"/>
      <c r="I13" s="260"/>
    </row>
    <row r="14" spans="1:9" s="123" customFormat="1" ht="9.75" customHeight="1" x14ac:dyDescent="0.2">
      <c r="A14" s="260"/>
      <c r="B14" s="260"/>
      <c r="C14" s="260"/>
      <c r="D14" s="260"/>
      <c r="E14" s="260"/>
      <c r="F14" s="260"/>
      <c r="G14" s="260"/>
      <c r="H14" s="260"/>
      <c r="I14" s="260"/>
    </row>
    <row r="15" spans="1:9" s="123" customFormat="1" ht="12.75" customHeight="1" x14ac:dyDescent="0.2">
      <c r="A15" s="265" t="s">
        <v>207</v>
      </c>
      <c r="B15" s="265"/>
      <c r="C15" s="265"/>
      <c r="D15" s="265"/>
      <c r="E15" s="265"/>
      <c r="F15" s="265"/>
      <c r="G15" s="265"/>
      <c r="H15" s="265"/>
      <c r="I15" s="265"/>
    </row>
    <row r="16" spans="1:9" s="123" customFormat="1" x14ac:dyDescent="0.2">
      <c r="A16" s="265"/>
      <c r="B16" s="265"/>
      <c r="C16" s="265"/>
      <c r="D16" s="265"/>
      <c r="E16" s="265"/>
      <c r="F16" s="265"/>
      <c r="G16" s="265"/>
      <c r="H16" s="265"/>
      <c r="I16" s="265"/>
    </row>
    <row r="17" spans="1:13" s="123" customFormat="1" x14ac:dyDescent="0.2">
      <c r="A17" s="265"/>
      <c r="B17" s="265"/>
      <c r="C17" s="265"/>
      <c r="D17" s="265"/>
      <c r="E17" s="265"/>
      <c r="F17" s="265"/>
      <c r="G17" s="265"/>
      <c r="H17" s="265"/>
      <c r="I17" s="265"/>
    </row>
    <row r="18" spans="1:13" x14ac:dyDescent="0.2">
      <c r="A18" s="268"/>
      <c r="B18" s="268"/>
      <c r="C18" s="268"/>
      <c r="D18" s="268"/>
      <c r="E18" s="268"/>
      <c r="F18" s="268"/>
      <c r="G18" s="268"/>
      <c r="H18" s="268"/>
      <c r="I18" s="268"/>
    </row>
    <row r="19" spans="1:13" x14ac:dyDescent="0.2">
      <c r="A19" s="262" t="s">
        <v>12</v>
      </c>
      <c r="B19" s="263"/>
      <c r="C19" s="263"/>
      <c r="D19" s="263"/>
      <c r="E19" s="263"/>
      <c r="F19" s="263"/>
      <c r="G19" s="263"/>
      <c r="H19" s="263"/>
      <c r="I19" s="264"/>
      <c r="M19" s="91"/>
    </row>
    <row r="20" spans="1:13" s="208" customFormat="1" x14ac:dyDescent="0.2">
      <c r="A20" s="216"/>
      <c r="B20" s="215"/>
      <c r="C20" s="240" t="s">
        <v>27</v>
      </c>
      <c r="D20" s="240" t="s">
        <v>29</v>
      </c>
      <c r="E20" s="240" t="s">
        <v>31</v>
      </c>
      <c r="F20" s="240" t="s">
        <v>32</v>
      </c>
      <c r="G20" s="240" t="s">
        <v>33</v>
      </c>
      <c r="H20" s="240" t="s">
        <v>34</v>
      </c>
      <c r="I20" s="240" t="s">
        <v>182</v>
      </c>
    </row>
    <row r="21" spans="1:13" x14ac:dyDescent="0.2">
      <c r="A21" s="92"/>
      <c r="B21" s="93"/>
      <c r="C21" s="94" t="s">
        <v>10</v>
      </c>
      <c r="D21" s="95" t="s">
        <v>10</v>
      </c>
      <c r="E21" s="95" t="s">
        <v>10</v>
      </c>
      <c r="F21" s="238" t="s">
        <v>10</v>
      </c>
      <c r="G21" s="238" t="s">
        <v>10</v>
      </c>
      <c r="H21" s="94" t="s">
        <v>11</v>
      </c>
      <c r="I21" s="94" t="s">
        <v>11</v>
      </c>
      <c r="M21" s="91"/>
    </row>
    <row r="22" spans="1:13" x14ac:dyDescent="0.2">
      <c r="A22" s="92" t="s">
        <v>0</v>
      </c>
      <c r="B22" s="93"/>
      <c r="C22" s="96">
        <v>768573</v>
      </c>
      <c r="D22" s="96">
        <v>843104</v>
      </c>
      <c r="E22" s="96">
        <v>765108</v>
      </c>
      <c r="F22" s="96">
        <v>170088</v>
      </c>
      <c r="G22" s="96">
        <v>250000</v>
      </c>
      <c r="H22" s="96">
        <v>0</v>
      </c>
      <c r="I22" s="96">
        <v>0</v>
      </c>
    </row>
    <row r="23" spans="1:13" x14ac:dyDescent="0.2">
      <c r="A23" s="92" t="s">
        <v>1</v>
      </c>
      <c r="B23" s="93"/>
      <c r="C23" s="96">
        <v>8243</v>
      </c>
      <c r="D23" s="96">
        <v>187.27999999999884</v>
      </c>
      <c r="E23" s="96">
        <v>91.600000000005821</v>
      </c>
      <c r="F23" s="96">
        <f t="shared" ref="F23:I23" si="0">E34</f>
        <v>4.3099999999976717</v>
      </c>
      <c r="G23" s="96">
        <f t="shared" si="0"/>
        <v>30.809999999997672</v>
      </c>
      <c r="H23" s="96">
        <f t="shared" si="0"/>
        <v>39.940000000002328</v>
      </c>
      <c r="I23" s="96">
        <f t="shared" si="0"/>
        <v>39.940000000002328</v>
      </c>
    </row>
    <row r="24" spans="1:13" x14ac:dyDescent="0.2">
      <c r="A24" s="92" t="s">
        <v>2</v>
      </c>
      <c r="B24" s="93"/>
      <c r="C24" s="96">
        <v>160107.28</v>
      </c>
      <c r="D24" s="96">
        <v>123235</v>
      </c>
      <c r="E24" s="97">
        <v>165860</v>
      </c>
      <c r="F24" s="96">
        <v>60402</v>
      </c>
      <c r="G24" s="96">
        <v>96519.55</v>
      </c>
      <c r="H24" s="96">
        <v>170000</v>
      </c>
      <c r="I24" s="96">
        <v>170000</v>
      </c>
    </row>
    <row r="25" spans="1:13" x14ac:dyDescent="0.2">
      <c r="A25" s="92" t="s">
        <v>3</v>
      </c>
      <c r="B25" s="93"/>
      <c r="C25" s="96">
        <v>168163</v>
      </c>
      <c r="D25" s="96">
        <v>123330.68</v>
      </c>
      <c r="E25" s="97">
        <v>165947.29</v>
      </c>
      <c r="F25" s="96">
        <v>60375.5</v>
      </c>
      <c r="G25" s="96">
        <v>96510.42</v>
      </c>
      <c r="H25" s="96">
        <v>170000</v>
      </c>
      <c r="I25" s="96">
        <v>170000</v>
      </c>
    </row>
    <row r="26" spans="1:13" x14ac:dyDescent="0.2">
      <c r="A26" s="92"/>
      <c r="B26" s="93"/>
      <c r="C26" s="96"/>
      <c r="D26" s="96"/>
      <c r="E26" s="96"/>
      <c r="F26" s="96"/>
      <c r="G26" s="96"/>
      <c r="H26" s="96"/>
      <c r="I26" s="96"/>
    </row>
    <row r="27" spans="1:13" x14ac:dyDescent="0.2">
      <c r="A27" s="92" t="s">
        <v>4</v>
      </c>
      <c r="B27" s="89"/>
      <c r="C27" s="98"/>
      <c r="D27" s="98"/>
      <c r="E27" s="98"/>
      <c r="F27" s="98"/>
      <c r="G27" s="99"/>
      <c r="H27" s="99"/>
      <c r="I27" s="99"/>
    </row>
    <row r="28" spans="1:13" x14ac:dyDescent="0.2">
      <c r="A28" s="120" t="s">
        <v>108</v>
      </c>
      <c r="B28" s="89"/>
      <c r="C28" s="101"/>
      <c r="D28" s="101"/>
      <c r="E28" s="101"/>
      <c r="F28" s="101"/>
      <c r="G28" s="102"/>
      <c r="H28" s="102"/>
      <c r="I28" s="102"/>
    </row>
    <row r="29" spans="1:13" x14ac:dyDescent="0.2">
      <c r="A29" s="103"/>
      <c r="B29" s="104"/>
      <c r="C29" s="96"/>
      <c r="D29" s="96"/>
      <c r="E29" s="96"/>
      <c r="F29" s="96"/>
      <c r="G29" s="96"/>
      <c r="H29" s="96"/>
      <c r="I29" s="96"/>
    </row>
    <row r="30" spans="1:13" x14ac:dyDescent="0.2">
      <c r="A30" s="103"/>
      <c r="B30" s="104"/>
      <c r="C30" s="96"/>
      <c r="D30" s="96"/>
      <c r="E30" s="96"/>
      <c r="F30" s="96"/>
      <c r="G30" s="96"/>
      <c r="H30" s="96"/>
      <c r="I30" s="96"/>
    </row>
    <row r="31" spans="1:13" x14ac:dyDescent="0.2">
      <c r="A31" s="103"/>
      <c r="B31" s="104"/>
      <c r="C31" s="96"/>
      <c r="D31" s="96"/>
      <c r="E31" s="96"/>
      <c r="F31" s="96"/>
      <c r="G31" s="96"/>
      <c r="H31" s="96"/>
      <c r="I31" s="96"/>
    </row>
    <row r="32" spans="1:13" x14ac:dyDescent="0.2">
      <c r="A32" s="92" t="s">
        <v>5</v>
      </c>
      <c r="B32" s="93"/>
      <c r="C32" s="96"/>
      <c r="D32" s="96"/>
      <c r="E32" s="96"/>
      <c r="F32" s="96"/>
      <c r="G32" s="96"/>
      <c r="H32" s="96"/>
      <c r="I32" s="96"/>
    </row>
    <row r="33" spans="1:9" x14ac:dyDescent="0.2">
      <c r="A33" s="92"/>
      <c r="B33" s="93"/>
      <c r="C33" s="96"/>
      <c r="D33" s="96"/>
      <c r="E33" s="96"/>
      <c r="F33" s="96"/>
      <c r="G33" s="96"/>
      <c r="H33" s="96"/>
      <c r="I33" s="96"/>
    </row>
    <row r="34" spans="1:9" x14ac:dyDescent="0.2">
      <c r="A34" s="92" t="s">
        <v>7</v>
      </c>
      <c r="B34" s="93"/>
      <c r="C34" s="99">
        <v>187.27999999999884</v>
      </c>
      <c r="D34" s="99">
        <v>91.600000000005821</v>
      </c>
      <c r="E34" s="99">
        <v>4.3099999999976717</v>
      </c>
      <c r="F34" s="99">
        <f t="shared" ref="F34:I34" si="1">+F23+F24-F25+F32</f>
        <v>30.809999999997672</v>
      </c>
      <c r="G34" s="99">
        <f t="shared" si="1"/>
        <v>39.940000000002328</v>
      </c>
      <c r="H34" s="99">
        <f t="shared" si="1"/>
        <v>39.940000000002328</v>
      </c>
      <c r="I34" s="99">
        <f t="shared" si="1"/>
        <v>39.940000000002328</v>
      </c>
    </row>
    <row r="35" spans="1:9" x14ac:dyDescent="0.2">
      <c r="A35" s="103"/>
      <c r="B35" s="104"/>
      <c r="C35" s="96"/>
      <c r="D35" s="96"/>
      <c r="E35" s="121"/>
      <c r="F35" s="96"/>
      <c r="G35" s="96"/>
      <c r="H35" s="96"/>
      <c r="I35" s="96"/>
    </row>
    <row r="36" spans="1:9" x14ac:dyDescent="0.2">
      <c r="A36" s="92" t="s">
        <v>24</v>
      </c>
      <c r="B36" s="93"/>
      <c r="C36" s="96">
        <v>0</v>
      </c>
      <c r="D36" s="96">
        <v>0</v>
      </c>
      <c r="E36" s="121">
        <v>0</v>
      </c>
      <c r="F36" s="96">
        <v>47243</v>
      </c>
      <c r="G36" s="96">
        <v>14555.27</v>
      </c>
      <c r="H36" s="96">
        <v>0</v>
      </c>
      <c r="I36" s="96">
        <v>0</v>
      </c>
    </row>
    <row r="37" spans="1:9" x14ac:dyDescent="0.2">
      <c r="A37" s="103"/>
      <c r="B37" s="104"/>
      <c r="C37" s="105"/>
      <c r="D37" s="105"/>
      <c r="E37" s="121"/>
      <c r="F37" s="96"/>
      <c r="G37" s="96"/>
      <c r="H37" s="96"/>
      <c r="I37" s="96"/>
    </row>
    <row r="38" spans="1:9" x14ac:dyDescent="0.2">
      <c r="A38" s="92" t="s">
        <v>25</v>
      </c>
      <c r="B38" s="106"/>
      <c r="C38" s="107">
        <f t="shared" ref="C38:E38" si="2">C34-C36</f>
        <v>187.27999999999884</v>
      </c>
      <c r="D38" s="107">
        <f t="shared" si="2"/>
        <v>91.600000000005821</v>
      </c>
      <c r="E38" s="107">
        <f t="shared" si="2"/>
        <v>4.3099999999976717</v>
      </c>
      <c r="F38" s="107" t="s">
        <v>60</v>
      </c>
      <c r="G38" s="107" t="s">
        <v>60</v>
      </c>
      <c r="H38" s="107" t="s">
        <v>60</v>
      </c>
      <c r="I38" s="107" t="s">
        <v>60</v>
      </c>
    </row>
    <row r="39" spans="1:9" x14ac:dyDescent="0.2">
      <c r="A39" s="108"/>
      <c r="B39" s="108"/>
      <c r="C39" s="109"/>
      <c r="D39" s="109"/>
      <c r="E39" s="109"/>
      <c r="F39" s="109"/>
      <c r="G39" s="109"/>
      <c r="H39" s="109"/>
      <c r="I39" s="109"/>
    </row>
    <row r="40" spans="1:9" x14ac:dyDescent="0.2">
      <c r="A40" s="110" t="s">
        <v>26</v>
      </c>
      <c r="B40" s="85"/>
      <c r="C40" s="111"/>
      <c r="D40" s="111"/>
      <c r="E40" s="112"/>
      <c r="F40" s="112"/>
      <c r="G40" s="112"/>
      <c r="H40" s="112"/>
      <c r="I40" s="112"/>
    </row>
    <row r="41" spans="1:9" x14ac:dyDescent="0.2">
      <c r="A41" s="113" t="s">
        <v>109</v>
      </c>
      <c r="B41" s="104"/>
      <c r="C41" s="114"/>
      <c r="D41" s="114"/>
      <c r="E41" s="105"/>
      <c r="F41" s="105"/>
      <c r="G41" s="105"/>
      <c r="H41" s="105"/>
      <c r="I41" s="105"/>
    </row>
    <row r="42" spans="1:9" x14ac:dyDescent="0.2">
      <c r="A42" s="92"/>
      <c r="B42" s="93"/>
      <c r="C42" s="96"/>
      <c r="D42" s="96"/>
      <c r="E42" s="96"/>
      <c r="F42" s="96"/>
      <c r="G42" s="96"/>
      <c r="H42" s="96"/>
      <c r="I42" s="96"/>
    </row>
    <row r="43" spans="1:9" x14ac:dyDescent="0.2">
      <c r="A43" s="92" t="s">
        <v>6</v>
      </c>
      <c r="B43" s="93"/>
      <c r="C43" s="22"/>
      <c r="D43" s="22"/>
      <c r="E43" s="96"/>
      <c r="F43" s="96"/>
      <c r="G43" s="96"/>
      <c r="H43" s="96"/>
      <c r="I43" s="96"/>
    </row>
    <row r="44" spans="1:9" x14ac:dyDescent="0.2">
      <c r="A44" s="92"/>
      <c r="B44" s="93"/>
      <c r="C44" s="22"/>
      <c r="D44" s="22"/>
      <c r="E44" s="96"/>
      <c r="F44" s="96"/>
      <c r="G44" s="96"/>
      <c r="H44" s="96"/>
      <c r="I44" s="96"/>
    </row>
    <row r="45" spans="1:9" x14ac:dyDescent="0.2">
      <c r="A45" s="113" t="s">
        <v>8</v>
      </c>
      <c r="B45" s="106"/>
      <c r="C45" s="22"/>
      <c r="D45" s="22"/>
      <c r="E45" s="96"/>
      <c r="F45" s="96"/>
      <c r="G45" s="96"/>
      <c r="H45" s="96"/>
      <c r="I45" s="96"/>
    </row>
    <row r="46" spans="1:9" x14ac:dyDescent="0.2">
      <c r="A46" s="115" t="s">
        <v>9</v>
      </c>
      <c r="B46" s="116"/>
      <c r="C46" s="22"/>
      <c r="D46" s="22"/>
      <c r="E46" s="96"/>
      <c r="F46" s="96"/>
      <c r="G46" s="96"/>
      <c r="H46" s="96"/>
      <c r="I46" s="96"/>
    </row>
    <row r="49" spans="7:7" x14ac:dyDescent="0.2">
      <c r="G49" s="91"/>
    </row>
  </sheetData>
  <sheetProtection selectLockedCells="1"/>
  <mergeCells count="4">
    <mergeCell ref="A8:I8"/>
    <mergeCell ref="A12:I14"/>
    <mergeCell ref="A15:I18"/>
    <mergeCell ref="A19:I19"/>
  </mergeCells>
  <printOptions horizontalCentered="1"/>
  <pageMargins left="0.7" right="0.7" top="0.75" bottom="0.75" header="0.3" footer="0.3"/>
  <pageSetup scale="91"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EE279-8E7A-419E-B30B-A033C8878DC2}">
  <sheetPr>
    <pageSetUpPr fitToPage="1"/>
  </sheetPr>
  <dimension ref="A1:I42"/>
  <sheetViews>
    <sheetView zoomScaleNormal="100" zoomScaleSheetLayoutView="70" workbookViewId="0">
      <selection activeCell="A14" sqref="A14"/>
    </sheetView>
  </sheetViews>
  <sheetFormatPr defaultColWidth="7.85546875" defaultRowHeight="12.75" x14ac:dyDescent="0.2"/>
  <cols>
    <col min="1" max="2" width="16.5703125" style="1" customWidth="1"/>
    <col min="3" max="8" width="12.42578125" style="1" customWidth="1"/>
    <col min="9" max="9" width="11.7109375" style="1" customWidth="1"/>
    <col min="10" max="16384" width="7.85546875" style="1"/>
  </cols>
  <sheetData>
    <row r="1" spans="1:9" x14ac:dyDescent="0.2">
      <c r="A1" s="124"/>
      <c r="B1" s="124"/>
      <c r="C1" s="124"/>
      <c r="D1" s="124"/>
      <c r="E1" s="125"/>
      <c r="F1" s="124"/>
      <c r="G1" s="124"/>
      <c r="H1" s="124"/>
      <c r="I1" s="124"/>
    </row>
    <row r="2" spans="1:9" s="4" customFormat="1" x14ac:dyDescent="0.2">
      <c r="A2" s="84" t="s">
        <v>13</v>
      </c>
      <c r="B2" s="85" t="s">
        <v>47</v>
      </c>
      <c r="C2" s="85"/>
      <c r="D2" s="85"/>
      <c r="E2" s="84"/>
      <c r="F2" s="84"/>
      <c r="G2" s="86" t="s">
        <v>14</v>
      </c>
      <c r="H2" s="117" t="s">
        <v>99</v>
      </c>
      <c r="I2" s="85"/>
    </row>
    <row r="3" spans="1:9" s="4" customFormat="1" x14ac:dyDescent="0.2">
      <c r="A3" s="84" t="s">
        <v>22</v>
      </c>
      <c r="B3" s="85" t="s">
        <v>128</v>
      </c>
      <c r="C3" s="85"/>
      <c r="D3" s="85"/>
      <c r="E3" s="84"/>
      <c r="F3" s="84"/>
      <c r="G3" s="86" t="s">
        <v>15</v>
      </c>
      <c r="H3" s="118" t="s">
        <v>101</v>
      </c>
      <c r="I3" s="89"/>
    </row>
    <row r="4" spans="1:9" s="4" customFormat="1" x14ac:dyDescent="0.2">
      <c r="A4" s="84" t="s">
        <v>16</v>
      </c>
      <c r="B4" s="85" t="s">
        <v>129</v>
      </c>
      <c r="C4" s="85"/>
      <c r="D4" s="85"/>
      <c r="E4" s="84"/>
      <c r="F4" s="84"/>
      <c r="G4" s="86" t="s">
        <v>18</v>
      </c>
      <c r="H4" s="85" t="s">
        <v>39</v>
      </c>
      <c r="I4" s="85"/>
    </row>
    <row r="5" spans="1:9" s="4" customFormat="1" x14ac:dyDescent="0.2">
      <c r="A5" s="84" t="s">
        <v>17</v>
      </c>
      <c r="B5" s="9" t="s">
        <v>130</v>
      </c>
      <c r="C5" s="89"/>
      <c r="D5" s="89"/>
      <c r="E5" s="84"/>
      <c r="F5" s="84"/>
      <c r="G5" s="86" t="s">
        <v>19</v>
      </c>
      <c r="H5" s="89" t="s">
        <v>131</v>
      </c>
      <c r="I5" s="89"/>
    </row>
    <row r="6" spans="1:9" s="4" customFormat="1" x14ac:dyDescent="0.2">
      <c r="A6" s="84"/>
      <c r="B6" s="84"/>
      <c r="C6" s="84"/>
      <c r="D6" s="84"/>
      <c r="E6" s="84"/>
      <c r="F6" s="84"/>
      <c r="G6" s="84"/>
      <c r="H6" s="84"/>
      <c r="I6" s="84"/>
    </row>
    <row r="7" spans="1:9" s="4" customFormat="1" ht="25.5" customHeight="1" x14ac:dyDescent="0.2">
      <c r="A7" s="260" t="s">
        <v>132</v>
      </c>
      <c r="B7" s="260"/>
      <c r="C7" s="260"/>
      <c r="D7" s="260"/>
      <c r="E7" s="260"/>
      <c r="F7" s="260"/>
      <c r="G7" s="260"/>
      <c r="H7" s="260"/>
      <c r="I7" s="260"/>
    </row>
    <row r="8" spans="1:9" s="4" customFormat="1" ht="4.7" customHeight="1" x14ac:dyDescent="0.2">
      <c r="A8" s="248"/>
      <c r="B8" s="248"/>
      <c r="C8" s="248"/>
      <c r="D8" s="248"/>
      <c r="E8" s="248"/>
      <c r="F8" s="248"/>
      <c r="G8" s="248"/>
      <c r="H8" s="248"/>
      <c r="I8" s="248"/>
    </row>
    <row r="9" spans="1:9" s="4" customFormat="1" ht="28.7" customHeight="1" x14ac:dyDescent="0.2">
      <c r="A9" s="260" t="s">
        <v>133</v>
      </c>
      <c r="B9" s="260"/>
      <c r="C9" s="260"/>
      <c r="D9" s="260"/>
      <c r="E9" s="260"/>
      <c r="F9" s="260"/>
      <c r="G9" s="260"/>
      <c r="H9" s="260"/>
      <c r="I9" s="260"/>
    </row>
    <row r="10" spans="1:9" s="4" customFormat="1" x14ac:dyDescent="0.2">
      <c r="A10" s="84"/>
      <c r="B10" s="84"/>
      <c r="C10" s="84"/>
      <c r="D10" s="84"/>
      <c r="E10" s="84"/>
      <c r="F10" s="84"/>
      <c r="G10" s="84"/>
      <c r="H10" s="84"/>
      <c r="I10" s="84"/>
    </row>
    <row r="11" spans="1:9" s="4" customFormat="1" x14ac:dyDescent="0.2">
      <c r="A11" s="272" t="s">
        <v>134</v>
      </c>
      <c r="B11" s="273"/>
      <c r="C11" s="273"/>
      <c r="D11" s="273"/>
      <c r="E11" s="273"/>
      <c r="F11" s="273"/>
      <c r="G11" s="273"/>
      <c r="H11" s="273"/>
      <c r="I11" s="273"/>
    </row>
    <row r="12" spans="1:9" s="4" customFormat="1" x14ac:dyDescent="0.2">
      <c r="A12" s="273"/>
      <c r="B12" s="273"/>
      <c r="C12" s="273"/>
      <c r="D12" s="273"/>
      <c r="E12" s="273"/>
      <c r="F12" s="273"/>
      <c r="G12" s="273"/>
      <c r="H12" s="273"/>
      <c r="I12" s="273"/>
    </row>
    <row r="13" spans="1:9" s="4" customFormat="1" ht="20.25" customHeight="1" x14ac:dyDescent="0.2">
      <c r="A13" s="260" t="s">
        <v>135</v>
      </c>
      <c r="B13" s="260"/>
      <c r="C13" s="260"/>
      <c r="D13" s="260"/>
      <c r="E13" s="260"/>
      <c r="F13" s="260"/>
      <c r="G13" s="260"/>
      <c r="H13" s="260"/>
      <c r="I13" s="260"/>
    </row>
    <row r="14" spans="1:9" x14ac:dyDescent="0.2">
      <c r="A14" s="124"/>
      <c r="B14" s="124"/>
      <c r="C14" s="124"/>
      <c r="D14" s="124"/>
      <c r="E14" s="124"/>
      <c r="F14" s="124"/>
      <c r="G14" s="124"/>
      <c r="H14" s="124"/>
      <c r="I14" s="124"/>
    </row>
    <row r="15" spans="1:9" x14ac:dyDescent="0.2">
      <c r="A15" s="269" t="s">
        <v>12</v>
      </c>
      <c r="B15" s="270"/>
      <c r="C15" s="270"/>
      <c r="D15" s="270"/>
      <c r="E15" s="270"/>
      <c r="F15" s="270"/>
      <c r="G15" s="270"/>
      <c r="H15" s="270"/>
      <c r="I15" s="271"/>
    </row>
    <row r="16" spans="1:9" x14ac:dyDescent="0.2">
      <c r="A16" s="126"/>
      <c r="B16" s="127"/>
      <c r="C16" s="128" t="s">
        <v>27</v>
      </c>
      <c r="D16" s="128" t="s">
        <v>29</v>
      </c>
      <c r="E16" s="128" t="s">
        <v>31</v>
      </c>
      <c r="F16" s="128" t="s">
        <v>32</v>
      </c>
      <c r="G16" s="128" t="s">
        <v>33</v>
      </c>
      <c r="H16" s="128" t="s">
        <v>34</v>
      </c>
      <c r="I16" s="128" t="s">
        <v>182</v>
      </c>
    </row>
    <row r="17" spans="1:9" x14ac:dyDescent="0.2">
      <c r="A17" s="126"/>
      <c r="B17" s="127"/>
      <c r="C17" s="129" t="s">
        <v>10</v>
      </c>
      <c r="D17" s="130" t="s">
        <v>10</v>
      </c>
      <c r="E17" s="130" t="s">
        <v>10</v>
      </c>
      <c r="F17" s="238" t="s">
        <v>10</v>
      </c>
      <c r="G17" s="238" t="s">
        <v>10</v>
      </c>
      <c r="H17" s="130" t="s">
        <v>11</v>
      </c>
      <c r="I17" s="130" t="s">
        <v>11</v>
      </c>
    </row>
    <row r="18" spans="1:9" x14ac:dyDescent="0.2">
      <c r="A18" s="126" t="s">
        <v>0</v>
      </c>
      <c r="B18" s="127"/>
      <c r="C18" s="22">
        <v>0</v>
      </c>
      <c r="D18" s="22">
        <v>0</v>
      </c>
      <c r="E18" s="22">
        <v>16588</v>
      </c>
      <c r="F18" s="22">
        <v>40000</v>
      </c>
      <c r="G18" s="131">
        <v>40000</v>
      </c>
      <c r="H18" s="131">
        <v>40000</v>
      </c>
      <c r="I18" s="131">
        <v>40000</v>
      </c>
    </row>
    <row r="19" spans="1:9" x14ac:dyDescent="0.2">
      <c r="A19" s="126" t="s">
        <v>1</v>
      </c>
      <c r="B19" s="127"/>
      <c r="C19" s="96">
        <v>0</v>
      </c>
      <c r="D19" s="96">
        <v>0</v>
      </c>
      <c r="E19" s="96">
        <v>0</v>
      </c>
      <c r="F19" s="96">
        <f t="shared" ref="F19:I19" si="0">E30</f>
        <v>0</v>
      </c>
      <c r="G19" s="132">
        <f t="shared" si="0"/>
        <v>7449.46</v>
      </c>
      <c r="H19" s="133">
        <f t="shared" si="0"/>
        <v>7449.46</v>
      </c>
      <c r="I19" s="133">
        <f t="shared" si="0"/>
        <v>7449.46</v>
      </c>
    </row>
    <row r="20" spans="1:9" x14ac:dyDescent="0.2">
      <c r="A20" s="126" t="s">
        <v>2</v>
      </c>
      <c r="B20" s="127"/>
      <c r="C20" s="96"/>
      <c r="D20" s="96"/>
      <c r="E20" s="96">
        <v>0</v>
      </c>
      <c r="F20" s="96">
        <v>7449.46</v>
      </c>
      <c r="G20" s="134">
        <v>0</v>
      </c>
      <c r="H20" s="135">
        <v>0</v>
      </c>
      <c r="I20" s="135">
        <v>0</v>
      </c>
    </row>
    <row r="21" spans="1:9" x14ac:dyDescent="0.2">
      <c r="A21" s="126" t="s">
        <v>3</v>
      </c>
      <c r="B21" s="127"/>
      <c r="C21" s="96"/>
      <c r="D21" s="96"/>
      <c r="E21" s="96">
        <v>0</v>
      </c>
      <c r="F21" s="96">
        <v>0</v>
      </c>
      <c r="G21" s="134">
        <v>0</v>
      </c>
      <c r="H21" s="135">
        <v>0</v>
      </c>
      <c r="I21" s="135">
        <v>0</v>
      </c>
    </row>
    <row r="22" spans="1:9" x14ac:dyDescent="0.2">
      <c r="A22" s="126"/>
      <c r="B22" s="127"/>
      <c r="C22" s="133"/>
      <c r="D22" s="133"/>
      <c r="E22" s="133"/>
      <c r="F22" s="133"/>
      <c r="G22" s="134"/>
      <c r="H22" s="133"/>
      <c r="I22" s="133"/>
    </row>
    <row r="23" spans="1:9" x14ac:dyDescent="0.2">
      <c r="A23" s="137" t="s">
        <v>4</v>
      </c>
      <c r="B23" s="138"/>
      <c r="C23" s="139"/>
      <c r="D23" s="139"/>
      <c r="E23" s="139"/>
      <c r="F23" s="139"/>
      <c r="G23" s="139"/>
      <c r="H23" s="28"/>
      <c r="I23" s="28"/>
    </row>
    <row r="24" spans="1:9" x14ac:dyDescent="0.2">
      <c r="A24" s="137" t="s">
        <v>30</v>
      </c>
      <c r="B24" s="140"/>
      <c r="C24" s="141"/>
      <c r="D24" s="139"/>
      <c r="E24" s="139"/>
      <c r="F24" s="139"/>
      <c r="G24" s="139"/>
      <c r="H24" s="28"/>
      <c r="I24" s="28"/>
    </row>
    <row r="25" spans="1:9" x14ac:dyDescent="0.2">
      <c r="A25" s="142"/>
      <c r="B25" s="143"/>
      <c r="C25" s="28"/>
      <c r="D25" s="28"/>
      <c r="E25" s="28"/>
      <c r="F25" s="28"/>
      <c r="G25" s="141"/>
      <c r="H25" s="28"/>
      <c r="I25" s="28"/>
    </row>
    <row r="26" spans="1:9" x14ac:dyDescent="0.2">
      <c r="A26" s="142"/>
      <c r="B26" s="143"/>
      <c r="C26" s="28"/>
      <c r="D26" s="28"/>
      <c r="E26" s="28"/>
      <c r="F26" s="28"/>
      <c r="G26" s="141"/>
      <c r="H26" s="28"/>
      <c r="I26" s="28"/>
    </row>
    <row r="27" spans="1:9" x14ac:dyDescent="0.2">
      <c r="A27" s="142"/>
      <c r="B27" s="143"/>
      <c r="C27" s="28"/>
      <c r="D27" s="28"/>
      <c r="E27" s="28"/>
      <c r="F27" s="28"/>
      <c r="G27" s="141"/>
      <c r="H27" s="28"/>
      <c r="I27" s="28"/>
    </row>
    <row r="28" spans="1:9" x14ac:dyDescent="0.2">
      <c r="A28" s="137" t="s">
        <v>5</v>
      </c>
      <c r="B28" s="140"/>
      <c r="C28" s="27">
        <v>0</v>
      </c>
      <c r="D28" s="27">
        <v>0</v>
      </c>
      <c r="E28" s="27">
        <v>0</v>
      </c>
      <c r="F28" s="27">
        <f t="shared" ref="F28:H28" si="1">SUM(F25:F27)</f>
        <v>0</v>
      </c>
      <c r="G28" s="139">
        <f t="shared" si="1"/>
        <v>0</v>
      </c>
      <c r="H28" s="28">
        <f t="shared" si="1"/>
        <v>0</v>
      </c>
      <c r="I28" s="28">
        <f t="shared" ref="I28" si="2">SUM(I25:I27)</f>
        <v>0</v>
      </c>
    </row>
    <row r="29" spans="1:9" x14ac:dyDescent="0.2">
      <c r="A29" s="126"/>
      <c r="B29" s="127"/>
      <c r="C29" s="133"/>
      <c r="D29" s="133"/>
      <c r="E29" s="133"/>
      <c r="F29" s="133"/>
      <c r="G29" s="134"/>
      <c r="H29" s="133"/>
      <c r="I29" s="133"/>
    </row>
    <row r="30" spans="1:9" x14ac:dyDescent="0.2">
      <c r="A30" s="126" t="s">
        <v>7</v>
      </c>
      <c r="B30" s="127"/>
      <c r="C30" s="136">
        <v>0</v>
      </c>
      <c r="D30" s="136">
        <v>0</v>
      </c>
      <c r="E30" s="136">
        <f>E20-E21+E28</f>
        <v>0</v>
      </c>
      <c r="F30" s="136">
        <f t="shared" ref="F30:I30" si="3">+F19+F20-F21+F28</f>
        <v>7449.46</v>
      </c>
      <c r="G30" s="144">
        <f t="shared" si="3"/>
        <v>7449.46</v>
      </c>
      <c r="H30" s="28">
        <f t="shared" si="3"/>
        <v>7449.46</v>
      </c>
      <c r="I30" s="28">
        <f t="shared" si="3"/>
        <v>7449.46</v>
      </c>
    </row>
    <row r="31" spans="1:9" x14ac:dyDescent="0.2">
      <c r="A31" s="145"/>
      <c r="B31" s="146"/>
      <c r="C31" s="147"/>
      <c r="D31" s="147"/>
      <c r="E31" s="133"/>
      <c r="F31" s="133"/>
      <c r="G31" s="134"/>
      <c r="H31" s="133"/>
      <c r="I31" s="133"/>
    </row>
    <row r="32" spans="1:9" x14ac:dyDescent="0.2">
      <c r="A32" s="126" t="s">
        <v>24</v>
      </c>
      <c r="B32" s="127"/>
      <c r="C32" s="96">
        <v>0</v>
      </c>
      <c r="D32" s="96">
        <v>0</v>
      </c>
      <c r="E32" s="96">
        <v>0</v>
      </c>
      <c r="F32" s="96">
        <v>0</v>
      </c>
      <c r="G32" s="134">
        <v>0</v>
      </c>
      <c r="H32" s="135">
        <v>0</v>
      </c>
      <c r="I32" s="135">
        <v>0</v>
      </c>
    </row>
    <row r="33" spans="1:9" x14ac:dyDescent="0.2">
      <c r="A33" s="145"/>
      <c r="B33" s="146"/>
      <c r="C33" s="147"/>
      <c r="D33" s="147"/>
      <c r="E33" s="133"/>
      <c r="F33" s="133"/>
      <c r="G33" s="134"/>
      <c r="H33" s="133"/>
      <c r="I33" s="133"/>
    </row>
    <row r="34" spans="1:9" x14ac:dyDescent="0.2">
      <c r="A34" s="126" t="s">
        <v>25</v>
      </c>
      <c r="B34" s="148"/>
      <c r="C34" s="149">
        <f t="shared" ref="C34:I34" si="4">C30-C32</f>
        <v>0</v>
      </c>
      <c r="D34" s="149">
        <f t="shared" si="4"/>
        <v>0</v>
      </c>
      <c r="E34" s="149">
        <f t="shared" si="4"/>
        <v>0</v>
      </c>
      <c r="F34" s="149">
        <f t="shared" si="4"/>
        <v>7449.46</v>
      </c>
      <c r="G34" s="149">
        <f t="shared" si="4"/>
        <v>7449.46</v>
      </c>
      <c r="H34" s="149">
        <f t="shared" si="4"/>
        <v>7449.46</v>
      </c>
      <c r="I34" s="149">
        <f t="shared" si="4"/>
        <v>7449.46</v>
      </c>
    </row>
    <row r="35" spans="1:9" x14ac:dyDescent="0.2">
      <c r="A35" s="150"/>
      <c r="B35" s="150"/>
      <c r="C35" s="151"/>
      <c r="D35" s="151"/>
      <c r="E35" s="151"/>
      <c r="F35" s="151"/>
      <c r="G35" s="151"/>
      <c r="H35" s="151"/>
      <c r="I35" s="151"/>
    </row>
    <row r="36" spans="1:9" x14ac:dyDescent="0.2">
      <c r="A36" s="152" t="s">
        <v>26</v>
      </c>
      <c r="B36" s="153"/>
      <c r="C36" s="154"/>
      <c r="D36" s="154"/>
      <c r="E36" s="155"/>
      <c r="F36" s="155"/>
      <c r="G36" s="155"/>
      <c r="H36" s="155"/>
      <c r="I36" s="155"/>
    </row>
    <row r="37" spans="1:9" x14ac:dyDescent="0.2">
      <c r="A37" s="156" t="s">
        <v>28</v>
      </c>
      <c r="B37" s="146"/>
      <c r="C37" s="29"/>
      <c r="D37" s="29"/>
      <c r="E37" s="147"/>
      <c r="F37" s="147"/>
      <c r="G37" s="147"/>
      <c r="H37" s="147"/>
      <c r="I37" s="147"/>
    </row>
    <row r="38" spans="1:9" x14ac:dyDescent="0.2">
      <c r="A38" s="126"/>
      <c r="B38" s="127"/>
      <c r="C38" s="133"/>
      <c r="D38" s="133"/>
      <c r="E38" s="133"/>
      <c r="F38" s="133"/>
      <c r="G38" s="133"/>
      <c r="H38" s="133"/>
      <c r="I38" s="133"/>
    </row>
    <row r="39" spans="1:9" x14ac:dyDescent="0.2">
      <c r="A39" s="126" t="s">
        <v>6</v>
      </c>
      <c r="B39" s="127"/>
      <c r="C39" s="28"/>
      <c r="D39" s="28"/>
      <c r="E39" s="133"/>
      <c r="F39" s="133"/>
      <c r="G39" s="133"/>
      <c r="H39" s="133"/>
      <c r="I39" s="133"/>
    </row>
    <row r="40" spans="1:9" x14ac:dyDescent="0.2">
      <c r="A40" s="126"/>
      <c r="B40" s="127"/>
      <c r="C40" s="28"/>
      <c r="D40" s="28"/>
      <c r="E40" s="133"/>
      <c r="F40" s="133"/>
      <c r="G40" s="133"/>
      <c r="H40" s="133"/>
      <c r="I40" s="133"/>
    </row>
    <row r="41" spans="1:9" x14ac:dyDescent="0.2">
      <c r="A41" s="156" t="s">
        <v>8</v>
      </c>
      <c r="B41" s="148"/>
      <c r="C41" s="28"/>
      <c r="D41" s="28"/>
      <c r="E41" s="133"/>
      <c r="F41" s="133"/>
      <c r="G41" s="133"/>
      <c r="H41" s="133"/>
      <c r="I41" s="133"/>
    </row>
    <row r="42" spans="1:9" x14ac:dyDescent="0.2">
      <c r="A42" s="157" t="s">
        <v>9</v>
      </c>
      <c r="B42" s="158"/>
      <c r="C42" s="28"/>
      <c r="D42" s="28"/>
      <c r="E42" s="133"/>
      <c r="F42" s="133"/>
      <c r="G42" s="133"/>
      <c r="H42" s="133"/>
      <c r="I42" s="133"/>
    </row>
  </sheetData>
  <mergeCells count="6">
    <mergeCell ref="A15:I15"/>
    <mergeCell ref="A7:I7"/>
    <mergeCell ref="A9:I9"/>
    <mergeCell ref="A11:I11"/>
    <mergeCell ref="A12:I12"/>
    <mergeCell ref="A13:I13"/>
  </mergeCells>
  <printOptions horizontalCentered="1"/>
  <pageMargins left="0.7" right="0.7" top="0.75" bottom="0.75" header="0.3" footer="0.3"/>
  <pageSetup scale="91"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6DFCE-C6DE-4AE8-A988-49A8FF8C105F}">
  <sheetPr>
    <pageSetUpPr fitToPage="1"/>
  </sheetPr>
  <dimension ref="A1:L43"/>
  <sheetViews>
    <sheetView zoomScaleNormal="100" zoomScaleSheetLayoutView="70" workbookViewId="0">
      <selection activeCell="A15" sqref="A15"/>
    </sheetView>
  </sheetViews>
  <sheetFormatPr defaultColWidth="9.140625" defaultRowHeight="12.75" x14ac:dyDescent="0.2"/>
  <cols>
    <col min="1" max="2" width="14.7109375" style="208" customWidth="1"/>
    <col min="3" max="8" width="14" style="208" customWidth="1"/>
    <col min="9" max="9" width="13.140625" style="208" customWidth="1"/>
    <col min="10" max="16384" width="9.140625" style="208"/>
  </cols>
  <sheetData>
    <row r="1" spans="1:9" x14ac:dyDescent="0.2">
      <c r="A1" s="1"/>
      <c r="B1" s="1"/>
      <c r="C1" s="1"/>
      <c r="D1" s="1"/>
      <c r="E1" s="75"/>
      <c r="F1" s="1"/>
      <c r="G1" s="1"/>
      <c r="H1" s="1"/>
      <c r="I1" s="1"/>
    </row>
    <row r="2" spans="1:9" x14ac:dyDescent="0.2">
      <c r="A2" s="4" t="s">
        <v>13</v>
      </c>
      <c r="B2" s="170" t="s">
        <v>47</v>
      </c>
      <c r="C2" s="170"/>
      <c r="D2" s="170"/>
      <c r="E2" s="4"/>
      <c r="F2" s="4"/>
      <c r="G2" s="7" t="s">
        <v>14</v>
      </c>
      <c r="H2" s="170" t="s">
        <v>61</v>
      </c>
      <c r="I2" s="170"/>
    </row>
    <row r="3" spans="1:9" x14ac:dyDescent="0.2">
      <c r="A3" s="4" t="s">
        <v>22</v>
      </c>
      <c r="B3" s="170" t="s">
        <v>62</v>
      </c>
      <c r="C3" s="170"/>
      <c r="D3" s="170"/>
      <c r="E3" s="4"/>
      <c r="F3" s="4"/>
      <c r="G3" s="7" t="s">
        <v>15</v>
      </c>
      <c r="H3" s="9" t="s">
        <v>63</v>
      </c>
      <c r="I3" s="9"/>
    </row>
    <row r="4" spans="1:9" x14ac:dyDescent="0.2">
      <c r="A4" s="4" t="s">
        <v>16</v>
      </c>
      <c r="B4" s="170" t="s">
        <v>64</v>
      </c>
      <c r="C4" s="170"/>
      <c r="D4" s="170"/>
      <c r="E4" s="4"/>
      <c r="F4" s="4"/>
      <c r="G4" s="7" t="s">
        <v>18</v>
      </c>
      <c r="H4" s="170" t="s">
        <v>39</v>
      </c>
      <c r="I4" s="170"/>
    </row>
    <row r="5" spans="1:9" x14ac:dyDescent="0.2">
      <c r="A5" s="4" t="s">
        <v>17</v>
      </c>
      <c r="B5" s="9" t="s">
        <v>65</v>
      </c>
      <c r="C5" s="9"/>
      <c r="D5" s="9"/>
      <c r="E5" s="4"/>
      <c r="F5" s="4"/>
      <c r="G5" s="7" t="s">
        <v>19</v>
      </c>
      <c r="H5" s="9" t="s">
        <v>66</v>
      </c>
      <c r="I5" s="9"/>
    </row>
    <row r="8" spans="1:9" ht="30" customHeight="1" x14ac:dyDescent="0.2">
      <c r="A8" s="277" t="s">
        <v>67</v>
      </c>
      <c r="B8" s="277"/>
      <c r="C8" s="277"/>
      <c r="D8" s="277"/>
      <c r="E8" s="277"/>
      <c r="F8" s="277"/>
      <c r="G8" s="277"/>
      <c r="H8" s="277"/>
      <c r="I8" s="277"/>
    </row>
    <row r="10" spans="1:9" x14ac:dyDescent="0.2">
      <c r="A10" s="277" t="s">
        <v>68</v>
      </c>
      <c r="B10" s="277"/>
      <c r="C10" s="277"/>
      <c r="D10" s="277"/>
      <c r="E10" s="277"/>
      <c r="F10" s="277"/>
      <c r="G10" s="277"/>
      <c r="H10" s="277"/>
      <c r="I10" s="277"/>
    </row>
    <row r="12" spans="1:9" ht="42" customHeight="1" x14ac:dyDescent="0.2">
      <c r="A12" s="277" t="s">
        <v>69</v>
      </c>
      <c r="B12" s="277"/>
      <c r="C12" s="277"/>
      <c r="D12" s="277"/>
      <c r="E12" s="277"/>
      <c r="F12" s="277"/>
      <c r="G12" s="277"/>
      <c r="H12" s="277"/>
      <c r="I12" s="277"/>
    </row>
    <row r="14" spans="1:9" x14ac:dyDescent="0.2">
      <c r="A14" s="277" t="s">
        <v>70</v>
      </c>
      <c r="B14" s="277"/>
      <c r="C14" s="277"/>
      <c r="D14" s="277"/>
      <c r="E14" s="277"/>
      <c r="F14" s="277"/>
      <c r="G14" s="277"/>
      <c r="H14" s="277"/>
      <c r="I14" s="277"/>
    </row>
    <row r="16" spans="1:9" x14ac:dyDescent="0.2">
      <c r="A16" s="274" t="s">
        <v>12</v>
      </c>
      <c r="B16" s="275"/>
      <c r="C16" s="275"/>
      <c r="D16" s="275"/>
      <c r="E16" s="275"/>
      <c r="F16" s="275"/>
      <c r="G16" s="275"/>
      <c r="H16" s="275"/>
      <c r="I16" s="276"/>
    </row>
    <row r="17" spans="1:12" x14ac:dyDescent="0.2">
      <c r="A17" s="232"/>
      <c r="B17" s="231"/>
      <c r="C17" s="16" t="s">
        <v>27</v>
      </c>
      <c r="D17" s="16" t="s">
        <v>29</v>
      </c>
      <c r="E17" s="16" t="s">
        <v>31</v>
      </c>
      <c r="F17" s="16" t="s">
        <v>32</v>
      </c>
      <c r="G17" s="16" t="s">
        <v>33</v>
      </c>
      <c r="H17" s="16" t="s">
        <v>34</v>
      </c>
      <c r="I17" s="16" t="s">
        <v>182</v>
      </c>
      <c r="L17" s="175"/>
    </row>
    <row r="18" spans="1:12" x14ac:dyDescent="0.2">
      <c r="A18" s="232"/>
      <c r="B18" s="231"/>
      <c r="C18" s="19" t="s">
        <v>10</v>
      </c>
      <c r="D18" s="176" t="s">
        <v>10</v>
      </c>
      <c r="E18" s="176" t="s">
        <v>10</v>
      </c>
      <c r="F18" s="238" t="s">
        <v>10</v>
      </c>
      <c r="G18" s="238" t="s">
        <v>10</v>
      </c>
      <c r="H18" s="176" t="s">
        <v>11</v>
      </c>
      <c r="I18" s="176" t="s">
        <v>11</v>
      </c>
    </row>
    <row r="19" spans="1:12" x14ac:dyDescent="0.2">
      <c r="A19" s="232" t="s">
        <v>0</v>
      </c>
      <c r="B19" s="231"/>
      <c r="C19" s="22">
        <v>250000</v>
      </c>
      <c r="D19" s="22">
        <v>0</v>
      </c>
      <c r="E19" s="22">
        <v>0</v>
      </c>
      <c r="F19" s="210"/>
      <c r="G19" s="210"/>
      <c r="H19" s="210"/>
      <c r="I19" s="210"/>
    </row>
    <row r="20" spans="1:12" x14ac:dyDescent="0.2">
      <c r="A20" s="232" t="s">
        <v>1</v>
      </c>
      <c r="B20" s="231"/>
      <c r="C20" s="22">
        <v>35.079999999987194</v>
      </c>
      <c r="D20" s="22">
        <v>64.46999999997206</v>
      </c>
      <c r="E20" s="22">
        <v>0.6999999999825377</v>
      </c>
      <c r="F20" s="210">
        <f>E31</f>
        <v>0.6999999999825377</v>
      </c>
      <c r="G20" s="210">
        <f>F31</f>
        <v>0.6999999999825377</v>
      </c>
      <c r="H20" s="210">
        <f>G31</f>
        <v>0.6999999999825377</v>
      </c>
      <c r="I20" s="210">
        <f>H31</f>
        <v>0.6999999999825377</v>
      </c>
    </row>
    <row r="21" spans="1:12" x14ac:dyDescent="0.2">
      <c r="A21" s="232" t="s">
        <v>2</v>
      </c>
      <c r="B21" s="231"/>
      <c r="C21" s="22">
        <v>349737.36</v>
      </c>
      <c r="D21" s="22">
        <v>234764.38</v>
      </c>
      <c r="E21" s="22">
        <v>0</v>
      </c>
      <c r="F21" s="210">
        <v>0</v>
      </c>
      <c r="G21" s="210">
        <v>0</v>
      </c>
      <c r="H21" s="210">
        <v>0</v>
      </c>
      <c r="I21" s="210">
        <v>0</v>
      </c>
    </row>
    <row r="22" spans="1:12" x14ac:dyDescent="0.2">
      <c r="A22" s="232" t="s">
        <v>3</v>
      </c>
      <c r="B22" s="231"/>
      <c r="C22" s="22">
        <v>349707.97</v>
      </c>
      <c r="D22" s="22">
        <v>234828.15</v>
      </c>
      <c r="E22" s="22">
        <v>0</v>
      </c>
      <c r="F22" s="210">
        <v>0</v>
      </c>
      <c r="G22" s="210">
        <v>0</v>
      </c>
      <c r="H22" s="210">
        <v>0</v>
      </c>
      <c r="I22" s="210">
        <v>0</v>
      </c>
    </row>
    <row r="23" spans="1:12" x14ac:dyDescent="0.2">
      <c r="A23" s="232"/>
      <c r="B23" s="231"/>
      <c r="C23" s="210"/>
      <c r="D23" s="210"/>
      <c r="E23" s="210"/>
      <c r="F23" s="210"/>
      <c r="G23" s="210"/>
      <c r="H23" s="210"/>
      <c r="I23" s="210"/>
    </row>
    <row r="24" spans="1:12" x14ac:dyDescent="0.2">
      <c r="A24" s="232" t="s">
        <v>4</v>
      </c>
      <c r="B24" s="237"/>
      <c r="C24" s="235"/>
      <c r="D24" s="235"/>
      <c r="E24" s="235"/>
      <c r="F24" s="235"/>
      <c r="G24" s="235"/>
      <c r="H24" s="230"/>
      <c r="I24" s="230"/>
    </row>
    <row r="25" spans="1:12" x14ac:dyDescent="0.2">
      <c r="A25" s="232" t="s">
        <v>30</v>
      </c>
      <c r="B25" s="231"/>
      <c r="C25" s="236"/>
      <c r="D25" s="235"/>
      <c r="E25" s="235"/>
      <c r="F25" s="235"/>
      <c r="G25" s="235"/>
      <c r="H25" s="230"/>
      <c r="I25" s="230"/>
    </row>
    <row r="26" spans="1:12" x14ac:dyDescent="0.2">
      <c r="A26" s="234"/>
      <c r="B26" s="233"/>
      <c r="C26" s="210"/>
      <c r="D26" s="210"/>
      <c r="E26" s="210"/>
      <c r="F26" s="210"/>
      <c r="G26" s="210"/>
      <c r="H26" s="210"/>
      <c r="I26" s="210"/>
    </row>
    <row r="27" spans="1:12" x14ac:dyDescent="0.2">
      <c r="A27" s="234"/>
      <c r="B27" s="233"/>
      <c r="C27" s="210"/>
      <c r="D27" s="210"/>
      <c r="E27" s="210"/>
      <c r="F27" s="210"/>
      <c r="G27" s="210"/>
      <c r="H27" s="210"/>
      <c r="I27" s="210"/>
    </row>
    <row r="28" spans="1:12" x14ac:dyDescent="0.2">
      <c r="A28" s="234"/>
      <c r="B28" s="233"/>
      <c r="C28" s="210"/>
      <c r="D28" s="210"/>
      <c r="E28" s="210"/>
      <c r="F28" s="210"/>
      <c r="G28" s="210"/>
      <c r="H28" s="210"/>
      <c r="I28" s="210"/>
    </row>
    <row r="29" spans="1:12" x14ac:dyDescent="0.2">
      <c r="A29" s="232" t="s">
        <v>5</v>
      </c>
      <c r="B29" s="231"/>
      <c r="C29" s="27">
        <v>0</v>
      </c>
      <c r="D29" s="27">
        <v>0</v>
      </c>
      <c r="E29" s="27">
        <v>0</v>
      </c>
      <c r="F29" s="230">
        <f>SUM(F26:F28)</f>
        <v>0</v>
      </c>
      <c r="G29" s="230">
        <f>SUM(G26:G28)</f>
        <v>0</v>
      </c>
      <c r="H29" s="230">
        <f>SUM(H26:H28)</f>
        <v>0</v>
      </c>
      <c r="I29" s="230">
        <f>SUM(I26:I28)</f>
        <v>0</v>
      </c>
    </row>
    <row r="30" spans="1:12" x14ac:dyDescent="0.2">
      <c r="A30" s="232"/>
      <c r="B30" s="231"/>
      <c r="C30" s="28"/>
      <c r="D30" s="28"/>
      <c r="E30" s="28"/>
      <c r="F30" s="210"/>
      <c r="G30" s="210"/>
      <c r="H30" s="210"/>
      <c r="I30" s="210"/>
    </row>
    <row r="31" spans="1:12" x14ac:dyDescent="0.2">
      <c r="A31" s="232" t="s">
        <v>7</v>
      </c>
      <c r="B31" s="231"/>
      <c r="C31" s="27">
        <v>64.46999999997206</v>
      </c>
      <c r="D31" s="27">
        <v>0.6999999999825377</v>
      </c>
      <c r="E31" s="27">
        <v>0.6999999999825377</v>
      </c>
      <c r="F31" s="230">
        <f>+F20+F21-F22+F29</f>
        <v>0.6999999999825377</v>
      </c>
      <c r="G31" s="230">
        <f>+G20+G21-G22+G29</f>
        <v>0.6999999999825377</v>
      </c>
      <c r="H31" s="230">
        <f>+H20+H21-H22+H29</f>
        <v>0.6999999999825377</v>
      </c>
      <c r="I31" s="230">
        <f>+I20+I21-I22+I29</f>
        <v>0.6999999999825377</v>
      </c>
    </row>
    <row r="32" spans="1:12" x14ac:dyDescent="0.2">
      <c r="A32" s="234"/>
      <c r="B32" s="233"/>
      <c r="C32" s="29"/>
      <c r="D32" s="28"/>
      <c r="E32" s="28"/>
      <c r="F32" s="210"/>
      <c r="G32" s="210"/>
      <c r="H32" s="210"/>
      <c r="I32" s="210"/>
    </row>
    <row r="33" spans="1:9" x14ac:dyDescent="0.2">
      <c r="A33" s="232" t="s">
        <v>24</v>
      </c>
      <c r="B33" s="231"/>
      <c r="C33" s="22">
        <v>0</v>
      </c>
      <c r="D33" s="22">
        <v>0</v>
      </c>
      <c r="E33" s="22">
        <v>0</v>
      </c>
      <c r="F33" s="210">
        <v>0</v>
      </c>
      <c r="G33" s="210">
        <v>0</v>
      </c>
      <c r="H33" s="210">
        <v>0</v>
      </c>
      <c r="I33" s="210">
        <v>0</v>
      </c>
    </row>
    <row r="34" spans="1:9" x14ac:dyDescent="0.2">
      <c r="A34" s="234"/>
      <c r="B34" s="233"/>
      <c r="C34" s="29"/>
      <c r="D34" s="28"/>
      <c r="E34" s="28"/>
      <c r="F34" s="210"/>
      <c r="G34" s="210"/>
      <c r="H34" s="210"/>
      <c r="I34" s="210"/>
    </row>
    <row r="35" spans="1:9" x14ac:dyDescent="0.2">
      <c r="A35" s="232" t="s">
        <v>25</v>
      </c>
      <c r="B35" s="30"/>
      <c r="C35" s="31" t="s">
        <v>46</v>
      </c>
      <c r="D35" s="31" t="s">
        <v>46</v>
      </c>
      <c r="E35" s="31" t="s">
        <v>46</v>
      </c>
      <c r="F35" s="32" t="s">
        <v>46</v>
      </c>
      <c r="G35" s="32" t="s">
        <v>46</v>
      </c>
      <c r="H35" s="32" t="s">
        <v>46</v>
      </c>
      <c r="I35" s="32" t="s">
        <v>46</v>
      </c>
    </row>
    <row r="36" spans="1:9" x14ac:dyDescent="0.2">
      <c r="A36" s="33"/>
      <c r="B36" s="33"/>
      <c r="C36" s="34"/>
      <c r="D36" s="34"/>
      <c r="E36" s="34"/>
      <c r="F36" s="34"/>
      <c r="G36" s="34"/>
      <c r="H36" s="34"/>
      <c r="I36" s="34"/>
    </row>
    <row r="37" spans="1:9" x14ac:dyDescent="0.2">
      <c r="A37" s="35" t="s">
        <v>26</v>
      </c>
      <c r="B37" s="171"/>
      <c r="C37" s="221"/>
      <c r="D37" s="221"/>
      <c r="E37" s="221"/>
      <c r="F37" s="221"/>
      <c r="G37" s="221"/>
      <c r="H37" s="221"/>
      <c r="I37" s="221"/>
    </row>
    <row r="38" spans="1:9" x14ac:dyDescent="0.2">
      <c r="A38" s="37" t="s">
        <v>28</v>
      </c>
      <c r="B38" s="233"/>
      <c r="C38" s="218"/>
      <c r="D38" s="218"/>
      <c r="E38" s="218"/>
      <c r="F38" s="218"/>
      <c r="G38" s="218"/>
      <c r="H38" s="218"/>
      <c r="I38" s="218"/>
    </row>
    <row r="39" spans="1:9" x14ac:dyDescent="0.2">
      <c r="A39" s="232"/>
      <c r="B39" s="231"/>
      <c r="C39" s="210"/>
      <c r="D39" s="210"/>
      <c r="E39" s="210"/>
      <c r="F39" s="210"/>
      <c r="G39" s="210"/>
      <c r="H39" s="210"/>
      <c r="I39" s="210"/>
    </row>
    <row r="40" spans="1:9" x14ac:dyDescent="0.2">
      <c r="A40" s="232" t="s">
        <v>6</v>
      </c>
      <c r="B40" s="231"/>
      <c r="C40" s="210"/>
      <c r="D40" s="210"/>
      <c r="E40" s="210"/>
      <c r="F40" s="210"/>
      <c r="G40" s="210"/>
      <c r="H40" s="210"/>
      <c r="I40" s="210"/>
    </row>
    <row r="41" spans="1:9" x14ac:dyDescent="0.2">
      <c r="A41" s="232"/>
      <c r="B41" s="231"/>
      <c r="C41" s="210"/>
      <c r="D41" s="210"/>
      <c r="E41" s="210"/>
      <c r="F41" s="210"/>
      <c r="G41" s="210"/>
      <c r="H41" s="210"/>
      <c r="I41" s="210"/>
    </row>
    <row r="42" spans="1:9" x14ac:dyDescent="0.2">
      <c r="A42" s="37" t="s">
        <v>8</v>
      </c>
      <c r="B42" s="30"/>
      <c r="C42" s="210"/>
      <c r="D42" s="210"/>
      <c r="E42" s="210"/>
      <c r="F42" s="210"/>
      <c r="G42" s="210"/>
      <c r="H42" s="210"/>
      <c r="I42" s="210"/>
    </row>
    <row r="43" spans="1:9" x14ac:dyDescent="0.2">
      <c r="A43" s="39" t="s">
        <v>9</v>
      </c>
      <c r="B43" s="40"/>
      <c r="C43" s="210"/>
      <c r="D43" s="210"/>
      <c r="E43" s="210"/>
      <c r="F43" s="210"/>
      <c r="G43" s="210"/>
      <c r="H43" s="210"/>
      <c r="I43" s="210"/>
    </row>
  </sheetData>
  <sheetProtection selectLockedCells="1"/>
  <mergeCells count="5">
    <mergeCell ref="A16:I16"/>
    <mergeCell ref="A8:I8"/>
    <mergeCell ref="A10:I10"/>
    <mergeCell ref="A12:I12"/>
    <mergeCell ref="A14:I14"/>
  </mergeCells>
  <printOptions horizontalCentered="1"/>
  <pageMargins left="0.7" right="0.7" top="0.75" bottom="0.75" header="0.3" footer="0.3"/>
  <pageSetup scale="86" orientation="landscape" r:id="rId1"/>
  <headerFooter alignWithMargins="0">
    <oddHeader>&amp;L&amp;"Arial,Bold"&amp;KFF0000Delete - Grant ended in FY19&amp;C&amp;"Arial,Bold"Report on Non-General Fund Information
&amp;"Arial,Regular"for Submittal to the 2023 Legislature</oddHeader>
    <oddFooter>&amp;LForm 37-47 (rev. 9/7/21)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BF5BD8-D4EA-4C1E-BCBD-0CCF7299D584}">
  <sheetPr>
    <pageSetUpPr fitToPage="1"/>
  </sheetPr>
  <dimension ref="A1:I43"/>
  <sheetViews>
    <sheetView zoomScaleNormal="100" zoomScaleSheetLayoutView="70" workbookViewId="0">
      <selection activeCell="A15" sqref="A15"/>
    </sheetView>
  </sheetViews>
  <sheetFormatPr defaultColWidth="7.85546875" defaultRowHeight="12.75" x14ac:dyDescent="0.2"/>
  <cols>
    <col min="1" max="2" width="16.7109375" style="1" customWidth="1"/>
    <col min="3" max="8" width="12.42578125" style="1" customWidth="1"/>
    <col min="9" max="9" width="11.7109375" style="1" customWidth="1"/>
    <col min="10" max="16384" width="7.85546875" style="1"/>
  </cols>
  <sheetData>
    <row r="1" spans="1:9" x14ac:dyDescent="0.2">
      <c r="A1" s="124"/>
      <c r="B1" s="124"/>
      <c r="C1" s="124"/>
      <c r="D1" s="124"/>
      <c r="E1" s="125"/>
      <c r="F1" s="124"/>
      <c r="G1" s="124"/>
      <c r="H1" s="124"/>
      <c r="I1" s="124"/>
    </row>
    <row r="2" spans="1:9" s="4" customFormat="1" x14ac:dyDescent="0.2">
      <c r="A2" s="84" t="s">
        <v>13</v>
      </c>
      <c r="B2" s="85" t="s">
        <v>47</v>
      </c>
      <c r="C2" s="85"/>
      <c r="D2" s="85"/>
      <c r="E2" s="84"/>
      <c r="F2" s="84"/>
      <c r="G2" s="86" t="s">
        <v>14</v>
      </c>
      <c r="H2" s="117" t="s">
        <v>99</v>
      </c>
      <c r="I2" s="85"/>
    </row>
    <row r="3" spans="1:9" s="4" customFormat="1" x14ac:dyDescent="0.2">
      <c r="A3" s="84" t="s">
        <v>22</v>
      </c>
      <c r="B3" s="85" t="s">
        <v>128</v>
      </c>
      <c r="C3" s="85"/>
      <c r="D3" s="85"/>
      <c r="E3" s="84"/>
      <c r="F3" s="84"/>
      <c r="G3" s="86" t="s">
        <v>15</v>
      </c>
      <c r="H3" s="89" t="s">
        <v>101</v>
      </c>
      <c r="I3" s="89"/>
    </row>
    <row r="4" spans="1:9" s="4" customFormat="1" x14ac:dyDescent="0.2">
      <c r="A4" s="84" t="s">
        <v>16</v>
      </c>
      <c r="B4" s="85" t="s">
        <v>136</v>
      </c>
      <c r="C4" s="85"/>
      <c r="D4" s="85"/>
      <c r="E4" s="84"/>
      <c r="F4" s="84"/>
      <c r="G4" s="86" t="s">
        <v>18</v>
      </c>
      <c r="H4" s="85" t="s">
        <v>39</v>
      </c>
      <c r="I4" s="85"/>
    </row>
    <row r="5" spans="1:9" s="4" customFormat="1" x14ac:dyDescent="0.2">
      <c r="A5" s="84" t="s">
        <v>17</v>
      </c>
      <c r="B5" s="9" t="s">
        <v>130</v>
      </c>
      <c r="C5" s="89"/>
      <c r="D5" s="89"/>
      <c r="E5" s="84"/>
      <c r="F5" s="84"/>
      <c r="G5" s="86" t="s">
        <v>19</v>
      </c>
      <c r="H5" s="89" t="s">
        <v>137</v>
      </c>
      <c r="I5" s="89"/>
    </row>
    <row r="6" spans="1:9" s="4" customFormat="1" x14ac:dyDescent="0.2">
      <c r="A6" s="84"/>
      <c r="B6" s="84"/>
      <c r="C6" s="84"/>
      <c r="D6" s="84"/>
      <c r="E6" s="84"/>
      <c r="F6" s="84"/>
      <c r="G6" s="84"/>
      <c r="H6" s="84"/>
      <c r="I6" s="84"/>
    </row>
    <row r="7" spans="1:9" s="4" customFormat="1" x14ac:dyDescent="0.2">
      <c r="A7" s="84"/>
      <c r="B7" s="84"/>
      <c r="C7" s="84"/>
      <c r="D7" s="84"/>
      <c r="E7" s="84"/>
      <c r="F7" s="84"/>
      <c r="G7" s="84"/>
      <c r="H7" s="84"/>
      <c r="I7" s="84"/>
    </row>
    <row r="8" spans="1:9" s="4" customFormat="1" x14ac:dyDescent="0.2">
      <c r="A8" s="260" t="s">
        <v>132</v>
      </c>
      <c r="B8" s="260"/>
      <c r="C8" s="260"/>
      <c r="D8" s="260"/>
      <c r="E8" s="260"/>
      <c r="F8" s="260"/>
      <c r="G8" s="260"/>
      <c r="H8" s="260"/>
      <c r="I8" s="260"/>
    </row>
    <row r="9" spans="1:9" s="4" customFormat="1" x14ac:dyDescent="0.2">
      <c r="A9" s="248"/>
      <c r="B9" s="248"/>
      <c r="C9" s="248"/>
      <c r="D9" s="248"/>
      <c r="E9" s="248"/>
      <c r="F9" s="248"/>
      <c r="G9" s="248"/>
      <c r="H9" s="248"/>
      <c r="I9" s="248"/>
    </row>
    <row r="10" spans="1:9" s="4" customFormat="1" ht="24.95" customHeight="1" x14ac:dyDescent="0.2">
      <c r="A10" s="260" t="s">
        <v>133</v>
      </c>
      <c r="B10" s="260"/>
      <c r="C10" s="260"/>
      <c r="D10" s="260"/>
      <c r="E10" s="260"/>
      <c r="F10" s="260"/>
      <c r="G10" s="260"/>
      <c r="H10" s="260"/>
      <c r="I10" s="260"/>
    </row>
    <row r="11" spans="1:9" s="4" customFormat="1" x14ac:dyDescent="0.2">
      <c r="A11" s="84"/>
      <c r="B11" s="84"/>
      <c r="C11" s="84"/>
      <c r="D11" s="84"/>
      <c r="E11" s="84"/>
      <c r="F11" s="84"/>
      <c r="G11" s="84"/>
      <c r="H11" s="84"/>
      <c r="I11" s="84"/>
    </row>
    <row r="12" spans="1:9" s="4" customFormat="1" x14ac:dyDescent="0.2">
      <c r="A12" s="272" t="s">
        <v>138</v>
      </c>
      <c r="B12" s="273"/>
      <c r="C12" s="273"/>
      <c r="D12" s="273"/>
      <c r="E12" s="273"/>
      <c r="F12" s="273"/>
      <c r="G12" s="273"/>
      <c r="H12" s="273"/>
      <c r="I12" s="273"/>
    </row>
    <row r="13" spans="1:9" s="4" customFormat="1" x14ac:dyDescent="0.2">
      <c r="A13" s="273"/>
      <c r="B13" s="273"/>
      <c r="C13" s="273"/>
      <c r="D13" s="273"/>
      <c r="E13" s="273"/>
      <c r="F13" s="273"/>
      <c r="G13" s="273"/>
      <c r="H13" s="273"/>
      <c r="I13" s="273"/>
    </row>
    <row r="14" spans="1:9" s="4" customFormat="1" x14ac:dyDescent="0.2">
      <c r="A14" s="260" t="s">
        <v>135</v>
      </c>
      <c r="B14" s="260"/>
      <c r="C14" s="260"/>
      <c r="D14" s="260"/>
      <c r="E14" s="260"/>
      <c r="F14" s="260"/>
      <c r="G14" s="260"/>
      <c r="H14" s="260"/>
      <c r="I14" s="260"/>
    </row>
    <row r="15" spans="1:9" x14ac:dyDescent="0.2">
      <c r="A15" s="124"/>
      <c r="B15" s="124"/>
      <c r="C15" s="124"/>
      <c r="D15" s="124"/>
      <c r="E15" s="124"/>
      <c r="F15" s="124"/>
      <c r="G15" s="124"/>
      <c r="H15" s="124"/>
      <c r="I15" s="124"/>
    </row>
    <row r="16" spans="1:9" x14ac:dyDescent="0.2">
      <c r="A16" s="269" t="s">
        <v>12</v>
      </c>
      <c r="B16" s="270"/>
      <c r="C16" s="270"/>
      <c r="D16" s="270"/>
      <c r="E16" s="270"/>
      <c r="F16" s="270"/>
      <c r="G16" s="270"/>
      <c r="H16" s="270"/>
      <c r="I16" s="271"/>
    </row>
    <row r="17" spans="1:9" x14ac:dyDescent="0.2">
      <c r="A17" s="126"/>
      <c r="B17" s="127"/>
      <c r="C17" s="128" t="s">
        <v>27</v>
      </c>
      <c r="D17" s="128" t="s">
        <v>29</v>
      </c>
      <c r="E17" s="128" t="s">
        <v>31</v>
      </c>
      <c r="F17" s="128" t="s">
        <v>32</v>
      </c>
      <c r="G17" s="128" t="s">
        <v>33</v>
      </c>
      <c r="H17" s="128" t="s">
        <v>34</v>
      </c>
      <c r="I17" s="128" t="s">
        <v>182</v>
      </c>
    </row>
    <row r="18" spans="1:9" x14ac:dyDescent="0.2">
      <c r="A18" s="126"/>
      <c r="B18" s="127"/>
      <c r="C18" s="129" t="s">
        <v>10</v>
      </c>
      <c r="D18" s="130" t="s">
        <v>10</v>
      </c>
      <c r="E18" s="130" t="s">
        <v>10</v>
      </c>
      <c r="F18" s="238" t="s">
        <v>10</v>
      </c>
      <c r="G18" s="238" t="s">
        <v>10</v>
      </c>
      <c r="H18" s="130" t="s">
        <v>11</v>
      </c>
      <c r="I18" s="130" t="s">
        <v>11</v>
      </c>
    </row>
    <row r="19" spans="1:9" x14ac:dyDescent="0.2">
      <c r="A19" s="126" t="s">
        <v>0</v>
      </c>
      <c r="B19" s="127"/>
      <c r="C19" s="22">
        <v>0</v>
      </c>
      <c r="D19" s="22">
        <v>0</v>
      </c>
      <c r="E19" s="22">
        <v>3002</v>
      </c>
      <c r="F19" s="22">
        <v>20000</v>
      </c>
      <c r="G19" s="134">
        <v>20000</v>
      </c>
      <c r="H19" s="131">
        <v>20000</v>
      </c>
      <c r="I19" s="131">
        <v>20000</v>
      </c>
    </row>
    <row r="20" spans="1:9" x14ac:dyDescent="0.2">
      <c r="A20" s="126" t="s">
        <v>1</v>
      </c>
      <c r="B20" s="127"/>
      <c r="C20" s="96">
        <v>0</v>
      </c>
      <c r="D20" s="96">
        <v>0</v>
      </c>
      <c r="E20" s="96">
        <v>0</v>
      </c>
      <c r="F20" s="96">
        <f>E31</f>
        <v>2035.49</v>
      </c>
      <c r="G20" s="132">
        <f t="shared" ref="G20:I20" si="0">F31</f>
        <v>2035.49</v>
      </c>
      <c r="H20" s="133">
        <f t="shared" si="0"/>
        <v>2035.49</v>
      </c>
      <c r="I20" s="133">
        <f t="shared" si="0"/>
        <v>2035.49</v>
      </c>
    </row>
    <row r="21" spans="1:9" x14ac:dyDescent="0.2">
      <c r="A21" s="126" t="s">
        <v>2</v>
      </c>
      <c r="B21" s="127"/>
      <c r="C21" s="96"/>
      <c r="D21" s="96"/>
      <c r="E21" s="96">
        <v>2035.49</v>
      </c>
      <c r="F21" s="96">
        <v>0</v>
      </c>
      <c r="G21" s="134">
        <v>0</v>
      </c>
      <c r="H21" s="135">
        <v>0</v>
      </c>
      <c r="I21" s="135">
        <v>0</v>
      </c>
    </row>
    <row r="22" spans="1:9" x14ac:dyDescent="0.2">
      <c r="A22" s="126" t="s">
        <v>3</v>
      </c>
      <c r="B22" s="127"/>
      <c r="C22" s="96"/>
      <c r="D22" s="96"/>
      <c r="E22" s="96">
        <v>0</v>
      </c>
      <c r="F22" s="96">
        <v>0</v>
      </c>
      <c r="G22" s="134">
        <v>0</v>
      </c>
      <c r="H22" s="135">
        <v>0</v>
      </c>
      <c r="I22" s="135">
        <v>0</v>
      </c>
    </row>
    <row r="23" spans="1:9" x14ac:dyDescent="0.2">
      <c r="A23" s="126"/>
      <c r="B23" s="127"/>
      <c r="C23" s="133"/>
      <c r="D23" s="133"/>
      <c r="E23" s="133"/>
      <c r="F23" s="133"/>
      <c r="G23" s="134"/>
      <c r="H23" s="133"/>
      <c r="I23" s="133"/>
    </row>
    <row r="24" spans="1:9" x14ac:dyDescent="0.2">
      <c r="A24" s="137" t="s">
        <v>4</v>
      </c>
      <c r="B24" s="138"/>
      <c r="C24" s="139"/>
      <c r="D24" s="139"/>
      <c r="E24" s="139"/>
      <c r="F24" s="139"/>
      <c r="G24" s="139"/>
      <c r="H24" s="28"/>
      <c r="I24" s="28"/>
    </row>
    <row r="25" spans="1:9" x14ac:dyDescent="0.2">
      <c r="A25" s="137" t="s">
        <v>30</v>
      </c>
      <c r="B25" s="140"/>
      <c r="C25" s="141"/>
      <c r="D25" s="139"/>
      <c r="E25" s="139"/>
      <c r="F25" s="139"/>
      <c r="G25" s="139"/>
      <c r="H25" s="28"/>
      <c r="I25" s="28"/>
    </row>
    <row r="26" spans="1:9" x14ac:dyDescent="0.2">
      <c r="A26" s="142"/>
      <c r="B26" s="143"/>
      <c r="C26" s="28"/>
      <c r="D26" s="28"/>
      <c r="E26" s="28"/>
      <c r="F26" s="28"/>
      <c r="G26" s="141"/>
      <c r="H26" s="28"/>
      <c r="I26" s="28"/>
    </row>
    <row r="27" spans="1:9" x14ac:dyDescent="0.2">
      <c r="A27" s="142"/>
      <c r="B27" s="143"/>
      <c r="C27" s="28"/>
      <c r="D27" s="28"/>
      <c r="E27" s="28"/>
      <c r="F27" s="28"/>
      <c r="G27" s="141"/>
      <c r="H27" s="28"/>
      <c r="I27" s="28"/>
    </row>
    <row r="28" spans="1:9" x14ac:dyDescent="0.2">
      <c r="A28" s="142"/>
      <c r="B28" s="143"/>
      <c r="C28" s="28"/>
      <c r="D28" s="28"/>
      <c r="E28" s="28"/>
      <c r="F28" s="28"/>
      <c r="G28" s="141"/>
      <c r="H28" s="28"/>
      <c r="I28" s="28"/>
    </row>
    <row r="29" spans="1:9" x14ac:dyDescent="0.2">
      <c r="A29" s="137" t="s">
        <v>5</v>
      </c>
      <c r="B29" s="140"/>
      <c r="C29" s="27">
        <v>0</v>
      </c>
      <c r="D29" s="27">
        <v>0</v>
      </c>
      <c r="E29" s="27">
        <v>0</v>
      </c>
      <c r="F29" s="27">
        <f t="shared" ref="F29:H29" si="1">SUM(F26:F28)</f>
        <v>0</v>
      </c>
      <c r="G29" s="139">
        <f t="shared" si="1"/>
        <v>0</v>
      </c>
      <c r="H29" s="28">
        <f t="shared" si="1"/>
        <v>0</v>
      </c>
      <c r="I29" s="28">
        <f t="shared" ref="I29" si="2">SUM(I26:I28)</f>
        <v>0</v>
      </c>
    </row>
    <row r="30" spans="1:9" x14ac:dyDescent="0.2">
      <c r="A30" s="126"/>
      <c r="B30" s="127"/>
      <c r="C30" s="133"/>
      <c r="D30" s="133"/>
      <c r="E30" s="133"/>
      <c r="F30" s="133"/>
      <c r="G30" s="134"/>
      <c r="H30" s="133"/>
      <c r="I30" s="133"/>
    </row>
    <row r="31" spans="1:9" x14ac:dyDescent="0.2">
      <c r="A31" s="126" t="s">
        <v>7</v>
      </c>
      <c r="B31" s="127"/>
      <c r="C31" s="136">
        <v>0</v>
      </c>
      <c r="D31" s="136">
        <v>0</v>
      </c>
      <c r="E31" s="136">
        <v>2035.49</v>
      </c>
      <c r="F31" s="136">
        <f t="shared" ref="F31:I31" si="3">+F20+F21-F22+F29</f>
        <v>2035.49</v>
      </c>
      <c r="G31" s="144">
        <f t="shared" si="3"/>
        <v>2035.49</v>
      </c>
      <c r="H31" s="28">
        <f t="shared" si="3"/>
        <v>2035.49</v>
      </c>
      <c r="I31" s="28">
        <f t="shared" si="3"/>
        <v>2035.49</v>
      </c>
    </row>
    <row r="32" spans="1:9" x14ac:dyDescent="0.2">
      <c r="A32" s="145"/>
      <c r="B32" s="146"/>
      <c r="C32" s="147"/>
      <c r="D32" s="147"/>
      <c r="E32" s="133"/>
      <c r="F32" s="133"/>
      <c r="G32" s="134"/>
      <c r="H32" s="133"/>
      <c r="I32" s="133"/>
    </row>
    <row r="33" spans="1:9" x14ac:dyDescent="0.2">
      <c r="A33" s="126" t="s">
        <v>24</v>
      </c>
      <c r="B33" s="127"/>
      <c r="C33" s="96">
        <v>0</v>
      </c>
      <c r="D33" s="96">
        <v>0</v>
      </c>
      <c r="E33" s="96">
        <v>0</v>
      </c>
      <c r="F33" s="96">
        <v>0</v>
      </c>
      <c r="G33" s="134">
        <v>0</v>
      </c>
      <c r="H33" s="135">
        <v>0</v>
      </c>
      <c r="I33" s="135">
        <v>0</v>
      </c>
    </row>
    <row r="34" spans="1:9" x14ac:dyDescent="0.2">
      <c r="A34" s="145"/>
      <c r="B34" s="146"/>
      <c r="C34" s="147"/>
      <c r="D34" s="147"/>
      <c r="E34" s="133"/>
      <c r="F34" s="133"/>
      <c r="G34" s="134"/>
      <c r="H34" s="133"/>
      <c r="I34" s="133"/>
    </row>
    <row r="35" spans="1:9" x14ac:dyDescent="0.2">
      <c r="A35" s="126" t="s">
        <v>25</v>
      </c>
      <c r="B35" s="148"/>
      <c r="C35" s="149">
        <f t="shared" ref="C35:I35" si="4">C31-C33</f>
        <v>0</v>
      </c>
      <c r="D35" s="149">
        <f t="shared" si="4"/>
        <v>0</v>
      </c>
      <c r="E35" s="149">
        <f t="shared" si="4"/>
        <v>2035.49</v>
      </c>
      <c r="F35" s="149">
        <f t="shared" si="4"/>
        <v>2035.49</v>
      </c>
      <c r="G35" s="149">
        <f t="shared" si="4"/>
        <v>2035.49</v>
      </c>
      <c r="H35" s="149">
        <f t="shared" si="4"/>
        <v>2035.49</v>
      </c>
      <c r="I35" s="149">
        <f t="shared" si="4"/>
        <v>2035.49</v>
      </c>
    </row>
    <row r="36" spans="1:9" x14ac:dyDescent="0.2">
      <c r="A36" s="150"/>
      <c r="B36" s="150"/>
      <c r="C36" s="151"/>
      <c r="D36" s="151"/>
      <c r="E36" s="151"/>
      <c r="F36" s="151"/>
      <c r="G36" s="151"/>
      <c r="H36" s="151"/>
      <c r="I36" s="151"/>
    </row>
    <row r="37" spans="1:9" x14ac:dyDescent="0.2">
      <c r="A37" s="152" t="s">
        <v>26</v>
      </c>
      <c r="B37" s="153"/>
      <c r="C37" s="154"/>
      <c r="D37" s="154"/>
      <c r="E37" s="155"/>
      <c r="F37" s="155"/>
      <c r="G37" s="155"/>
      <c r="H37" s="155"/>
      <c r="I37" s="155"/>
    </row>
    <row r="38" spans="1:9" x14ac:dyDescent="0.2">
      <c r="A38" s="156" t="s">
        <v>28</v>
      </c>
      <c r="B38" s="146"/>
      <c r="C38" s="29"/>
      <c r="D38" s="29"/>
      <c r="E38" s="147"/>
      <c r="F38" s="147"/>
      <c r="G38" s="147"/>
      <c r="H38" s="147"/>
      <c r="I38" s="147"/>
    </row>
    <row r="39" spans="1:9" x14ac:dyDescent="0.2">
      <c r="A39" s="126"/>
      <c r="B39" s="127"/>
      <c r="C39" s="133"/>
      <c r="D39" s="133"/>
      <c r="E39" s="133"/>
      <c r="F39" s="133"/>
      <c r="G39" s="133"/>
      <c r="H39" s="133"/>
      <c r="I39" s="133"/>
    </row>
    <row r="40" spans="1:9" x14ac:dyDescent="0.2">
      <c r="A40" s="126" t="s">
        <v>6</v>
      </c>
      <c r="B40" s="127"/>
      <c r="C40" s="28"/>
      <c r="D40" s="28"/>
      <c r="E40" s="133"/>
      <c r="F40" s="133"/>
      <c r="G40" s="133"/>
      <c r="H40" s="133"/>
      <c r="I40" s="133"/>
    </row>
    <row r="41" spans="1:9" x14ac:dyDescent="0.2">
      <c r="A41" s="126"/>
      <c r="B41" s="127"/>
      <c r="C41" s="28"/>
      <c r="D41" s="28"/>
      <c r="E41" s="133"/>
      <c r="F41" s="133"/>
      <c r="G41" s="133"/>
      <c r="H41" s="133"/>
      <c r="I41" s="133"/>
    </row>
    <row r="42" spans="1:9" x14ac:dyDescent="0.2">
      <c r="A42" s="156" t="s">
        <v>8</v>
      </c>
      <c r="B42" s="148"/>
      <c r="C42" s="28"/>
      <c r="D42" s="28"/>
      <c r="E42" s="133"/>
      <c r="F42" s="133"/>
      <c r="G42" s="133"/>
      <c r="H42" s="133"/>
      <c r="I42" s="133"/>
    </row>
    <row r="43" spans="1:9" x14ac:dyDescent="0.2">
      <c r="A43" s="157" t="s">
        <v>9</v>
      </c>
      <c r="B43" s="158"/>
      <c r="C43" s="28"/>
      <c r="D43" s="28"/>
      <c r="E43" s="133"/>
      <c r="F43" s="133"/>
      <c r="G43" s="133"/>
      <c r="H43" s="133"/>
      <c r="I43" s="133"/>
    </row>
  </sheetData>
  <sheetProtection selectLockedCells="1"/>
  <mergeCells count="6">
    <mergeCell ref="A16:I16"/>
    <mergeCell ref="A8:I8"/>
    <mergeCell ref="A10:I10"/>
    <mergeCell ref="A12:I12"/>
    <mergeCell ref="A13:I13"/>
    <mergeCell ref="A14:I14"/>
  </mergeCells>
  <printOptions horizontalCentered="1"/>
  <pageMargins left="0.7" right="0.7" top="0.75" bottom="0.75" header="0.3" footer="0.3"/>
  <pageSetup scale="92"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7F1A8-EE50-4988-AD74-38043101BDF3}">
  <sheetPr>
    <pageSetUpPr fitToPage="1"/>
  </sheetPr>
  <dimension ref="A1:O48"/>
  <sheetViews>
    <sheetView zoomScale="95" zoomScaleNormal="95" zoomScaleSheetLayoutView="70" zoomScalePageLayoutView="80" workbookViewId="0">
      <selection activeCell="I18" sqref="I18"/>
    </sheetView>
  </sheetViews>
  <sheetFormatPr defaultColWidth="9.140625" defaultRowHeight="15" x14ac:dyDescent="0.25"/>
  <cols>
    <col min="1" max="2" width="14.7109375" style="249" customWidth="1"/>
    <col min="3" max="8" width="14" style="249" customWidth="1"/>
    <col min="9" max="9" width="13.140625" style="249" customWidth="1"/>
    <col min="10" max="10" width="9.140625" style="249"/>
    <col min="11" max="11" width="11.85546875" style="249" bestFit="1" customWidth="1"/>
    <col min="12" max="15" width="12.7109375" style="249" bestFit="1" customWidth="1"/>
    <col min="16" max="16384" width="9.140625" style="249"/>
  </cols>
  <sheetData>
    <row r="1" spans="1:9" x14ac:dyDescent="0.25">
      <c r="A1" s="258"/>
      <c r="B1" s="258"/>
      <c r="C1" s="258"/>
      <c r="D1" s="258"/>
      <c r="E1" s="258"/>
      <c r="F1" s="258"/>
      <c r="G1" s="258"/>
      <c r="H1" s="258"/>
      <c r="I1" s="258"/>
    </row>
    <row r="2" spans="1:9" s="208" customFormat="1" ht="12.75" x14ac:dyDescent="0.2">
      <c r="A2" s="241" t="s">
        <v>13</v>
      </c>
      <c r="B2" s="170" t="s">
        <v>47</v>
      </c>
      <c r="C2" s="222"/>
      <c r="D2" s="222"/>
      <c r="E2" s="241"/>
      <c r="F2" s="241"/>
      <c r="G2" s="243" t="s">
        <v>14</v>
      </c>
      <c r="H2" s="222" t="s">
        <v>77</v>
      </c>
      <c r="I2" s="222"/>
    </row>
    <row r="3" spans="1:9" s="208" customFormat="1" ht="12.75" x14ac:dyDescent="0.2">
      <c r="A3" s="241" t="s">
        <v>22</v>
      </c>
      <c r="B3" s="170" t="s">
        <v>169</v>
      </c>
      <c r="C3" s="222"/>
      <c r="D3" s="222"/>
      <c r="E3" s="241"/>
      <c r="F3" s="241"/>
      <c r="G3" s="243" t="s">
        <v>15</v>
      </c>
      <c r="H3" s="242" t="s">
        <v>78</v>
      </c>
      <c r="I3" s="242"/>
    </row>
    <row r="4" spans="1:9" s="208" customFormat="1" ht="12.75" x14ac:dyDescent="0.2">
      <c r="A4" s="241" t="s">
        <v>16</v>
      </c>
      <c r="B4" s="171" t="s">
        <v>202</v>
      </c>
      <c r="C4" s="222"/>
      <c r="D4" s="222"/>
      <c r="E4" s="241"/>
      <c r="F4" s="241"/>
      <c r="G4" s="243" t="s">
        <v>18</v>
      </c>
      <c r="H4" s="171" t="s">
        <v>39</v>
      </c>
      <c r="I4" s="222"/>
    </row>
    <row r="5" spans="1:9" s="208" customFormat="1" ht="12.75" x14ac:dyDescent="0.2">
      <c r="A5" s="241" t="s">
        <v>17</v>
      </c>
      <c r="B5" s="171" t="s">
        <v>201</v>
      </c>
      <c r="C5" s="242"/>
      <c r="D5" s="242"/>
      <c r="E5" s="241"/>
      <c r="F5" s="241"/>
      <c r="G5" s="243" t="s">
        <v>19</v>
      </c>
      <c r="H5" s="237" t="s">
        <v>200</v>
      </c>
      <c r="I5" s="242"/>
    </row>
    <row r="6" spans="1:9" s="208" customFormat="1" ht="12.75" x14ac:dyDescent="0.2">
      <c r="A6" s="241"/>
      <c r="B6" s="241"/>
      <c r="C6" s="241"/>
      <c r="D6" s="241"/>
      <c r="E6" s="241"/>
      <c r="F6" s="241"/>
      <c r="G6" s="241"/>
      <c r="H6" s="241"/>
      <c r="I6" s="241"/>
    </row>
    <row r="7" spans="1:9" s="208" customFormat="1" ht="12.75" x14ac:dyDescent="0.2">
      <c r="A7" s="241"/>
      <c r="B7" s="241"/>
      <c r="C7" s="241"/>
      <c r="D7" s="241"/>
      <c r="E7" s="241"/>
      <c r="F7" s="241"/>
      <c r="G7" s="241"/>
      <c r="H7" s="241"/>
      <c r="I7" s="241"/>
    </row>
    <row r="8" spans="1:9" s="208" customFormat="1" ht="12.75" customHeight="1" x14ac:dyDescent="0.2">
      <c r="A8" s="277" t="s">
        <v>199</v>
      </c>
      <c r="B8" s="277"/>
      <c r="C8" s="277"/>
      <c r="D8" s="277"/>
      <c r="E8" s="277"/>
      <c r="F8" s="277"/>
      <c r="G8" s="277"/>
      <c r="H8" s="277"/>
      <c r="I8" s="277"/>
    </row>
    <row r="9" spans="1:9" s="208" customFormat="1" ht="12.75" x14ac:dyDescent="0.2">
      <c r="A9" s="277"/>
      <c r="B9" s="277"/>
      <c r="C9" s="277"/>
      <c r="D9" s="277"/>
      <c r="E9" s="277"/>
      <c r="F9" s="277"/>
      <c r="G9" s="277"/>
      <c r="H9" s="277"/>
      <c r="I9" s="277"/>
    </row>
    <row r="10" spans="1:9" s="208" customFormat="1" ht="12.75" x14ac:dyDescent="0.2">
      <c r="A10" s="245"/>
      <c r="B10" s="245"/>
      <c r="C10" s="245"/>
      <c r="D10" s="245"/>
      <c r="E10" s="245"/>
      <c r="F10" s="245"/>
      <c r="G10" s="245"/>
      <c r="H10" s="245"/>
      <c r="I10" s="245"/>
    </row>
    <row r="11" spans="1:9" s="208" customFormat="1" ht="12.75" x14ac:dyDescent="0.2">
      <c r="A11" s="277" t="s">
        <v>198</v>
      </c>
      <c r="B11" s="277"/>
      <c r="C11" s="277"/>
      <c r="D11" s="277"/>
      <c r="E11" s="277"/>
      <c r="F11" s="277"/>
      <c r="G11" s="277"/>
      <c r="H11" s="277"/>
      <c r="I11" s="277"/>
    </row>
    <row r="12" spans="1:9" s="208" customFormat="1" ht="12.75" x14ac:dyDescent="0.2">
      <c r="A12" s="277"/>
      <c r="B12" s="277"/>
      <c r="C12" s="277"/>
      <c r="D12" s="277"/>
      <c r="E12" s="277"/>
      <c r="F12" s="277"/>
      <c r="G12" s="277"/>
      <c r="H12" s="277"/>
      <c r="I12" s="277"/>
    </row>
    <row r="13" spans="1:9" s="208" customFormat="1" ht="12.75" x14ac:dyDescent="0.2">
      <c r="B13" s="241"/>
      <c r="C13" s="241"/>
      <c r="D13" s="241"/>
      <c r="E13" s="241"/>
      <c r="F13" s="241"/>
      <c r="G13" s="241"/>
      <c r="H13" s="241"/>
      <c r="I13" s="241"/>
    </row>
    <row r="14" spans="1:9" s="208" customFormat="1" ht="12.75" customHeight="1" x14ac:dyDescent="0.2">
      <c r="A14" s="277" t="s">
        <v>197</v>
      </c>
      <c r="B14" s="277"/>
      <c r="C14" s="277"/>
      <c r="D14" s="277"/>
      <c r="E14" s="277"/>
      <c r="F14" s="277"/>
      <c r="G14" s="277"/>
      <c r="H14" s="277"/>
      <c r="I14" s="277"/>
    </row>
    <row r="15" spans="1:9" s="208" customFormat="1" ht="12.75" x14ac:dyDescent="0.2">
      <c r="A15" s="277"/>
      <c r="B15" s="277"/>
      <c r="C15" s="277"/>
      <c r="D15" s="277"/>
      <c r="E15" s="277"/>
      <c r="F15" s="277"/>
      <c r="G15" s="277"/>
      <c r="H15" s="277"/>
      <c r="I15" s="277"/>
    </row>
    <row r="16" spans="1:9" s="208" customFormat="1" ht="12.75" x14ac:dyDescent="0.2">
      <c r="A16" s="277"/>
      <c r="B16" s="277"/>
      <c r="C16" s="277"/>
      <c r="D16" s="277"/>
      <c r="E16" s="277"/>
      <c r="F16" s="277"/>
      <c r="G16" s="277"/>
      <c r="H16" s="277"/>
      <c r="I16" s="277"/>
    </row>
    <row r="17" spans="1:15" s="208" customFormat="1" ht="12.75" x14ac:dyDescent="0.2">
      <c r="A17" s="277"/>
      <c r="B17" s="277"/>
      <c r="C17" s="277"/>
      <c r="D17" s="277"/>
      <c r="E17" s="277"/>
      <c r="F17" s="277"/>
      <c r="G17" s="277"/>
      <c r="H17" s="277"/>
      <c r="I17" s="277"/>
    </row>
    <row r="18" spans="1:15" s="208" customFormat="1" ht="12.75" x14ac:dyDescent="0.2">
      <c r="A18" s="245"/>
      <c r="B18" s="245"/>
      <c r="C18" s="245"/>
      <c r="D18" s="245"/>
      <c r="E18" s="245"/>
      <c r="F18" s="245"/>
      <c r="G18" s="245"/>
      <c r="H18" s="245"/>
      <c r="I18" s="245"/>
    </row>
    <row r="19" spans="1:15" s="208" customFormat="1" ht="12.75" x14ac:dyDescent="0.2">
      <c r="A19" s="277" t="s">
        <v>196</v>
      </c>
      <c r="B19" s="277"/>
      <c r="C19" s="277"/>
      <c r="D19" s="277"/>
      <c r="E19" s="277"/>
      <c r="F19" s="277"/>
      <c r="G19" s="277"/>
      <c r="H19" s="277"/>
      <c r="I19" s="277"/>
    </row>
    <row r="20" spans="1:15" s="208" customFormat="1" ht="15" customHeight="1" x14ac:dyDescent="0.2">
      <c r="A20" s="246"/>
      <c r="B20" s="246"/>
      <c r="C20" s="246"/>
      <c r="D20" s="246"/>
      <c r="E20" s="246"/>
      <c r="F20" s="246"/>
      <c r="G20" s="246"/>
      <c r="H20" s="246"/>
      <c r="I20" s="246"/>
    </row>
    <row r="21" spans="1:15" s="208" customFormat="1" ht="12.75" x14ac:dyDescent="0.2">
      <c r="A21" s="278" t="s">
        <v>12</v>
      </c>
      <c r="B21" s="279"/>
      <c r="C21" s="279"/>
      <c r="D21" s="279"/>
      <c r="E21" s="279"/>
      <c r="F21" s="279"/>
      <c r="G21" s="279"/>
      <c r="H21" s="279"/>
      <c r="I21" s="280"/>
    </row>
    <row r="22" spans="1:15" x14ac:dyDescent="0.25">
      <c r="A22" s="255"/>
      <c r="B22" s="254"/>
      <c r="C22" s="257" t="s">
        <v>27</v>
      </c>
      <c r="D22" s="257" t="s">
        <v>29</v>
      </c>
      <c r="E22" s="257" t="s">
        <v>31</v>
      </c>
      <c r="F22" s="256" t="s">
        <v>32</v>
      </c>
      <c r="G22" s="256" t="s">
        <v>33</v>
      </c>
      <c r="H22" s="256" t="s">
        <v>34</v>
      </c>
      <c r="I22" s="256" t="s">
        <v>182</v>
      </c>
    </row>
    <row r="23" spans="1:15" x14ac:dyDescent="0.25">
      <c r="A23" s="255"/>
      <c r="B23" s="254"/>
      <c r="C23" s="253" t="s">
        <v>10</v>
      </c>
      <c r="D23" s="252" t="s">
        <v>10</v>
      </c>
      <c r="E23" s="252" t="s">
        <v>10</v>
      </c>
      <c r="F23" s="238" t="s">
        <v>10</v>
      </c>
      <c r="G23" s="238" t="s">
        <v>10</v>
      </c>
      <c r="H23" s="251" t="s">
        <v>11</v>
      </c>
      <c r="I23" s="251" t="s">
        <v>11</v>
      </c>
    </row>
    <row r="24" spans="1:15" s="208" customFormat="1" ht="12.75" x14ac:dyDescent="0.2">
      <c r="A24" s="216" t="s">
        <v>0</v>
      </c>
      <c r="B24" s="215"/>
      <c r="C24" s="210">
        <v>0</v>
      </c>
      <c r="D24" s="209">
        <v>0</v>
      </c>
      <c r="E24" s="209">
        <v>0</v>
      </c>
      <c r="F24" s="209">
        <v>0</v>
      </c>
      <c r="G24" s="209">
        <v>0</v>
      </c>
      <c r="H24" s="209">
        <v>0</v>
      </c>
      <c r="I24" s="209">
        <v>0</v>
      </c>
    </row>
    <row r="25" spans="1:15" s="208" customFormat="1" ht="12.75" x14ac:dyDescent="0.2">
      <c r="A25" s="216" t="s">
        <v>1</v>
      </c>
      <c r="B25" s="215"/>
      <c r="C25" s="209">
        <f t="shared" ref="C25:I25" si="0">B36</f>
        <v>0</v>
      </c>
      <c r="D25" s="209">
        <f t="shared" si="0"/>
        <v>0</v>
      </c>
      <c r="E25" s="209">
        <f t="shared" si="0"/>
        <v>0</v>
      </c>
      <c r="F25" s="209">
        <f t="shared" si="0"/>
        <v>0</v>
      </c>
      <c r="G25" s="209">
        <f t="shared" si="0"/>
        <v>0</v>
      </c>
      <c r="H25" s="209">
        <f t="shared" si="0"/>
        <v>0</v>
      </c>
      <c r="I25" s="209">
        <f t="shared" si="0"/>
        <v>0</v>
      </c>
    </row>
    <row r="26" spans="1:15" s="208" customFormat="1" ht="12.75" x14ac:dyDescent="0.2">
      <c r="A26" s="216" t="s">
        <v>2</v>
      </c>
      <c r="B26" s="215"/>
      <c r="C26" s="209">
        <v>0</v>
      </c>
      <c r="D26" s="209">
        <v>0</v>
      </c>
      <c r="E26" s="209">
        <v>0</v>
      </c>
      <c r="F26" s="209">
        <v>0</v>
      </c>
      <c r="G26" s="209">
        <v>20543</v>
      </c>
      <c r="H26" s="209">
        <v>104457</v>
      </c>
      <c r="I26" s="209">
        <v>0</v>
      </c>
      <c r="L26" s="250"/>
      <c r="M26" s="250"/>
      <c r="N26" s="250"/>
      <c r="O26" s="250"/>
    </row>
    <row r="27" spans="1:15" s="208" customFormat="1" ht="12.75" x14ac:dyDescent="0.2">
      <c r="A27" s="216" t="s">
        <v>3</v>
      </c>
      <c r="B27" s="215"/>
      <c r="C27" s="209">
        <v>0</v>
      </c>
      <c r="D27" s="229">
        <v>0</v>
      </c>
      <c r="E27" s="209">
        <v>0</v>
      </c>
      <c r="F27" s="209">
        <v>0</v>
      </c>
      <c r="G27" s="209">
        <v>20543</v>
      </c>
      <c r="H27" s="209">
        <v>104457</v>
      </c>
      <c r="I27" s="209">
        <v>0</v>
      </c>
      <c r="L27" s="250"/>
      <c r="M27" s="250"/>
      <c r="N27" s="250"/>
      <c r="O27" s="250"/>
    </row>
    <row r="28" spans="1:15" s="208" customFormat="1" ht="12.75" x14ac:dyDescent="0.2">
      <c r="A28" s="216"/>
      <c r="B28" s="215"/>
      <c r="C28" s="209"/>
      <c r="D28" s="209"/>
      <c r="E28" s="209"/>
      <c r="F28" s="209"/>
      <c r="G28" s="209"/>
      <c r="H28" s="209"/>
      <c r="I28" s="209"/>
    </row>
    <row r="29" spans="1:15" s="208" customFormat="1" ht="12.75" x14ac:dyDescent="0.2">
      <c r="A29" s="232" t="s">
        <v>4</v>
      </c>
      <c r="B29" s="237"/>
      <c r="C29" s="235"/>
      <c r="D29" s="235"/>
      <c r="E29" s="235"/>
      <c r="F29" s="235"/>
      <c r="G29" s="235"/>
      <c r="H29" s="230"/>
      <c r="I29" s="230"/>
    </row>
    <row r="30" spans="1:15" s="208" customFormat="1" ht="12.75" x14ac:dyDescent="0.2">
      <c r="A30" s="232" t="s">
        <v>30</v>
      </c>
      <c r="B30" s="231"/>
      <c r="C30" s="235"/>
      <c r="D30" s="235"/>
      <c r="E30" s="235"/>
      <c r="F30" s="235"/>
      <c r="G30" s="235"/>
      <c r="H30" s="230"/>
      <c r="I30" s="230"/>
    </row>
    <row r="31" spans="1:15" s="208" customFormat="1" ht="12.75" x14ac:dyDescent="0.2">
      <c r="A31" s="234"/>
      <c r="B31" s="233"/>
      <c r="C31" s="210"/>
      <c r="D31" s="210"/>
      <c r="E31" s="210"/>
      <c r="F31" s="210"/>
      <c r="G31" s="210"/>
      <c r="H31" s="210"/>
      <c r="I31" s="210"/>
    </row>
    <row r="32" spans="1:15" s="208" customFormat="1" ht="12.75" x14ac:dyDescent="0.2">
      <c r="A32" s="234"/>
      <c r="B32" s="233"/>
      <c r="C32" s="210"/>
      <c r="D32" s="210"/>
      <c r="E32" s="210"/>
      <c r="F32" s="210"/>
      <c r="G32" s="210"/>
      <c r="H32" s="210"/>
      <c r="I32" s="210"/>
    </row>
    <row r="33" spans="1:9" s="208" customFormat="1" ht="12.75" x14ac:dyDescent="0.2">
      <c r="A33" s="234"/>
      <c r="B33" s="233"/>
      <c r="C33" s="210"/>
      <c r="D33" s="210"/>
      <c r="E33" s="210"/>
      <c r="F33" s="210"/>
      <c r="G33" s="210"/>
      <c r="H33" s="210"/>
      <c r="I33" s="210"/>
    </row>
    <row r="34" spans="1:9" s="208" customFormat="1" ht="12.75" x14ac:dyDescent="0.2">
      <c r="A34" s="232" t="s">
        <v>5</v>
      </c>
      <c r="B34" s="231"/>
      <c r="C34" s="230">
        <f t="shared" ref="C34:I34" si="1">SUM(C31:C33)</f>
        <v>0</v>
      </c>
      <c r="D34" s="230">
        <f t="shared" si="1"/>
        <v>0</v>
      </c>
      <c r="E34" s="230">
        <f t="shared" si="1"/>
        <v>0</v>
      </c>
      <c r="F34" s="230">
        <f t="shared" si="1"/>
        <v>0</v>
      </c>
      <c r="G34" s="230">
        <f t="shared" si="1"/>
        <v>0</v>
      </c>
      <c r="H34" s="230">
        <f t="shared" si="1"/>
        <v>0</v>
      </c>
      <c r="I34" s="230">
        <f t="shared" si="1"/>
        <v>0</v>
      </c>
    </row>
    <row r="35" spans="1:9" s="208" customFormat="1" ht="12.75" x14ac:dyDescent="0.2">
      <c r="A35" s="216"/>
      <c r="B35" s="215"/>
      <c r="C35" s="209"/>
      <c r="D35" s="209"/>
      <c r="E35" s="209"/>
      <c r="F35" s="209"/>
      <c r="G35" s="209"/>
      <c r="H35" s="209"/>
      <c r="I35" s="209"/>
    </row>
    <row r="36" spans="1:9" s="208" customFormat="1" ht="12.75" x14ac:dyDescent="0.2">
      <c r="A36" s="216" t="s">
        <v>7</v>
      </c>
      <c r="B36" s="215"/>
      <c r="C36" s="229">
        <f t="shared" ref="C36:I36" si="2">+C25+C26-C27+C34</f>
        <v>0</v>
      </c>
      <c r="D36" s="229">
        <f t="shared" si="2"/>
        <v>0</v>
      </c>
      <c r="E36" s="229">
        <f t="shared" si="2"/>
        <v>0</v>
      </c>
      <c r="F36" s="229">
        <f t="shared" si="2"/>
        <v>0</v>
      </c>
      <c r="G36" s="229">
        <f t="shared" si="2"/>
        <v>0</v>
      </c>
      <c r="H36" s="229">
        <f t="shared" si="2"/>
        <v>0</v>
      </c>
      <c r="I36" s="229">
        <f t="shared" si="2"/>
        <v>0</v>
      </c>
    </row>
    <row r="37" spans="1:9" s="208" customFormat="1" ht="12.75" x14ac:dyDescent="0.2">
      <c r="A37" s="228"/>
      <c r="B37" s="219"/>
      <c r="C37" s="217"/>
      <c r="D37" s="209"/>
      <c r="E37" s="209"/>
      <c r="F37" s="209"/>
      <c r="G37" s="209"/>
      <c r="H37" s="209"/>
      <c r="I37" s="209"/>
    </row>
    <row r="38" spans="1:9" s="208" customFormat="1" ht="12.75" x14ac:dyDescent="0.2">
      <c r="A38" s="216" t="s">
        <v>24</v>
      </c>
      <c r="B38" s="215"/>
      <c r="C38" s="217">
        <v>0</v>
      </c>
      <c r="D38" s="209">
        <v>0</v>
      </c>
      <c r="E38" s="209">
        <v>0</v>
      </c>
      <c r="F38" s="209">
        <v>0</v>
      </c>
      <c r="G38" s="209">
        <v>104457</v>
      </c>
      <c r="H38" s="209">
        <v>0</v>
      </c>
      <c r="I38" s="209">
        <v>0</v>
      </c>
    </row>
    <row r="39" spans="1:9" s="208" customFormat="1" ht="12.75" x14ac:dyDescent="0.2">
      <c r="A39" s="228"/>
      <c r="B39" s="219"/>
      <c r="C39" s="217"/>
      <c r="D39" s="209"/>
      <c r="E39" s="209"/>
      <c r="F39" s="209"/>
      <c r="G39" s="209"/>
      <c r="H39" s="209"/>
      <c r="I39" s="209"/>
    </row>
    <row r="40" spans="1:9" s="208" customFormat="1" ht="12.75" x14ac:dyDescent="0.2">
      <c r="A40" s="216" t="s">
        <v>25</v>
      </c>
      <c r="B40" s="213"/>
      <c r="C40" s="227">
        <f>C36-C38</f>
        <v>0</v>
      </c>
      <c r="D40" s="226">
        <f>D36-D38</f>
        <v>0</v>
      </c>
      <c r="E40" s="226">
        <f>E36-E38</f>
        <v>0</v>
      </c>
      <c r="F40" s="226">
        <f>F36-F38</f>
        <v>0</v>
      </c>
      <c r="G40" s="226" t="s">
        <v>60</v>
      </c>
      <c r="H40" s="226">
        <f>H36-H38</f>
        <v>0</v>
      </c>
      <c r="I40" s="226">
        <f>I36-I38</f>
        <v>0</v>
      </c>
    </row>
    <row r="41" spans="1:9" s="208" customFormat="1" ht="12.75" x14ac:dyDescent="0.2">
      <c r="A41" s="225"/>
      <c r="B41" s="225"/>
      <c r="C41" s="224"/>
      <c r="D41" s="224"/>
      <c r="E41" s="224"/>
      <c r="F41" s="224"/>
      <c r="G41" s="224"/>
      <c r="H41" s="224"/>
      <c r="I41" s="224"/>
    </row>
    <row r="42" spans="1:9" s="208" customFormat="1" ht="12.75" x14ac:dyDescent="0.2">
      <c r="A42" s="223" t="s">
        <v>26</v>
      </c>
      <c r="B42" s="222"/>
      <c r="C42" s="221"/>
      <c r="D42" s="221"/>
      <c r="E42" s="220"/>
      <c r="F42" s="220"/>
      <c r="G42" s="220"/>
      <c r="H42" s="220"/>
      <c r="I42" s="220"/>
    </row>
    <row r="43" spans="1:9" s="208" customFormat="1" ht="12.75" x14ac:dyDescent="0.2">
      <c r="A43" s="214" t="s">
        <v>28</v>
      </c>
      <c r="B43" s="219"/>
      <c r="C43" s="218"/>
      <c r="D43" s="218"/>
      <c r="E43" s="217"/>
      <c r="F43" s="217"/>
      <c r="G43" s="217"/>
      <c r="H43" s="217"/>
      <c r="I43" s="217"/>
    </row>
    <row r="44" spans="1:9" s="208" customFormat="1" ht="12.75" x14ac:dyDescent="0.2">
      <c r="A44" s="216"/>
      <c r="B44" s="215"/>
      <c r="C44" s="209"/>
      <c r="D44" s="209"/>
      <c r="E44" s="209"/>
      <c r="F44" s="209"/>
      <c r="G44" s="209"/>
      <c r="H44" s="209"/>
      <c r="I44" s="209"/>
    </row>
    <row r="45" spans="1:9" s="208" customFormat="1" ht="12.75" x14ac:dyDescent="0.2">
      <c r="A45" s="216" t="s">
        <v>6</v>
      </c>
      <c r="B45" s="215"/>
      <c r="C45" s="210"/>
      <c r="D45" s="210"/>
      <c r="E45" s="209"/>
      <c r="F45" s="209"/>
      <c r="G45" s="209"/>
      <c r="H45" s="209"/>
      <c r="I45" s="209"/>
    </row>
    <row r="46" spans="1:9" s="208" customFormat="1" ht="12.75" x14ac:dyDescent="0.2">
      <c r="A46" s="216"/>
      <c r="B46" s="215"/>
      <c r="C46" s="210"/>
      <c r="D46" s="210"/>
      <c r="E46" s="209"/>
      <c r="F46" s="209"/>
      <c r="G46" s="209"/>
      <c r="H46" s="209"/>
      <c r="I46" s="209"/>
    </row>
    <row r="47" spans="1:9" s="208" customFormat="1" ht="12.75" x14ac:dyDescent="0.2">
      <c r="A47" s="214" t="s">
        <v>8</v>
      </c>
      <c r="B47" s="213"/>
      <c r="C47" s="210"/>
      <c r="D47" s="210"/>
      <c r="E47" s="209"/>
      <c r="F47" s="209"/>
      <c r="G47" s="209"/>
      <c r="H47" s="209"/>
      <c r="I47" s="209"/>
    </row>
    <row r="48" spans="1:9" s="208" customFormat="1" ht="12.75" x14ac:dyDescent="0.2">
      <c r="A48" s="212" t="s">
        <v>9</v>
      </c>
      <c r="B48" s="211"/>
      <c r="C48" s="210"/>
      <c r="D48" s="210"/>
      <c r="E48" s="209"/>
      <c r="F48" s="209"/>
      <c r="G48" s="209"/>
      <c r="H48" s="209"/>
      <c r="I48" s="209"/>
    </row>
  </sheetData>
  <mergeCells count="5">
    <mergeCell ref="A8:I9"/>
    <mergeCell ref="A14:I17"/>
    <mergeCell ref="A19:I19"/>
    <mergeCell ref="A21:I21"/>
    <mergeCell ref="A11:I12"/>
  </mergeCells>
  <printOptions horizontalCentered="1"/>
  <pageMargins left="0.7" right="0.7" top="0.75" bottom="0.75" header="0.3" footer="0.3"/>
  <pageSetup scale="62"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5D5EBB-E7B4-4772-B141-DAEFF0D1B6E0}">
  <sheetPr>
    <pageSetUpPr fitToPage="1"/>
  </sheetPr>
  <dimension ref="A1:I48"/>
  <sheetViews>
    <sheetView zoomScaleNormal="100" zoomScaleSheetLayoutView="70" workbookViewId="0">
      <selection activeCell="J10" sqref="J10"/>
    </sheetView>
  </sheetViews>
  <sheetFormatPr defaultColWidth="9.140625" defaultRowHeight="15" x14ac:dyDescent="0.25"/>
  <cols>
    <col min="1" max="2" width="14.7109375" style="42" customWidth="1"/>
    <col min="3" max="8" width="14" style="42" customWidth="1"/>
    <col min="9" max="9" width="13.140625" style="42" customWidth="1"/>
    <col min="10" max="16384" width="9.140625" style="42"/>
  </cols>
  <sheetData>
    <row r="1" spans="1:9" x14ac:dyDescent="0.25">
      <c r="A1" s="41"/>
      <c r="B1" s="41"/>
      <c r="C1" s="41"/>
      <c r="D1" s="41"/>
      <c r="E1" s="41"/>
      <c r="F1" s="41"/>
      <c r="G1" s="41"/>
      <c r="H1" s="41"/>
      <c r="I1" s="41"/>
    </row>
    <row r="2" spans="1:9" s="3" customFormat="1" ht="12.75" x14ac:dyDescent="0.2">
      <c r="A2" s="159" t="s">
        <v>13</v>
      </c>
      <c r="B2" s="10" t="s">
        <v>47</v>
      </c>
      <c r="C2" s="44"/>
      <c r="D2" s="44"/>
      <c r="E2" s="43"/>
      <c r="F2" s="43"/>
      <c r="G2" s="45" t="s">
        <v>14</v>
      </c>
      <c r="H2" s="6" t="s">
        <v>48</v>
      </c>
      <c r="I2" s="44"/>
    </row>
    <row r="3" spans="1:9" s="3" customFormat="1" ht="12.75" x14ac:dyDescent="0.2">
      <c r="A3" s="159" t="s">
        <v>22</v>
      </c>
      <c r="B3" s="10" t="s">
        <v>49</v>
      </c>
      <c r="C3" s="44"/>
      <c r="D3" s="44"/>
      <c r="E3" s="43"/>
      <c r="F3" s="43"/>
      <c r="G3" s="45" t="s">
        <v>15</v>
      </c>
      <c r="H3" s="9" t="s">
        <v>184</v>
      </c>
      <c r="I3" s="46"/>
    </row>
    <row r="4" spans="1:9" s="3" customFormat="1" ht="12.75" x14ac:dyDescent="0.2">
      <c r="A4" s="159" t="s">
        <v>16</v>
      </c>
      <c r="B4" s="10" t="s">
        <v>51</v>
      </c>
      <c r="C4" s="44"/>
      <c r="D4" s="44"/>
      <c r="E4" s="43"/>
      <c r="F4" s="43"/>
      <c r="G4" s="45" t="s">
        <v>18</v>
      </c>
      <c r="H4" s="10" t="s">
        <v>39</v>
      </c>
      <c r="I4" s="44"/>
    </row>
    <row r="5" spans="1:9" s="3" customFormat="1" ht="12.75" x14ac:dyDescent="0.2">
      <c r="A5" s="159" t="s">
        <v>17</v>
      </c>
      <c r="B5" s="10" t="s">
        <v>52</v>
      </c>
      <c r="C5" s="46"/>
      <c r="D5" s="46"/>
      <c r="E5" s="43"/>
      <c r="F5" s="43"/>
      <c r="G5" s="45" t="s">
        <v>19</v>
      </c>
      <c r="H5" s="11" t="s">
        <v>53</v>
      </c>
      <c r="I5" s="46"/>
    </row>
    <row r="6" spans="1:9" s="3" customFormat="1" ht="12.75" x14ac:dyDescent="0.2">
      <c r="A6" s="43"/>
      <c r="B6" s="43"/>
      <c r="C6" s="43"/>
      <c r="D6" s="43"/>
      <c r="E6" s="43"/>
      <c r="F6" s="43"/>
      <c r="G6" s="43"/>
      <c r="H6" s="43"/>
      <c r="I6" s="43"/>
    </row>
    <row r="7" spans="1:9" s="3" customFormat="1" ht="12.75" x14ac:dyDescent="0.2">
      <c r="A7" s="43"/>
      <c r="B7" s="43"/>
      <c r="C7" s="43"/>
      <c r="D7" s="43"/>
      <c r="E7" s="43"/>
      <c r="F7" s="43"/>
      <c r="G7" s="43"/>
      <c r="H7" s="43"/>
      <c r="I7" s="43"/>
    </row>
    <row r="8" spans="1:9" s="3" customFormat="1" ht="12.75" customHeight="1" x14ac:dyDescent="0.2">
      <c r="A8" s="277" t="s">
        <v>185</v>
      </c>
      <c r="B8" s="277"/>
      <c r="C8" s="277"/>
      <c r="D8" s="277"/>
      <c r="E8" s="277"/>
      <c r="F8" s="277"/>
      <c r="G8" s="277"/>
      <c r="H8" s="277"/>
      <c r="I8" s="277"/>
    </row>
    <row r="9" spans="1:9" s="3" customFormat="1" ht="12.75" customHeight="1" x14ac:dyDescent="0.2">
      <c r="A9" s="277"/>
      <c r="B9" s="277"/>
      <c r="C9" s="277"/>
      <c r="D9" s="277"/>
      <c r="E9" s="277"/>
      <c r="F9" s="277"/>
      <c r="G9" s="277"/>
      <c r="H9" s="277"/>
      <c r="I9" s="277"/>
    </row>
    <row r="10" spans="1:9" s="3" customFormat="1" ht="12.75" x14ac:dyDescent="0.2">
      <c r="A10" s="47"/>
      <c r="B10" s="47"/>
      <c r="C10" s="47"/>
      <c r="D10" s="47"/>
      <c r="E10" s="47"/>
      <c r="F10" s="47"/>
      <c r="G10" s="47"/>
      <c r="H10" s="47"/>
      <c r="I10" s="47"/>
    </row>
    <row r="11" spans="1:9" s="3" customFormat="1" ht="12.75" x14ac:dyDescent="0.2">
      <c r="A11" s="48" t="s">
        <v>186</v>
      </c>
    </row>
    <row r="12" spans="1:9" s="3" customFormat="1" ht="12.75" x14ac:dyDescent="0.2">
      <c r="A12" s="48"/>
    </row>
    <row r="13" spans="1:9" s="3" customFormat="1" ht="12.75" customHeight="1" x14ac:dyDescent="0.2">
      <c r="A13" s="277" t="s">
        <v>187</v>
      </c>
      <c r="B13" s="277"/>
      <c r="C13" s="277"/>
      <c r="D13" s="277"/>
      <c r="E13" s="277"/>
      <c r="F13" s="277"/>
      <c r="G13" s="277"/>
      <c r="H13" s="277"/>
      <c r="I13" s="277"/>
    </row>
    <row r="14" spans="1:9" s="3" customFormat="1" ht="12.75" x14ac:dyDescent="0.2">
      <c r="A14" s="277"/>
      <c r="B14" s="277"/>
      <c r="C14" s="277"/>
      <c r="D14" s="277"/>
      <c r="E14" s="277"/>
      <c r="F14" s="277"/>
      <c r="G14" s="277"/>
      <c r="H14" s="277"/>
      <c r="I14" s="277"/>
    </row>
    <row r="15" spans="1:9" s="3" customFormat="1" ht="12.75" x14ac:dyDescent="0.2">
      <c r="A15" s="47"/>
      <c r="B15" s="47"/>
      <c r="C15" s="47"/>
      <c r="D15" s="47"/>
      <c r="E15" s="47"/>
      <c r="F15" s="47"/>
      <c r="G15" s="47"/>
      <c r="H15" s="47"/>
      <c r="I15" s="47"/>
    </row>
    <row r="16" spans="1:9" s="3" customFormat="1" ht="12.75" customHeight="1" x14ac:dyDescent="0.2">
      <c r="A16" s="277" t="s">
        <v>188</v>
      </c>
      <c r="B16" s="277"/>
      <c r="C16" s="277"/>
      <c r="D16" s="277"/>
      <c r="E16" s="277"/>
      <c r="F16" s="277"/>
      <c r="G16" s="277"/>
      <c r="H16" s="277"/>
      <c r="I16" s="277"/>
    </row>
    <row r="17" spans="1:9" s="3" customFormat="1" ht="12.75" x14ac:dyDescent="0.2">
      <c r="A17" s="277"/>
      <c r="B17" s="277"/>
      <c r="C17" s="277"/>
      <c r="D17" s="277"/>
      <c r="E17" s="277"/>
      <c r="F17" s="277"/>
      <c r="G17" s="277"/>
      <c r="H17" s="277"/>
      <c r="I17" s="277"/>
    </row>
    <row r="18" spans="1:9" s="3" customFormat="1" ht="12.75" x14ac:dyDescent="0.2">
      <c r="A18" s="277"/>
      <c r="B18" s="277"/>
      <c r="C18" s="277"/>
      <c r="D18" s="277"/>
      <c r="E18" s="277"/>
      <c r="F18" s="277"/>
      <c r="G18" s="277"/>
      <c r="H18" s="277"/>
      <c r="I18" s="277"/>
    </row>
    <row r="19" spans="1:9" s="3" customFormat="1" ht="12.75" x14ac:dyDescent="0.2">
      <c r="A19" s="277"/>
      <c r="B19" s="277"/>
      <c r="C19" s="277"/>
      <c r="D19" s="277"/>
      <c r="E19" s="277"/>
      <c r="F19" s="277"/>
      <c r="G19" s="277"/>
      <c r="H19" s="277"/>
      <c r="I19" s="277"/>
    </row>
    <row r="20" spans="1:9" s="3" customFormat="1" ht="12.75" x14ac:dyDescent="0.2">
      <c r="A20" s="49"/>
      <c r="B20" s="49"/>
      <c r="C20" s="49"/>
      <c r="D20" s="49"/>
      <c r="E20" s="49"/>
      <c r="F20" s="49"/>
      <c r="G20" s="49"/>
      <c r="H20" s="49"/>
      <c r="I20" s="49"/>
    </row>
    <row r="21" spans="1:9" s="3" customFormat="1" ht="12.75" x14ac:dyDescent="0.2">
      <c r="A21" s="278" t="s">
        <v>12</v>
      </c>
      <c r="B21" s="279"/>
      <c r="C21" s="279"/>
      <c r="D21" s="279"/>
      <c r="E21" s="279"/>
      <c r="F21" s="279"/>
      <c r="G21" s="279"/>
      <c r="H21" s="279"/>
      <c r="I21" s="280"/>
    </row>
    <row r="22" spans="1:9" x14ac:dyDescent="0.25">
      <c r="A22" s="50"/>
      <c r="B22" s="51"/>
      <c r="C22" s="52" t="s">
        <v>27</v>
      </c>
      <c r="D22" s="52" t="s">
        <v>29</v>
      </c>
      <c r="E22" s="52" t="s">
        <v>31</v>
      </c>
      <c r="F22" s="53" t="s">
        <v>32</v>
      </c>
      <c r="G22" s="53" t="s">
        <v>33</v>
      </c>
      <c r="H22" s="53" t="s">
        <v>34</v>
      </c>
      <c r="I22" s="53" t="s">
        <v>182</v>
      </c>
    </row>
    <row r="23" spans="1:9" x14ac:dyDescent="0.25">
      <c r="A23" s="50"/>
      <c r="B23" s="51"/>
      <c r="C23" s="55" t="s">
        <v>10</v>
      </c>
      <c r="D23" s="56" t="s">
        <v>10</v>
      </c>
      <c r="E23" s="56" t="s">
        <v>10</v>
      </c>
      <c r="F23" s="238" t="s">
        <v>10</v>
      </c>
      <c r="G23" s="238" t="s">
        <v>10</v>
      </c>
      <c r="H23" s="54" t="s">
        <v>11</v>
      </c>
      <c r="I23" s="54" t="s">
        <v>11</v>
      </c>
    </row>
    <row r="24" spans="1:9" s="3" customFormat="1" ht="12.75" x14ac:dyDescent="0.2">
      <c r="A24" s="57" t="s">
        <v>0</v>
      </c>
      <c r="B24" s="58"/>
      <c r="C24" s="209">
        <v>150152</v>
      </c>
      <c r="D24" s="209">
        <v>37538</v>
      </c>
      <c r="E24" s="209">
        <v>37538</v>
      </c>
      <c r="F24" s="209">
        <v>37538</v>
      </c>
      <c r="G24" s="209">
        <v>37538</v>
      </c>
      <c r="H24" s="209">
        <v>37538</v>
      </c>
      <c r="I24" s="59">
        <v>37538</v>
      </c>
    </row>
    <row r="25" spans="1:9" s="3" customFormat="1" ht="12.75" x14ac:dyDescent="0.2">
      <c r="A25" s="57" t="s">
        <v>1</v>
      </c>
      <c r="B25" s="58"/>
      <c r="C25" s="209">
        <v>37538</v>
      </c>
      <c r="D25" s="209">
        <f t="shared" ref="D25" si="0">C36</f>
        <v>350959</v>
      </c>
      <c r="E25" s="209">
        <f t="shared" ref="E25" si="1">D36</f>
        <v>379965.72</v>
      </c>
      <c r="F25" s="209">
        <f t="shared" ref="F25" si="2">E36</f>
        <v>417503.72</v>
      </c>
      <c r="G25" s="209">
        <f t="shared" ref="G25" si="3">F36</f>
        <v>455041.72</v>
      </c>
      <c r="H25" s="209">
        <f t="shared" ref="H25" si="4">G36</f>
        <v>455041.72</v>
      </c>
      <c r="I25" s="59">
        <f t="shared" ref="I25" si="5">H36</f>
        <v>455041.72</v>
      </c>
    </row>
    <row r="26" spans="1:9" s="3" customFormat="1" ht="12.75" x14ac:dyDescent="0.2">
      <c r="A26" s="57" t="s">
        <v>2</v>
      </c>
      <c r="B26" s="58"/>
      <c r="C26" s="210">
        <v>494609</v>
      </c>
      <c r="D26" s="209">
        <v>37538</v>
      </c>
      <c r="E26" s="209">
        <v>37538</v>
      </c>
      <c r="F26" s="209">
        <v>37538</v>
      </c>
      <c r="G26" s="209">
        <v>0</v>
      </c>
      <c r="H26" s="209">
        <v>37538</v>
      </c>
      <c r="I26" s="59">
        <v>37538</v>
      </c>
    </row>
    <row r="27" spans="1:9" s="3" customFormat="1" ht="12.75" x14ac:dyDescent="0.2">
      <c r="A27" s="57" t="s">
        <v>3</v>
      </c>
      <c r="B27" s="58"/>
      <c r="C27" s="209">
        <v>181188</v>
      </c>
      <c r="D27" s="229">
        <v>8531.2800000000007</v>
      </c>
      <c r="E27" s="209">
        <v>0</v>
      </c>
      <c r="F27" s="209">
        <v>0</v>
      </c>
      <c r="G27" s="209">
        <v>0</v>
      </c>
      <c r="H27" s="209">
        <v>37538</v>
      </c>
      <c r="I27" s="59">
        <v>37538</v>
      </c>
    </row>
    <row r="28" spans="1:9" s="3" customFormat="1" ht="12.75" x14ac:dyDescent="0.2">
      <c r="A28" s="57"/>
      <c r="B28" s="58"/>
      <c r="C28" s="209"/>
      <c r="D28" s="209"/>
      <c r="E28" s="209"/>
      <c r="F28" s="209"/>
      <c r="G28" s="209"/>
      <c r="H28" s="209"/>
      <c r="I28" s="59"/>
    </row>
    <row r="29" spans="1:9" s="3" customFormat="1" ht="12.75" x14ac:dyDescent="0.2">
      <c r="A29" s="14" t="s">
        <v>4</v>
      </c>
      <c r="B29" s="11"/>
      <c r="C29" s="235"/>
      <c r="D29" s="235"/>
      <c r="E29" s="235"/>
      <c r="F29" s="235"/>
      <c r="G29" s="235"/>
      <c r="H29" s="230"/>
      <c r="I29" s="24"/>
    </row>
    <row r="30" spans="1:9" s="3" customFormat="1" ht="12.75" x14ac:dyDescent="0.2">
      <c r="A30" s="14" t="s">
        <v>30</v>
      </c>
      <c r="B30" s="15"/>
      <c r="C30" s="235"/>
      <c r="D30" s="235"/>
      <c r="E30" s="235"/>
      <c r="F30" s="235"/>
      <c r="G30" s="235"/>
      <c r="H30" s="230"/>
      <c r="I30" s="24"/>
    </row>
    <row r="31" spans="1:9" s="3" customFormat="1" ht="12.75" x14ac:dyDescent="0.2">
      <c r="A31" s="25"/>
      <c r="B31" s="26"/>
      <c r="C31" s="210"/>
      <c r="D31" s="210"/>
      <c r="E31" s="210"/>
      <c r="F31" s="210"/>
      <c r="G31" s="210"/>
      <c r="H31" s="210"/>
      <c r="I31" s="21"/>
    </row>
    <row r="32" spans="1:9" s="3" customFormat="1" ht="12.75" x14ac:dyDescent="0.2">
      <c r="A32" s="25"/>
      <c r="B32" s="26"/>
      <c r="C32" s="210"/>
      <c r="D32" s="210"/>
      <c r="E32" s="210"/>
      <c r="F32" s="210"/>
      <c r="G32" s="210"/>
      <c r="H32" s="210"/>
      <c r="I32" s="21"/>
    </row>
    <row r="33" spans="1:9" s="3" customFormat="1" ht="12.75" x14ac:dyDescent="0.2">
      <c r="A33" s="25"/>
      <c r="B33" s="26"/>
      <c r="C33" s="210"/>
      <c r="D33" s="210"/>
      <c r="E33" s="210"/>
      <c r="F33" s="210"/>
      <c r="G33" s="210"/>
      <c r="H33" s="210"/>
      <c r="I33" s="21"/>
    </row>
    <row r="34" spans="1:9" s="3" customFormat="1" ht="12.75" x14ac:dyDescent="0.2">
      <c r="A34" s="14" t="s">
        <v>5</v>
      </c>
      <c r="B34" s="15"/>
      <c r="C34" s="230">
        <f t="shared" ref="C34:H34" si="6">SUM(C31:C33)</f>
        <v>0</v>
      </c>
      <c r="D34" s="230">
        <f t="shared" si="6"/>
        <v>0</v>
      </c>
      <c r="E34" s="230">
        <f t="shared" si="6"/>
        <v>0</v>
      </c>
      <c r="F34" s="230">
        <f t="shared" si="6"/>
        <v>0</v>
      </c>
      <c r="G34" s="230">
        <f t="shared" si="6"/>
        <v>0</v>
      </c>
      <c r="H34" s="230">
        <f t="shared" si="6"/>
        <v>0</v>
      </c>
      <c r="I34" s="24">
        <f t="shared" ref="I34" si="7">SUM(I31:I33)</f>
        <v>0</v>
      </c>
    </row>
    <row r="35" spans="1:9" s="3" customFormat="1" ht="12.75" x14ac:dyDescent="0.2">
      <c r="A35" s="57"/>
      <c r="B35" s="58"/>
      <c r="C35" s="209"/>
      <c r="D35" s="209"/>
      <c r="E35" s="209"/>
      <c r="F35" s="209"/>
      <c r="G35" s="209"/>
      <c r="H35" s="209"/>
      <c r="I35" s="59"/>
    </row>
    <row r="36" spans="1:9" s="3" customFormat="1" ht="12.75" x14ac:dyDescent="0.2">
      <c r="A36" s="57" t="s">
        <v>7</v>
      </c>
      <c r="B36" s="58"/>
      <c r="C36" s="230">
        <f t="shared" ref="C36:H36" si="8">+C25+C26-C27+C34</f>
        <v>350959</v>
      </c>
      <c r="D36" s="229">
        <f t="shared" si="8"/>
        <v>379965.72</v>
      </c>
      <c r="E36" s="229">
        <f t="shared" si="8"/>
        <v>417503.72</v>
      </c>
      <c r="F36" s="229">
        <f t="shared" si="8"/>
        <v>455041.72</v>
      </c>
      <c r="G36" s="229">
        <f t="shared" si="8"/>
        <v>455041.72</v>
      </c>
      <c r="H36" s="229">
        <f t="shared" si="8"/>
        <v>455041.72</v>
      </c>
      <c r="I36" s="60">
        <f t="shared" ref="I36" si="9">+I25+I26-I27+I34</f>
        <v>455041.72</v>
      </c>
    </row>
    <row r="37" spans="1:9" s="3" customFormat="1" ht="12.75" x14ac:dyDescent="0.2">
      <c r="A37" s="61"/>
      <c r="B37" s="62"/>
      <c r="C37" s="218"/>
      <c r="D37" s="209"/>
      <c r="E37" s="209"/>
      <c r="F37" s="209"/>
      <c r="G37" s="209"/>
      <c r="H37" s="209"/>
      <c r="I37" s="59"/>
    </row>
    <row r="38" spans="1:9" s="3" customFormat="1" ht="12.75" x14ac:dyDescent="0.2">
      <c r="A38" s="57" t="s">
        <v>24</v>
      </c>
      <c r="B38" s="58"/>
      <c r="C38" s="218">
        <v>5749</v>
      </c>
      <c r="D38" s="209">
        <v>1507.01</v>
      </c>
      <c r="E38" s="209">
        <v>1507.01</v>
      </c>
      <c r="F38" s="209">
        <v>1253.51</v>
      </c>
      <c r="G38" s="209">
        <v>1253.51</v>
      </c>
      <c r="H38" s="209">
        <v>0</v>
      </c>
      <c r="I38" s="59">
        <v>0</v>
      </c>
    </row>
    <row r="39" spans="1:9" s="3" customFormat="1" ht="12.75" x14ac:dyDescent="0.2">
      <c r="A39" s="61"/>
      <c r="B39" s="62"/>
      <c r="C39" s="218"/>
      <c r="D39" s="209"/>
      <c r="E39" s="209"/>
      <c r="F39" s="209"/>
      <c r="G39" s="209"/>
      <c r="H39" s="209"/>
      <c r="I39" s="59"/>
    </row>
    <row r="40" spans="1:9" s="3" customFormat="1" ht="12.75" x14ac:dyDescent="0.2">
      <c r="A40" s="57" t="s">
        <v>25</v>
      </c>
      <c r="B40" s="64"/>
      <c r="C40" s="206">
        <f t="shared" ref="C40:H40" si="10">C36-C38</f>
        <v>345210</v>
      </c>
      <c r="D40" s="226">
        <f t="shared" si="10"/>
        <v>378458.70999999996</v>
      </c>
      <c r="E40" s="226">
        <f t="shared" si="10"/>
        <v>415996.70999999996</v>
      </c>
      <c r="F40" s="226">
        <f t="shared" si="10"/>
        <v>453788.20999999996</v>
      </c>
      <c r="G40" s="226">
        <f t="shared" si="10"/>
        <v>453788.20999999996</v>
      </c>
      <c r="H40" s="226">
        <f t="shared" si="10"/>
        <v>455041.72</v>
      </c>
      <c r="I40" s="65">
        <f t="shared" ref="I40" si="11">I36-I38</f>
        <v>455041.72</v>
      </c>
    </row>
    <row r="41" spans="1:9" s="3" customFormat="1" ht="12.75" x14ac:dyDescent="0.2">
      <c r="A41" s="66"/>
      <c r="B41" s="66"/>
      <c r="C41" s="67"/>
      <c r="D41" s="67"/>
      <c r="E41" s="67"/>
      <c r="F41" s="67"/>
      <c r="G41" s="67"/>
      <c r="H41" s="67"/>
      <c r="I41" s="67"/>
    </row>
    <row r="42" spans="1:9" s="3" customFormat="1" ht="12.75" x14ac:dyDescent="0.2">
      <c r="A42" s="68" t="s">
        <v>26</v>
      </c>
      <c r="B42" s="44"/>
      <c r="C42" s="36"/>
      <c r="D42" s="36"/>
      <c r="E42" s="69"/>
      <c r="F42" s="69"/>
      <c r="G42" s="69"/>
      <c r="H42" s="69"/>
      <c r="I42" s="69"/>
    </row>
    <row r="43" spans="1:9" s="3" customFormat="1" ht="12.75" x14ac:dyDescent="0.2">
      <c r="A43" s="70" t="s">
        <v>28</v>
      </c>
      <c r="B43" s="62"/>
      <c r="C43" s="38"/>
      <c r="D43" s="38"/>
      <c r="E43" s="63"/>
      <c r="F43" s="63"/>
      <c r="G43" s="63"/>
      <c r="H43" s="63"/>
      <c r="I43" s="63"/>
    </row>
    <row r="44" spans="1:9" s="3" customFormat="1" ht="12.75" x14ac:dyDescent="0.2">
      <c r="A44" s="57"/>
      <c r="B44" s="58"/>
      <c r="C44" s="59"/>
      <c r="D44" s="59"/>
      <c r="E44" s="59"/>
      <c r="F44" s="59"/>
      <c r="G44" s="59"/>
      <c r="H44" s="59"/>
      <c r="I44" s="59"/>
    </row>
    <row r="45" spans="1:9" s="3" customFormat="1" ht="12.75" x14ac:dyDescent="0.2">
      <c r="A45" s="57" t="s">
        <v>6</v>
      </c>
      <c r="B45" s="58"/>
      <c r="C45" s="21"/>
      <c r="D45" s="21"/>
      <c r="E45" s="59"/>
      <c r="F45" s="59"/>
      <c r="G45" s="59"/>
      <c r="H45" s="59"/>
      <c r="I45" s="59"/>
    </row>
    <row r="46" spans="1:9" s="3" customFormat="1" ht="12.75" x14ac:dyDescent="0.2">
      <c r="A46" s="57"/>
      <c r="B46" s="58"/>
      <c r="C46" s="21"/>
      <c r="D46" s="21"/>
      <c r="E46" s="59"/>
      <c r="F46" s="59"/>
      <c r="G46" s="59"/>
      <c r="H46" s="59"/>
      <c r="I46" s="59"/>
    </row>
    <row r="47" spans="1:9" s="3" customFormat="1" ht="12.75" x14ac:dyDescent="0.2">
      <c r="A47" s="70" t="s">
        <v>8</v>
      </c>
      <c r="B47" s="64"/>
      <c r="C47" s="21"/>
      <c r="D47" s="21"/>
      <c r="E47" s="59"/>
      <c r="F47" s="59"/>
      <c r="G47" s="59"/>
      <c r="H47" s="59"/>
      <c r="I47" s="59"/>
    </row>
    <row r="48" spans="1:9" s="3" customFormat="1" ht="12.75" x14ac:dyDescent="0.2">
      <c r="A48" s="71" t="s">
        <v>9</v>
      </c>
      <c r="B48" s="72"/>
      <c r="C48" s="21"/>
      <c r="D48" s="21"/>
      <c r="E48" s="59"/>
      <c r="F48" s="59"/>
      <c r="G48" s="59"/>
      <c r="H48" s="59"/>
      <c r="I48" s="59"/>
    </row>
  </sheetData>
  <mergeCells count="4">
    <mergeCell ref="A8:I9"/>
    <mergeCell ref="A13:I14"/>
    <mergeCell ref="A16:I19"/>
    <mergeCell ref="A21:I21"/>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A0E6E-3B8B-47EC-A6EB-A137B7A33A71}">
  <sheetPr>
    <pageSetUpPr fitToPage="1"/>
  </sheetPr>
  <dimension ref="A1:M46"/>
  <sheetViews>
    <sheetView zoomScaleNormal="100" zoomScaleSheetLayoutView="70" workbookViewId="0">
      <selection activeCell="J12" sqref="J12"/>
    </sheetView>
  </sheetViews>
  <sheetFormatPr defaultColWidth="8.140625" defaultRowHeight="12.75" x14ac:dyDescent="0.2"/>
  <cols>
    <col min="1" max="2" width="15.7109375" style="3" customWidth="1"/>
    <col min="3" max="9" width="12.42578125" style="3" customWidth="1"/>
    <col min="10" max="10" width="8.140625" style="3"/>
    <col min="11" max="11" width="10.5703125" style="3" bestFit="1" customWidth="1"/>
    <col min="12" max="16384" width="8.140625" style="3"/>
  </cols>
  <sheetData>
    <row r="1" spans="1:12" x14ac:dyDescent="0.2">
      <c r="A1" s="43"/>
      <c r="B1" s="43"/>
      <c r="C1" s="43"/>
      <c r="D1" s="43"/>
      <c r="E1" s="43"/>
      <c r="F1" s="43"/>
      <c r="G1" s="43"/>
      <c r="H1" s="43"/>
      <c r="I1" s="43"/>
    </row>
    <row r="2" spans="1:12" x14ac:dyDescent="0.2">
      <c r="A2" s="43" t="s">
        <v>13</v>
      </c>
      <c r="B2" s="44" t="s">
        <v>47</v>
      </c>
      <c r="C2" s="44"/>
      <c r="D2" s="44"/>
      <c r="E2" s="43"/>
      <c r="F2" s="43"/>
      <c r="G2" s="45" t="s">
        <v>14</v>
      </c>
      <c r="H2" s="44" t="s">
        <v>77</v>
      </c>
      <c r="I2" s="44"/>
    </row>
    <row r="3" spans="1:12" x14ac:dyDescent="0.2">
      <c r="A3" s="43" t="s">
        <v>22</v>
      </c>
      <c r="B3" s="44" t="s">
        <v>80</v>
      </c>
      <c r="C3" s="44"/>
      <c r="D3" s="44"/>
      <c r="E3" s="43"/>
      <c r="F3" s="43"/>
      <c r="G3" s="45" t="s">
        <v>15</v>
      </c>
      <c r="H3" s="46" t="s">
        <v>203</v>
      </c>
      <c r="I3" s="46"/>
    </row>
    <row r="4" spans="1:12" x14ac:dyDescent="0.2">
      <c r="A4" s="43" t="s">
        <v>16</v>
      </c>
      <c r="B4" s="44" t="s">
        <v>81</v>
      </c>
      <c r="C4" s="44"/>
      <c r="D4" s="44"/>
      <c r="E4" s="43"/>
      <c r="F4" s="43"/>
      <c r="G4" s="45" t="s">
        <v>18</v>
      </c>
      <c r="H4" s="44" t="s">
        <v>39</v>
      </c>
      <c r="I4" s="44"/>
    </row>
    <row r="5" spans="1:12" x14ac:dyDescent="0.2">
      <c r="A5" s="43" t="s">
        <v>17</v>
      </c>
      <c r="B5" s="44" t="s">
        <v>79</v>
      </c>
      <c r="C5" s="46"/>
      <c r="D5" s="46"/>
      <c r="E5" s="43"/>
      <c r="F5" s="43"/>
      <c r="G5" s="45" t="s">
        <v>19</v>
      </c>
      <c r="H5" s="46" t="s">
        <v>82</v>
      </c>
      <c r="I5" s="46"/>
    </row>
    <row r="6" spans="1:12" ht="8.25" customHeight="1" x14ac:dyDescent="0.2">
      <c r="A6" s="43"/>
      <c r="B6" s="43"/>
      <c r="C6" s="43"/>
      <c r="D6" s="43"/>
      <c r="E6" s="43"/>
      <c r="F6" s="43"/>
      <c r="G6" s="43"/>
      <c r="H6" s="43"/>
      <c r="I6" s="43"/>
    </row>
    <row r="7" spans="1:12" ht="12.75" customHeight="1" x14ac:dyDescent="0.2">
      <c r="A7" s="281" t="s">
        <v>83</v>
      </c>
      <c r="B7" s="281"/>
      <c r="C7" s="281"/>
      <c r="D7" s="281"/>
      <c r="E7" s="281"/>
      <c r="F7" s="281"/>
      <c r="G7" s="281"/>
      <c r="H7" s="281"/>
      <c r="I7" s="281"/>
    </row>
    <row r="8" spans="1:12" x14ac:dyDescent="0.2">
      <c r="A8" s="281"/>
      <c r="B8" s="281"/>
      <c r="C8" s="281"/>
      <c r="D8" s="281"/>
      <c r="E8" s="281"/>
      <c r="F8" s="281"/>
      <c r="G8" s="281"/>
      <c r="H8" s="281"/>
      <c r="I8" s="281"/>
    </row>
    <row r="9" spans="1:12" x14ac:dyDescent="0.2">
      <c r="A9" s="281"/>
      <c r="B9" s="281"/>
      <c r="C9" s="281"/>
      <c r="D9" s="281"/>
      <c r="E9" s="281"/>
      <c r="F9" s="281"/>
      <c r="G9" s="281"/>
      <c r="H9" s="281"/>
      <c r="I9" s="281"/>
    </row>
    <row r="10" spans="1:12" ht="8.25" customHeight="1" x14ac:dyDescent="0.2">
      <c r="A10" s="43"/>
      <c r="B10" s="43"/>
      <c r="C10" s="43"/>
      <c r="D10" s="43"/>
      <c r="E10" s="43"/>
      <c r="F10" s="43"/>
      <c r="G10" s="43"/>
      <c r="H10" s="43"/>
      <c r="I10" s="43"/>
    </row>
    <row r="11" spans="1:12" ht="12.75" customHeight="1" x14ac:dyDescent="0.2">
      <c r="A11" s="282" t="s">
        <v>84</v>
      </c>
      <c r="B11" s="282"/>
      <c r="C11" s="282"/>
      <c r="D11" s="282"/>
      <c r="E11" s="282"/>
      <c r="F11" s="282"/>
      <c r="G11" s="282"/>
      <c r="H11" s="282"/>
      <c r="I11" s="282"/>
    </row>
    <row r="12" spans="1:12" x14ac:dyDescent="0.2">
      <c r="A12" s="80"/>
      <c r="B12" s="80"/>
      <c r="C12" s="80"/>
      <c r="D12" s="80"/>
      <c r="E12" s="80"/>
      <c r="F12" s="80"/>
      <c r="G12" s="80"/>
      <c r="H12" s="80"/>
      <c r="I12" s="80"/>
    </row>
    <row r="13" spans="1:12" ht="6.75" customHeight="1" x14ac:dyDescent="0.2">
      <c r="A13" s="281" t="s">
        <v>85</v>
      </c>
      <c r="B13" s="281"/>
      <c r="C13" s="281"/>
      <c r="D13" s="281"/>
      <c r="E13" s="281"/>
      <c r="F13" s="281"/>
      <c r="G13" s="281"/>
      <c r="H13" s="281"/>
      <c r="I13" s="281"/>
    </row>
    <row r="14" spans="1:12" x14ac:dyDescent="0.2">
      <c r="A14" s="281"/>
      <c r="B14" s="281"/>
      <c r="C14" s="281"/>
      <c r="D14" s="281"/>
      <c r="E14" s="281"/>
      <c r="F14" s="281"/>
      <c r="G14" s="281"/>
      <c r="H14" s="281"/>
      <c r="I14" s="281"/>
    </row>
    <row r="15" spans="1:12" ht="15" x14ac:dyDescent="0.25">
      <c r="A15" s="281"/>
      <c r="B15" s="281"/>
      <c r="C15" s="281"/>
      <c r="D15" s="281"/>
      <c r="E15" s="281"/>
      <c r="F15" s="281"/>
      <c r="G15" s="281"/>
      <c r="H15" s="281"/>
      <c r="I15" s="281"/>
      <c r="J15" s="42"/>
      <c r="K15" s="42"/>
      <c r="L15" s="42"/>
    </row>
    <row r="16" spans="1:12" ht="15" x14ac:dyDescent="0.25">
      <c r="A16" s="281"/>
      <c r="B16" s="281"/>
      <c r="C16" s="281"/>
      <c r="D16" s="281"/>
      <c r="E16" s="281"/>
      <c r="F16" s="281"/>
      <c r="G16" s="281"/>
      <c r="H16" s="281"/>
      <c r="I16" s="281"/>
      <c r="J16" s="42"/>
      <c r="K16" s="42"/>
      <c r="L16" s="42"/>
    </row>
    <row r="17" spans="1:13" ht="15" x14ac:dyDescent="0.25">
      <c r="A17" s="281"/>
      <c r="B17" s="281"/>
      <c r="C17" s="281"/>
      <c r="D17" s="281"/>
      <c r="E17" s="281"/>
      <c r="F17" s="281"/>
      <c r="G17" s="281"/>
      <c r="H17" s="281"/>
      <c r="I17" s="281"/>
      <c r="J17" s="42"/>
      <c r="K17" s="42"/>
      <c r="L17" s="42"/>
    </row>
    <row r="18" spans="1:13" ht="15" x14ac:dyDescent="0.25">
      <c r="A18" s="43"/>
      <c r="B18" s="43"/>
      <c r="C18" s="43"/>
      <c r="D18" s="43"/>
      <c r="E18" s="43"/>
      <c r="F18" s="43"/>
      <c r="G18" s="43"/>
      <c r="H18" s="43"/>
      <c r="I18" s="43"/>
      <c r="J18" s="42"/>
      <c r="K18" s="42"/>
      <c r="L18" s="42"/>
    </row>
    <row r="19" spans="1:13" ht="12.75" customHeight="1" x14ac:dyDescent="0.25">
      <c r="A19" s="277" t="s">
        <v>214</v>
      </c>
      <c r="B19" s="277"/>
      <c r="C19" s="277"/>
      <c r="D19" s="277"/>
      <c r="E19" s="277"/>
      <c r="F19" s="277"/>
      <c r="G19" s="277"/>
      <c r="H19" s="277"/>
      <c r="I19" s="277"/>
      <c r="J19" s="42"/>
      <c r="K19" s="42"/>
      <c r="L19" s="42"/>
    </row>
    <row r="20" spans="1:13" ht="6.95" customHeight="1" x14ac:dyDescent="0.25">
      <c r="A20" s="277"/>
      <c r="B20" s="277"/>
      <c r="C20" s="277"/>
      <c r="D20" s="277"/>
      <c r="E20" s="277"/>
      <c r="F20" s="277"/>
      <c r="G20" s="277"/>
      <c r="H20" s="277"/>
      <c r="I20" s="277"/>
      <c r="J20" s="42"/>
      <c r="K20" s="42"/>
      <c r="L20" s="42"/>
    </row>
    <row r="21" spans="1:13" ht="9.4" customHeight="1" x14ac:dyDescent="0.25">
      <c r="A21" s="49"/>
      <c r="B21" s="49"/>
      <c r="C21" s="49"/>
      <c r="D21" s="49"/>
      <c r="E21" s="49"/>
      <c r="F21" s="49"/>
      <c r="G21" s="49"/>
      <c r="H21" s="49"/>
      <c r="I21" s="49"/>
      <c r="J21" s="42"/>
      <c r="K21" s="42"/>
      <c r="L21" s="42"/>
    </row>
    <row r="22" spans="1:13" ht="15" x14ac:dyDescent="0.25">
      <c r="A22" s="278" t="s">
        <v>12</v>
      </c>
      <c r="B22" s="279"/>
      <c r="C22" s="279"/>
      <c r="D22" s="279"/>
      <c r="E22" s="279"/>
      <c r="F22" s="279"/>
      <c r="G22" s="279"/>
      <c r="H22" s="279"/>
      <c r="I22" s="280"/>
      <c r="J22" s="42"/>
      <c r="K22" s="42"/>
      <c r="L22" s="42"/>
    </row>
    <row r="23" spans="1:13" ht="15" x14ac:dyDescent="0.25">
      <c r="A23" s="57"/>
      <c r="B23" s="58"/>
      <c r="C23" s="240" t="s">
        <v>27</v>
      </c>
      <c r="D23" s="240" t="s">
        <v>29</v>
      </c>
      <c r="E23" s="240" t="s">
        <v>31</v>
      </c>
      <c r="F23" s="240" t="s">
        <v>32</v>
      </c>
      <c r="G23" s="240" t="s">
        <v>33</v>
      </c>
      <c r="H23" s="240" t="s">
        <v>34</v>
      </c>
      <c r="I23" s="77" t="s">
        <v>182</v>
      </c>
      <c r="J23" s="42"/>
      <c r="K23" s="42"/>
      <c r="L23" s="42"/>
    </row>
    <row r="24" spans="1:13" ht="15" x14ac:dyDescent="0.25">
      <c r="A24" s="57"/>
      <c r="B24" s="58"/>
      <c r="C24" s="238" t="s">
        <v>10</v>
      </c>
      <c r="D24" s="238" t="s">
        <v>10</v>
      </c>
      <c r="E24" s="238" t="s">
        <v>10</v>
      </c>
      <c r="F24" s="238" t="s">
        <v>10</v>
      </c>
      <c r="G24" s="238" t="s">
        <v>10</v>
      </c>
      <c r="H24" s="238" t="s">
        <v>11</v>
      </c>
      <c r="I24" s="20" t="s">
        <v>11</v>
      </c>
      <c r="J24" s="42"/>
      <c r="K24" s="42"/>
      <c r="L24" s="42"/>
    </row>
    <row r="25" spans="1:13" ht="15" x14ac:dyDescent="0.25">
      <c r="A25" s="57" t="s">
        <v>0</v>
      </c>
      <c r="B25" s="58"/>
      <c r="C25" s="210">
        <v>400000</v>
      </c>
      <c r="D25" s="210">
        <v>400000</v>
      </c>
      <c r="E25" s="210">
        <v>233355</v>
      </c>
      <c r="F25" s="210">
        <v>233355</v>
      </c>
      <c r="G25" s="210">
        <v>0</v>
      </c>
      <c r="H25" s="210">
        <v>0</v>
      </c>
      <c r="I25" s="21">
        <v>0</v>
      </c>
      <c r="J25" s="42"/>
      <c r="K25" s="164"/>
      <c r="L25" s="165"/>
      <c r="M25" s="166"/>
    </row>
    <row r="26" spans="1:13" ht="15" x14ac:dyDescent="0.25">
      <c r="A26" s="57" t="s">
        <v>1</v>
      </c>
      <c r="B26" s="58"/>
      <c r="C26" s="210">
        <v>2.4600000000209548</v>
      </c>
      <c r="D26" s="210">
        <v>113.29000000000815</v>
      </c>
      <c r="E26" s="210">
        <v>218.45000000001164</v>
      </c>
      <c r="F26" s="210">
        <v>7220.6499999999651</v>
      </c>
      <c r="G26" s="210">
        <v>0</v>
      </c>
      <c r="H26" s="210">
        <v>0</v>
      </c>
      <c r="I26" s="21">
        <v>0</v>
      </c>
      <c r="J26" s="42"/>
      <c r="K26" s="166"/>
      <c r="L26" s="167"/>
      <c r="M26" s="166"/>
    </row>
    <row r="27" spans="1:13" ht="15" x14ac:dyDescent="0.25">
      <c r="A27" s="57" t="s">
        <v>2</v>
      </c>
      <c r="B27" s="58"/>
      <c r="C27" s="210">
        <v>182694.09</v>
      </c>
      <c r="D27" s="210">
        <v>269823.87</v>
      </c>
      <c r="E27" s="210">
        <v>358637.98</v>
      </c>
      <c r="F27" s="210">
        <v>55736.78</v>
      </c>
      <c r="G27" s="210">
        <v>0</v>
      </c>
      <c r="H27" s="210">
        <v>0</v>
      </c>
      <c r="I27" s="21">
        <v>0</v>
      </c>
      <c r="J27" s="42"/>
      <c r="K27" s="164"/>
      <c r="L27" s="168"/>
      <c r="M27" s="166"/>
    </row>
    <row r="28" spans="1:13" ht="15" x14ac:dyDescent="0.25">
      <c r="A28" s="57" t="s">
        <v>3</v>
      </c>
      <c r="B28" s="58"/>
      <c r="C28" s="210">
        <v>182583.26</v>
      </c>
      <c r="D28" s="230">
        <v>269718.71000000002</v>
      </c>
      <c r="E28" s="210">
        <v>351635.78</v>
      </c>
      <c r="F28" s="210">
        <v>62957.73</v>
      </c>
      <c r="G28" s="210">
        <v>0</v>
      </c>
      <c r="H28" s="210">
        <v>0</v>
      </c>
      <c r="I28" s="21">
        <v>0</v>
      </c>
      <c r="J28" s="42"/>
      <c r="K28" s="164"/>
      <c r="L28" s="168"/>
      <c r="M28" s="166"/>
    </row>
    <row r="29" spans="1:13" ht="15" x14ac:dyDescent="0.25">
      <c r="A29" s="57"/>
      <c r="B29" s="58"/>
      <c r="C29" s="210"/>
      <c r="D29" s="210"/>
      <c r="E29" s="210"/>
      <c r="F29" s="210"/>
      <c r="G29" s="210"/>
      <c r="H29" s="210"/>
      <c r="I29" s="21"/>
      <c r="J29" s="42"/>
      <c r="K29" s="166"/>
      <c r="L29" s="167"/>
      <c r="M29" s="166"/>
    </row>
    <row r="30" spans="1:13" ht="15" x14ac:dyDescent="0.25">
      <c r="A30" s="14" t="s">
        <v>4</v>
      </c>
      <c r="B30" s="11"/>
      <c r="C30" s="235"/>
      <c r="D30" s="235"/>
      <c r="E30" s="235"/>
      <c r="F30" s="235"/>
      <c r="G30" s="235"/>
      <c r="H30" s="230"/>
      <c r="I30" s="24"/>
      <c r="J30" s="42"/>
      <c r="K30" s="164"/>
      <c r="L30" s="164"/>
      <c r="M30" s="166"/>
    </row>
    <row r="31" spans="1:13" ht="15" x14ac:dyDescent="0.25">
      <c r="A31" s="14" t="s">
        <v>30</v>
      </c>
      <c r="B31" s="15"/>
      <c r="C31" s="236"/>
      <c r="D31" s="235"/>
      <c r="E31" s="235"/>
      <c r="F31" s="235"/>
      <c r="G31" s="235"/>
      <c r="H31" s="230"/>
      <c r="I31" s="24"/>
      <c r="J31" s="42"/>
      <c r="K31" s="42"/>
      <c r="L31" s="42"/>
    </row>
    <row r="32" spans="1:13" ht="15" x14ac:dyDescent="0.25">
      <c r="A32" s="25"/>
      <c r="B32" s="26"/>
      <c r="C32" s="210"/>
      <c r="D32" s="210"/>
      <c r="E32" s="210"/>
      <c r="F32" s="210"/>
      <c r="G32" s="210"/>
      <c r="H32" s="210"/>
      <c r="I32" s="21"/>
      <c r="J32" s="42"/>
      <c r="K32" s="42"/>
      <c r="L32" s="42"/>
    </row>
    <row r="33" spans="1:12" ht="15" x14ac:dyDescent="0.25">
      <c r="A33" s="25"/>
      <c r="B33" s="26"/>
      <c r="C33" s="210"/>
      <c r="D33" s="210"/>
      <c r="E33" s="210"/>
      <c r="F33" s="210"/>
      <c r="G33" s="210"/>
      <c r="H33" s="210"/>
      <c r="I33" s="21"/>
      <c r="J33" s="42"/>
      <c r="K33" s="42"/>
      <c r="L33" s="42"/>
    </row>
    <row r="34" spans="1:12" ht="15" x14ac:dyDescent="0.25">
      <c r="A34" s="14" t="s">
        <v>5</v>
      </c>
      <c r="B34" s="15"/>
      <c r="C34" s="230">
        <v>0</v>
      </c>
      <c r="D34" s="230">
        <v>0</v>
      </c>
      <c r="E34" s="230">
        <v>0</v>
      </c>
      <c r="F34" s="230">
        <v>0</v>
      </c>
      <c r="G34" s="230">
        <v>0</v>
      </c>
      <c r="H34" s="230">
        <v>0</v>
      </c>
      <c r="I34" s="24">
        <v>0</v>
      </c>
      <c r="J34" s="42"/>
      <c r="K34" s="42"/>
      <c r="L34" s="42"/>
    </row>
    <row r="35" spans="1:12" ht="15" x14ac:dyDescent="0.25">
      <c r="A35" s="57"/>
      <c r="B35" s="58"/>
      <c r="C35" s="210"/>
      <c r="D35" s="210"/>
      <c r="E35" s="210"/>
      <c r="F35" s="210"/>
      <c r="G35" s="210"/>
      <c r="H35" s="210"/>
      <c r="I35" s="21"/>
      <c r="J35" s="42"/>
      <c r="K35" s="42"/>
      <c r="L35" s="42"/>
    </row>
    <row r="36" spans="1:12" ht="15" x14ac:dyDescent="0.25">
      <c r="A36" s="57" t="s">
        <v>7</v>
      </c>
      <c r="B36" s="58"/>
      <c r="C36" s="230">
        <v>113.29000000000815</v>
      </c>
      <c r="D36" s="230">
        <v>218.45000000001164</v>
      </c>
      <c r="E36" s="230">
        <v>7220.6499999999651</v>
      </c>
      <c r="F36" s="230">
        <v>-0.30000000003929017</v>
      </c>
      <c r="G36" s="230">
        <v>0</v>
      </c>
      <c r="H36" s="230">
        <v>0</v>
      </c>
      <c r="I36" s="24">
        <v>0</v>
      </c>
      <c r="J36" s="42"/>
      <c r="K36" s="42"/>
      <c r="L36" s="42"/>
    </row>
    <row r="37" spans="1:12" ht="15" x14ac:dyDescent="0.25">
      <c r="A37" s="61"/>
      <c r="B37" s="62"/>
      <c r="C37" s="218"/>
      <c r="D37" s="218"/>
      <c r="E37" s="210"/>
      <c r="F37" s="210"/>
      <c r="G37" s="210"/>
      <c r="H37" s="210"/>
      <c r="I37" s="21"/>
      <c r="J37" s="42"/>
      <c r="K37" s="42"/>
      <c r="L37" s="42"/>
    </row>
    <row r="38" spans="1:12" ht="15" x14ac:dyDescent="0.25">
      <c r="A38" s="57" t="s">
        <v>24</v>
      </c>
      <c r="B38" s="58"/>
      <c r="C38" s="218">
        <v>0</v>
      </c>
      <c r="D38" s="218">
        <v>0</v>
      </c>
      <c r="E38" s="210">
        <v>46475</v>
      </c>
      <c r="F38" s="210">
        <v>0</v>
      </c>
      <c r="G38" s="210"/>
      <c r="H38" s="210"/>
      <c r="I38" s="21"/>
      <c r="J38" s="42"/>
      <c r="K38" s="42"/>
      <c r="L38" s="42"/>
    </row>
    <row r="39" spans="1:12" ht="15" x14ac:dyDescent="0.25">
      <c r="A39" s="61"/>
      <c r="B39" s="62"/>
      <c r="C39" s="218"/>
      <c r="D39" s="218"/>
      <c r="E39" s="210"/>
      <c r="F39" s="210"/>
      <c r="G39" s="210"/>
      <c r="H39" s="210"/>
      <c r="I39" s="21"/>
      <c r="J39" s="42"/>
      <c r="K39" s="42"/>
      <c r="L39" s="42"/>
    </row>
    <row r="40" spans="1:12" ht="15" x14ac:dyDescent="0.25">
      <c r="A40" s="57" t="s">
        <v>25</v>
      </c>
      <c r="B40" s="64"/>
      <c r="C40" s="206">
        <v>113.29000000000815</v>
      </c>
      <c r="D40" s="206">
        <v>218.45000000001164</v>
      </c>
      <c r="E40" s="78" t="s">
        <v>60</v>
      </c>
      <c r="F40" s="32" t="s">
        <v>60</v>
      </c>
      <c r="G40" s="78">
        <v>0</v>
      </c>
      <c r="H40" s="78">
        <v>0</v>
      </c>
      <c r="I40" s="78">
        <v>0</v>
      </c>
      <c r="J40" s="42"/>
      <c r="K40" s="42"/>
      <c r="L40" s="42"/>
    </row>
    <row r="41" spans="1:12" ht="15" x14ac:dyDescent="0.25">
      <c r="A41" s="66"/>
      <c r="B41" s="66"/>
      <c r="C41" s="34"/>
      <c r="D41" s="34"/>
      <c r="E41" s="34"/>
      <c r="F41" s="34"/>
      <c r="G41" s="34"/>
      <c r="H41" s="34"/>
      <c r="I41" s="34"/>
      <c r="J41" s="42"/>
      <c r="K41" s="42"/>
      <c r="L41" s="42"/>
    </row>
    <row r="42" spans="1:12" ht="15" x14ac:dyDescent="0.25">
      <c r="A42" s="68" t="s">
        <v>26</v>
      </c>
      <c r="B42" s="44"/>
      <c r="C42" s="36"/>
      <c r="D42" s="36"/>
      <c r="E42" s="36"/>
      <c r="F42" s="36"/>
      <c r="G42" s="36"/>
      <c r="H42" s="36"/>
      <c r="I42" s="36"/>
      <c r="J42" s="42"/>
      <c r="K42" s="42"/>
      <c r="L42" s="42"/>
    </row>
    <row r="43" spans="1:12" ht="15" x14ac:dyDescent="0.25">
      <c r="A43" s="70" t="s">
        <v>28</v>
      </c>
      <c r="B43" s="62"/>
      <c r="C43" s="38"/>
      <c r="D43" s="38"/>
      <c r="E43" s="38"/>
      <c r="F43" s="38"/>
      <c r="G43" s="38"/>
      <c r="H43" s="38"/>
      <c r="I43" s="38"/>
      <c r="J43" s="42"/>
      <c r="K43" s="42"/>
      <c r="L43" s="42"/>
    </row>
    <row r="44" spans="1:12" x14ac:dyDescent="0.2">
      <c r="A44" s="57" t="s">
        <v>6</v>
      </c>
      <c r="B44" s="58"/>
      <c r="C44" s="21"/>
      <c r="D44" s="21"/>
      <c r="E44" s="59"/>
      <c r="F44" s="59"/>
      <c r="G44" s="59"/>
      <c r="H44" s="59"/>
      <c r="I44" s="59"/>
    </row>
    <row r="45" spans="1:12" x14ac:dyDescent="0.2">
      <c r="A45" s="70" t="s">
        <v>8</v>
      </c>
      <c r="B45" s="64"/>
      <c r="C45" s="21"/>
      <c r="D45" s="21"/>
      <c r="E45" s="59"/>
      <c r="F45" s="59"/>
      <c r="G45" s="59"/>
      <c r="H45" s="59"/>
      <c r="I45" s="59"/>
    </row>
    <row r="46" spans="1:12" x14ac:dyDescent="0.2">
      <c r="A46" s="71" t="s">
        <v>9</v>
      </c>
      <c r="B46" s="72"/>
      <c r="C46" s="21"/>
      <c r="D46" s="21"/>
      <c r="E46" s="59"/>
      <c r="F46" s="59"/>
      <c r="G46" s="59"/>
      <c r="H46" s="59"/>
      <c r="I46" s="59"/>
    </row>
  </sheetData>
  <mergeCells count="5">
    <mergeCell ref="A7:I9"/>
    <mergeCell ref="A11:I11"/>
    <mergeCell ref="A13:I17"/>
    <mergeCell ref="A19:I20"/>
    <mergeCell ref="A22:I22"/>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4625F3-86A3-410C-8C82-6F6E08214A65}">
  <sheetPr>
    <pageSetUpPr fitToPage="1"/>
  </sheetPr>
  <dimension ref="A1:I47"/>
  <sheetViews>
    <sheetView zoomScaleNormal="100" zoomScaleSheetLayoutView="70" workbookViewId="0">
      <selection activeCell="J16" sqref="J16"/>
    </sheetView>
  </sheetViews>
  <sheetFormatPr defaultColWidth="9.140625" defaultRowHeight="15" x14ac:dyDescent="0.25"/>
  <cols>
    <col min="1" max="2" width="14.7109375" style="42" customWidth="1"/>
    <col min="3" max="8" width="14" style="42" customWidth="1"/>
    <col min="9" max="9" width="13.140625" style="42" customWidth="1"/>
    <col min="10" max="16384" width="9.140625" style="42"/>
  </cols>
  <sheetData>
    <row r="1" spans="1:9" x14ac:dyDescent="0.25">
      <c r="A1" s="41"/>
      <c r="B1" s="41"/>
      <c r="C1" s="41"/>
      <c r="D1" s="41"/>
      <c r="E1" s="41"/>
      <c r="F1" s="41"/>
      <c r="G1" s="41"/>
      <c r="H1" s="41"/>
      <c r="I1" s="41"/>
    </row>
    <row r="2" spans="1:9" s="169" customFormat="1" ht="12.75" x14ac:dyDescent="0.2">
      <c r="A2" s="183" t="s">
        <v>13</v>
      </c>
      <c r="B2" s="170" t="s">
        <v>47</v>
      </c>
      <c r="C2" s="184"/>
      <c r="D2" s="184"/>
      <c r="E2" s="183"/>
      <c r="F2" s="183"/>
      <c r="G2" s="185" t="s">
        <v>14</v>
      </c>
      <c r="H2" s="222" t="s">
        <v>35</v>
      </c>
      <c r="I2" s="184"/>
    </row>
    <row r="3" spans="1:9" s="169" customFormat="1" ht="12.75" x14ac:dyDescent="0.2">
      <c r="A3" s="183" t="s">
        <v>22</v>
      </c>
      <c r="B3" s="170" t="s">
        <v>36</v>
      </c>
      <c r="C3" s="184"/>
      <c r="D3" s="184"/>
      <c r="E3" s="183"/>
      <c r="F3" s="183"/>
      <c r="G3" s="185" t="s">
        <v>15</v>
      </c>
      <c r="H3" s="242" t="s">
        <v>37</v>
      </c>
      <c r="I3" s="186"/>
    </row>
    <row r="4" spans="1:9" s="169" customFormat="1" ht="12.75" x14ac:dyDescent="0.2">
      <c r="A4" s="183" t="s">
        <v>16</v>
      </c>
      <c r="B4" s="171" t="s">
        <v>209</v>
      </c>
      <c r="C4" s="184"/>
      <c r="D4" s="184"/>
      <c r="E4" s="183"/>
      <c r="F4" s="183"/>
      <c r="G4" s="185" t="s">
        <v>18</v>
      </c>
      <c r="H4" s="171" t="s">
        <v>39</v>
      </c>
      <c r="I4" s="184"/>
    </row>
    <row r="5" spans="1:9" s="169" customFormat="1" ht="12.75" x14ac:dyDescent="0.2">
      <c r="A5" s="183" t="s">
        <v>17</v>
      </c>
      <c r="B5" s="171" t="s">
        <v>210</v>
      </c>
      <c r="C5" s="186"/>
      <c r="D5" s="186"/>
      <c r="E5" s="183"/>
      <c r="F5" s="183"/>
      <c r="G5" s="185" t="s">
        <v>19</v>
      </c>
      <c r="H5" s="237" t="s">
        <v>170</v>
      </c>
      <c r="I5" s="186"/>
    </row>
    <row r="6" spans="1:9" s="169" customFormat="1" ht="12.75" x14ac:dyDescent="0.2">
      <c r="A6" s="183"/>
      <c r="B6" s="183"/>
      <c r="C6" s="183"/>
      <c r="D6" s="183"/>
      <c r="E6" s="183"/>
      <c r="F6" s="183"/>
      <c r="G6" s="183"/>
      <c r="H6" s="183"/>
      <c r="I6" s="183"/>
    </row>
    <row r="7" spans="1:9" s="169" customFormat="1" ht="12.75" x14ac:dyDescent="0.2">
      <c r="A7" s="183"/>
      <c r="B7" s="183"/>
      <c r="C7" s="183"/>
      <c r="D7" s="183"/>
      <c r="E7" s="183"/>
      <c r="F7" s="183"/>
      <c r="G7" s="183"/>
      <c r="H7" s="183"/>
      <c r="I7" s="183"/>
    </row>
    <row r="8" spans="1:9" s="169" customFormat="1" ht="12.75" customHeight="1" x14ac:dyDescent="0.2">
      <c r="A8" s="277" t="s">
        <v>211</v>
      </c>
      <c r="B8" s="277"/>
      <c r="C8" s="277"/>
      <c r="D8" s="277"/>
      <c r="E8" s="277"/>
      <c r="F8" s="277"/>
      <c r="G8" s="277"/>
      <c r="H8" s="277"/>
      <c r="I8" s="277"/>
    </row>
    <row r="9" spans="1:9" s="169" customFormat="1" ht="12.75" x14ac:dyDescent="0.2">
      <c r="A9" s="277"/>
      <c r="B9" s="277"/>
      <c r="C9" s="277"/>
      <c r="D9" s="277"/>
      <c r="E9" s="277"/>
      <c r="F9" s="277"/>
      <c r="G9" s="277"/>
      <c r="H9" s="277"/>
      <c r="I9" s="277"/>
    </row>
    <row r="10" spans="1:9" s="169" customFormat="1" ht="12.75" x14ac:dyDescent="0.2">
      <c r="A10" s="187"/>
      <c r="B10" s="187"/>
      <c r="C10" s="187"/>
      <c r="D10" s="187"/>
      <c r="E10" s="187"/>
      <c r="F10" s="187"/>
      <c r="G10" s="187"/>
      <c r="H10" s="187"/>
      <c r="I10" s="187"/>
    </row>
    <row r="11" spans="1:9" s="169" customFormat="1" ht="12.75" x14ac:dyDescent="0.2">
      <c r="A11" s="277" t="s">
        <v>43</v>
      </c>
      <c r="B11" s="277"/>
      <c r="C11" s="277"/>
      <c r="D11" s="277"/>
      <c r="E11" s="277"/>
      <c r="F11" s="277"/>
      <c r="G11" s="277"/>
      <c r="H11" s="277"/>
      <c r="I11" s="277"/>
    </row>
    <row r="12" spans="1:9" s="169" customFormat="1" ht="12.75" x14ac:dyDescent="0.2">
      <c r="B12" s="183"/>
      <c r="C12" s="183"/>
      <c r="D12" s="183"/>
      <c r="E12" s="183"/>
      <c r="F12" s="183"/>
      <c r="G12" s="183"/>
      <c r="H12" s="183"/>
      <c r="I12" s="183"/>
    </row>
    <row r="13" spans="1:9" s="169" customFormat="1" ht="12.75" customHeight="1" x14ac:dyDescent="0.2">
      <c r="A13" s="277" t="s">
        <v>212</v>
      </c>
      <c r="B13" s="277"/>
      <c r="C13" s="277"/>
      <c r="D13" s="277"/>
      <c r="E13" s="277"/>
      <c r="F13" s="277"/>
      <c r="G13" s="277"/>
      <c r="H13" s="277"/>
      <c r="I13" s="277"/>
    </row>
    <row r="14" spans="1:9" s="169" customFormat="1" ht="12.75" x14ac:dyDescent="0.2">
      <c r="A14" s="277"/>
      <c r="B14" s="277"/>
      <c r="C14" s="277"/>
      <c r="D14" s="277"/>
      <c r="E14" s="277"/>
      <c r="F14" s="277"/>
      <c r="G14" s="277"/>
      <c r="H14" s="277"/>
      <c r="I14" s="277"/>
    </row>
    <row r="15" spans="1:9" s="169" customFormat="1" ht="12.75" x14ac:dyDescent="0.2">
      <c r="A15" s="277"/>
      <c r="B15" s="277"/>
      <c r="C15" s="277"/>
      <c r="D15" s="277"/>
      <c r="E15" s="277"/>
      <c r="F15" s="277"/>
      <c r="G15" s="277"/>
      <c r="H15" s="277"/>
      <c r="I15" s="277"/>
    </row>
    <row r="16" spans="1:9" s="169" customFormat="1" ht="12.75" x14ac:dyDescent="0.2">
      <c r="A16" s="188"/>
      <c r="B16" s="183"/>
      <c r="C16" s="183"/>
      <c r="D16" s="183"/>
      <c r="E16" s="183"/>
      <c r="F16" s="183"/>
      <c r="G16" s="183"/>
      <c r="H16" s="183"/>
      <c r="I16" s="183"/>
    </row>
    <row r="17" spans="1:9" s="169" customFormat="1" ht="12.75" x14ac:dyDescent="0.2">
      <c r="A17" s="277" t="s">
        <v>213</v>
      </c>
      <c r="B17" s="277"/>
      <c r="C17" s="277"/>
      <c r="D17" s="277"/>
      <c r="E17" s="277"/>
      <c r="F17" s="277"/>
      <c r="G17" s="277"/>
      <c r="H17" s="277"/>
      <c r="I17" s="277"/>
    </row>
    <row r="18" spans="1:9" s="169" customFormat="1" ht="15" customHeight="1" x14ac:dyDescent="0.2">
      <c r="A18" s="277"/>
      <c r="B18" s="277"/>
      <c r="C18" s="277"/>
      <c r="D18" s="277"/>
      <c r="E18" s="277"/>
      <c r="F18" s="277"/>
      <c r="G18" s="277"/>
      <c r="H18" s="277"/>
      <c r="I18" s="277"/>
    </row>
    <row r="19" spans="1:9" s="169" customFormat="1" ht="15" customHeight="1" x14ac:dyDescent="0.2">
      <c r="A19" s="189"/>
      <c r="B19" s="189"/>
      <c r="C19" s="189"/>
      <c r="D19" s="189"/>
      <c r="E19" s="189"/>
      <c r="F19" s="189"/>
      <c r="G19" s="189"/>
      <c r="H19" s="189"/>
      <c r="I19" s="189"/>
    </row>
    <row r="20" spans="1:9" s="169" customFormat="1" ht="12.75" x14ac:dyDescent="0.2">
      <c r="A20" s="278" t="s">
        <v>12</v>
      </c>
      <c r="B20" s="279"/>
      <c r="C20" s="279"/>
      <c r="D20" s="279"/>
      <c r="E20" s="279"/>
      <c r="F20" s="279"/>
      <c r="G20" s="279"/>
      <c r="H20" s="279"/>
      <c r="I20" s="280"/>
    </row>
    <row r="21" spans="1:9" x14ac:dyDescent="0.25">
      <c r="A21" s="50"/>
      <c r="B21" s="51"/>
      <c r="C21" s="52" t="s">
        <v>27</v>
      </c>
      <c r="D21" s="52" t="s">
        <v>29</v>
      </c>
      <c r="E21" s="52" t="s">
        <v>31</v>
      </c>
      <c r="F21" s="53" t="s">
        <v>32</v>
      </c>
      <c r="G21" s="53" t="s">
        <v>33</v>
      </c>
      <c r="H21" s="53" t="s">
        <v>34</v>
      </c>
      <c r="I21" s="53" t="s">
        <v>182</v>
      </c>
    </row>
    <row r="22" spans="1:9" x14ac:dyDescent="0.25">
      <c r="A22" s="50"/>
      <c r="B22" s="51"/>
      <c r="C22" s="55" t="s">
        <v>10</v>
      </c>
      <c r="D22" s="56" t="s">
        <v>10</v>
      </c>
      <c r="E22" s="56" t="s">
        <v>10</v>
      </c>
      <c r="F22" s="238" t="s">
        <v>10</v>
      </c>
      <c r="G22" s="238" t="s">
        <v>10</v>
      </c>
      <c r="H22" s="54" t="s">
        <v>11</v>
      </c>
      <c r="I22" s="54" t="s">
        <v>11</v>
      </c>
    </row>
    <row r="23" spans="1:9" s="169" customFormat="1" ht="12.75" x14ac:dyDescent="0.2">
      <c r="A23" s="190" t="s">
        <v>0</v>
      </c>
      <c r="B23" s="191"/>
      <c r="C23" s="210">
        <v>0</v>
      </c>
      <c r="D23" s="209">
        <v>0</v>
      </c>
      <c r="E23" s="209">
        <v>0</v>
      </c>
      <c r="F23" s="209">
        <v>0</v>
      </c>
      <c r="G23" s="209">
        <v>0</v>
      </c>
      <c r="H23" s="209">
        <v>0</v>
      </c>
      <c r="I23" s="192">
        <v>0</v>
      </c>
    </row>
    <row r="24" spans="1:9" s="169" customFormat="1" ht="12.75" x14ac:dyDescent="0.2">
      <c r="A24" s="190" t="s">
        <v>1</v>
      </c>
      <c r="B24" s="191"/>
      <c r="C24" s="209">
        <f t="shared" ref="C24" si="0">B35</f>
        <v>0</v>
      </c>
      <c r="D24" s="209">
        <f t="shared" ref="D24" si="1">C35</f>
        <v>0</v>
      </c>
      <c r="E24" s="209">
        <f t="shared" ref="E24" si="2">D35</f>
        <v>0</v>
      </c>
      <c r="F24" s="209">
        <f t="shared" ref="F24" si="3">E35</f>
        <v>0</v>
      </c>
      <c r="G24" s="209">
        <f t="shared" ref="G24" si="4">F35</f>
        <v>0</v>
      </c>
      <c r="H24" s="209">
        <f t="shared" ref="H24" si="5">G35</f>
        <v>0</v>
      </c>
      <c r="I24" s="192">
        <f t="shared" ref="I24" si="6">H35</f>
        <v>0</v>
      </c>
    </row>
    <row r="25" spans="1:9" s="169" customFormat="1" ht="12.75" x14ac:dyDescent="0.2">
      <c r="A25" s="190" t="s">
        <v>2</v>
      </c>
      <c r="B25" s="191"/>
      <c r="C25" s="209">
        <v>0</v>
      </c>
      <c r="D25" s="209">
        <v>0</v>
      </c>
      <c r="E25" s="209">
        <v>0</v>
      </c>
      <c r="F25" s="209">
        <v>0</v>
      </c>
      <c r="G25" s="209">
        <v>167871.22</v>
      </c>
      <c r="H25" s="209">
        <v>238500</v>
      </c>
      <c r="I25" s="209">
        <v>238500</v>
      </c>
    </row>
    <row r="26" spans="1:9" s="169" customFormat="1" ht="12.75" x14ac:dyDescent="0.2">
      <c r="A26" s="190" t="s">
        <v>3</v>
      </c>
      <c r="B26" s="191"/>
      <c r="C26" s="209">
        <v>0</v>
      </c>
      <c r="D26" s="229">
        <v>0</v>
      </c>
      <c r="E26" s="209">
        <v>0</v>
      </c>
      <c r="F26" s="209">
        <v>0</v>
      </c>
      <c r="G26" s="209">
        <v>167871.22</v>
      </c>
      <c r="H26" s="209">
        <v>238500</v>
      </c>
      <c r="I26" s="209">
        <v>238500</v>
      </c>
    </row>
    <row r="27" spans="1:9" s="169" customFormat="1" ht="12.75" x14ac:dyDescent="0.2">
      <c r="A27" s="190"/>
      <c r="B27" s="191"/>
      <c r="C27" s="209"/>
      <c r="D27" s="209"/>
      <c r="E27" s="209"/>
      <c r="F27" s="209"/>
      <c r="G27" s="209"/>
      <c r="H27" s="209"/>
      <c r="I27" s="192"/>
    </row>
    <row r="28" spans="1:9" s="169" customFormat="1" ht="12.75" x14ac:dyDescent="0.2">
      <c r="A28" s="173" t="s">
        <v>4</v>
      </c>
      <c r="B28" s="172"/>
      <c r="C28" s="235"/>
      <c r="D28" s="235"/>
      <c r="E28" s="235"/>
      <c r="F28" s="235"/>
      <c r="G28" s="235"/>
      <c r="H28" s="230"/>
      <c r="I28" s="178"/>
    </row>
    <row r="29" spans="1:9" s="169" customFormat="1" ht="12.75" x14ac:dyDescent="0.2">
      <c r="A29" s="173" t="s">
        <v>30</v>
      </c>
      <c r="B29" s="174"/>
      <c r="C29" s="235"/>
      <c r="D29" s="235"/>
      <c r="E29" s="235"/>
      <c r="F29" s="235"/>
      <c r="G29" s="235"/>
      <c r="H29" s="230"/>
      <c r="I29" s="178"/>
    </row>
    <row r="30" spans="1:9" s="169" customFormat="1" ht="12.75" x14ac:dyDescent="0.2">
      <c r="A30" s="179"/>
      <c r="B30" s="180"/>
      <c r="C30" s="210"/>
      <c r="D30" s="210"/>
      <c r="E30" s="210"/>
      <c r="F30" s="210"/>
      <c r="G30" s="210"/>
      <c r="H30" s="210"/>
      <c r="I30" s="177"/>
    </row>
    <row r="31" spans="1:9" s="169" customFormat="1" ht="12.75" x14ac:dyDescent="0.2">
      <c r="A31" s="179"/>
      <c r="B31" s="180"/>
      <c r="C31" s="210"/>
      <c r="D31" s="210"/>
      <c r="E31" s="210"/>
      <c r="F31" s="210"/>
      <c r="G31" s="210"/>
      <c r="H31" s="210"/>
      <c r="I31" s="177"/>
    </row>
    <row r="32" spans="1:9" s="169" customFormat="1" ht="12.75" x14ac:dyDescent="0.2">
      <c r="A32" s="179"/>
      <c r="B32" s="180"/>
      <c r="C32" s="210"/>
      <c r="D32" s="210"/>
      <c r="E32" s="210"/>
      <c r="F32" s="210"/>
      <c r="G32" s="210"/>
      <c r="H32" s="210"/>
      <c r="I32" s="177"/>
    </row>
    <row r="33" spans="1:9" s="169" customFormat="1" ht="12.75" x14ac:dyDescent="0.2">
      <c r="A33" s="173" t="s">
        <v>5</v>
      </c>
      <c r="B33" s="174"/>
      <c r="C33" s="230">
        <f t="shared" ref="C33:H33" si="7">SUM(C30:C32)</f>
        <v>0</v>
      </c>
      <c r="D33" s="230">
        <f t="shared" si="7"/>
        <v>0</v>
      </c>
      <c r="E33" s="230">
        <f t="shared" si="7"/>
        <v>0</v>
      </c>
      <c r="F33" s="230">
        <f t="shared" si="7"/>
        <v>0</v>
      </c>
      <c r="G33" s="230">
        <f t="shared" si="7"/>
        <v>0</v>
      </c>
      <c r="H33" s="230">
        <f t="shared" si="7"/>
        <v>0</v>
      </c>
      <c r="I33" s="178">
        <f t="shared" ref="I33" si="8">SUM(I30:I32)</f>
        <v>0</v>
      </c>
    </row>
    <row r="34" spans="1:9" s="169" customFormat="1" ht="12.75" x14ac:dyDescent="0.2">
      <c r="A34" s="190"/>
      <c r="B34" s="191"/>
      <c r="C34" s="209"/>
      <c r="D34" s="209"/>
      <c r="E34" s="209"/>
      <c r="F34" s="209"/>
      <c r="G34" s="209"/>
      <c r="H34" s="209"/>
      <c r="I34" s="192"/>
    </row>
    <row r="35" spans="1:9" s="169" customFormat="1" ht="12.75" x14ac:dyDescent="0.2">
      <c r="A35" s="190" t="s">
        <v>7</v>
      </c>
      <c r="B35" s="191"/>
      <c r="C35" s="229">
        <f t="shared" ref="C35:H35" si="9">+C24+C25-C26+C33</f>
        <v>0</v>
      </c>
      <c r="D35" s="229">
        <f t="shared" si="9"/>
        <v>0</v>
      </c>
      <c r="E35" s="229">
        <f t="shared" si="9"/>
        <v>0</v>
      </c>
      <c r="F35" s="229">
        <f t="shared" si="9"/>
        <v>0</v>
      </c>
      <c r="G35" s="229">
        <f t="shared" si="9"/>
        <v>0</v>
      </c>
      <c r="H35" s="229">
        <f t="shared" si="9"/>
        <v>0</v>
      </c>
      <c r="I35" s="193">
        <f t="shared" ref="I35" si="10">+I24+I25-I26+I33</f>
        <v>0</v>
      </c>
    </row>
    <row r="36" spans="1:9" s="169" customFormat="1" ht="12.75" x14ac:dyDescent="0.2">
      <c r="A36" s="194"/>
      <c r="B36" s="195"/>
      <c r="C36" s="217"/>
      <c r="D36" s="209"/>
      <c r="E36" s="209"/>
      <c r="F36" s="209"/>
      <c r="G36" s="209"/>
      <c r="H36" s="209"/>
      <c r="I36" s="192"/>
    </row>
    <row r="37" spans="1:9" s="169" customFormat="1" ht="12.75" x14ac:dyDescent="0.2">
      <c r="A37" s="190" t="s">
        <v>24</v>
      </c>
      <c r="B37" s="191"/>
      <c r="C37" s="217">
        <v>0</v>
      </c>
      <c r="D37" s="209">
        <v>0</v>
      </c>
      <c r="E37" s="209">
        <v>0</v>
      </c>
      <c r="F37" s="209">
        <v>0</v>
      </c>
      <c r="G37" s="209">
        <v>83416</v>
      </c>
      <c r="H37" s="209">
        <v>0</v>
      </c>
      <c r="I37" s="192">
        <v>0</v>
      </c>
    </row>
    <row r="38" spans="1:9" s="169" customFormat="1" ht="12.75" x14ac:dyDescent="0.2">
      <c r="A38" s="194"/>
      <c r="B38" s="195"/>
      <c r="C38" s="217"/>
      <c r="D38" s="209"/>
      <c r="E38" s="209"/>
      <c r="F38" s="209"/>
      <c r="G38" s="209"/>
      <c r="H38" s="209"/>
      <c r="I38" s="192"/>
    </row>
    <row r="39" spans="1:9" s="169" customFormat="1" ht="12.75" x14ac:dyDescent="0.2">
      <c r="A39" s="190" t="s">
        <v>25</v>
      </c>
      <c r="B39" s="197"/>
      <c r="C39" s="227">
        <f t="shared" ref="C39:F39" si="11">C35-C37</f>
        <v>0</v>
      </c>
      <c r="D39" s="226">
        <f t="shared" si="11"/>
        <v>0</v>
      </c>
      <c r="E39" s="226">
        <f t="shared" si="11"/>
        <v>0</v>
      </c>
      <c r="F39" s="226">
        <f t="shared" si="11"/>
        <v>0</v>
      </c>
      <c r="G39" s="226" t="s">
        <v>60</v>
      </c>
      <c r="H39" s="226">
        <f t="shared" ref="H39" si="12">H35-H37</f>
        <v>0</v>
      </c>
      <c r="I39" s="198">
        <f t="shared" ref="I39" si="13">I35-I37</f>
        <v>0</v>
      </c>
    </row>
    <row r="40" spans="1:9" s="169" customFormat="1" ht="12.75" x14ac:dyDescent="0.2">
      <c r="A40" s="199"/>
      <c r="B40" s="199"/>
      <c r="C40" s="200"/>
      <c r="D40" s="200"/>
      <c r="E40" s="200"/>
      <c r="F40" s="200"/>
      <c r="G40" s="200"/>
      <c r="H40" s="200"/>
      <c r="I40" s="200"/>
    </row>
    <row r="41" spans="1:9" s="169" customFormat="1" ht="12.75" x14ac:dyDescent="0.2">
      <c r="A41" s="201" t="s">
        <v>26</v>
      </c>
      <c r="B41" s="184"/>
      <c r="C41" s="181"/>
      <c r="D41" s="181"/>
      <c r="E41" s="202"/>
      <c r="F41" s="202"/>
      <c r="G41" s="202"/>
      <c r="H41" s="202"/>
      <c r="I41" s="202"/>
    </row>
    <row r="42" spans="1:9" s="169" customFormat="1" ht="12.75" x14ac:dyDescent="0.2">
      <c r="A42" s="203" t="s">
        <v>28</v>
      </c>
      <c r="B42" s="195"/>
      <c r="C42" s="182"/>
      <c r="D42" s="182"/>
      <c r="E42" s="196"/>
      <c r="F42" s="196"/>
      <c r="G42" s="196"/>
      <c r="H42" s="196"/>
      <c r="I42" s="196"/>
    </row>
    <row r="43" spans="1:9" s="169" customFormat="1" ht="12.75" x14ac:dyDescent="0.2">
      <c r="A43" s="190"/>
      <c r="B43" s="191"/>
      <c r="C43" s="192"/>
      <c r="D43" s="192"/>
      <c r="E43" s="192"/>
      <c r="F43" s="192"/>
      <c r="G43" s="192"/>
      <c r="H43" s="192"/>
      <c r="I43" s="192"/>
    </row>
    <row r="44" spans="1:9" s="169" customFormat="1" ht="12.75" x14ac:dyDescent="0.2">
      <c r="A44" s="190" t="s">
        <v>6</v>
      </c>
      <c r="B44" s="191"/>
      <c r="C44" s="177"/>
      <c r="D44" s="177"/>
      <c r="E44" s="192"/>
      <c r="F44" s="192"/>
      <c r="G44" s="192"/>
      <c r="H44" s="192"/>
      <c r="I44" s="192"/>
    </row>
    <row r="45" spans="1:9" s="169" customFormat="1" ht="12.75" x14ac:dyDescent="0.2">
      <c r="A45" s="190"/>
      <c r="B45" s="191"/>
      <c r="C45" s="177"/>
      <c r="D45" s="177"/>
      <c r="E45" s="192"/>
      <c r="F45" s="192"/>
      <c r="G45" s="192"/>
      <c r="H45" s="192"/>
      <c r="I45" s="192"/>
    </row>
    <row r="46" spans="1:9" s="169" customFormat="1" ht="12.75" x14ac:dyDescent="0.2">
      <c r="A46" s="203" t="s">
        <v>8</v>
      </c>
      <c r="B46" s="197"/>
      <c r="C46" s="177"/>
      <c r="D46" s="177"/>
      <c r="E46" s="192"/>
      <c r="F46" s="192"/>
      <c r="G46" s="192"/>
      <c r="H46" s="192"/>
      <c r="I46" s="192"/>
    </row>
    <row r="47" spans="1:9" s="169" customFormat="1" ht="12.75" x14ac:dyDescent="0.2">
      <c r="A47" s="204" t="s">
        <v>9</v>
      </c>
      <c r="B47" s="205"/>
      <c r="C47" s="177"/>
      <c r="D47" s="177"/>
      <c r="E47" s="192"/>
      <c r="F47" s="192"/>
      <c r="G47" s="192"/>
      <c r="H47" s="192"/>
      <c r="I47" s="192"/>
    </row>
  </sheetData>
  <mergeCells count="5">
    <mergeCell ref="A8:I9"/>
    <mergeCell ref="A13:I15"/>
    <mergeCell ref="A17:I18"/>
    <mergeCell ref="A20:I20"/>
    <mergeCell ref="A11:I11"/>
  </mergeCells>
  <printOptions horizontalCentered="1"/>
  <pageMargins left="0.7" right="0.7" top="0.75" bottom="0.75" header="0.3" footer="0.3"/>
  <pageSetup scale="84"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5910B-27D3-47F6-8702-886C1147C132}">
  <sheetPr>
    <pageSetUpPr fitToPage="1"/>
  </sheetPr>
  <dimension ref="A1:I58"/>
  <sheetViews>
    <sheetView zoomScaleNormal="100" zoomScaleSheetLayoutView="70" zoomScalePageLayoutView="80" workbookViewId="0">
      <selection activeCell="A8" sqref="A8:I17"/>
    </sheetView>
  </sheetViews>
  <sheetFormatPr defaultColWidth="9.140625" defaultRowHeight="15" x14ac:dyDescent="0.25"/>
  <cols>
    <col min="1" max="2" width="14.7109375" style="42" customWidth="1"/>
    <col min="3" max="8" width="14" style="42" customWidth="1"/>
    <col min="9" max="9" width="13.140625" style="42" customWidth="1"/>
    <col min="10" max="16384" width="9.140625" style="42"/>
  </cols>
  <sheetData>
    <row r="1" spans="1:9" x14ac:dyDescent="0.25">
      <c r="A1" s="41"/>
      <c r="B1" s="41"/>
      <c r="C1" s="41"/>
      <c r="D1" s="41"/>
      <c r="E1" s="41"/>
      <c r="F1" s="41"/>
      <c r="G1" s="41"/>
      <c r="H1" s="41"/>
      <c r="I1" s="41"/>
    </row>
    <row r="2" spans="1:9" s="3" customFormat="1" ht="13.5" customHeight="1" x14ac:dyDescent="0.2">
      <c r="A2" s="159" t="s">
        <v>13</v>
      </c>
      <c r="B2" s="10" t="s">
        <v>47</v>
      </c>
      <c r="C2" s="44"/>
      <c r="D2" s="44"/>
      <c r="E2" s="43"/>
      <c r="F2" s="43"/>
      <c r="G2" s="45" t="s">
        <v>14</v>
      </c>
      <c r="H2" s="6" t="s">
        <v>48</v>
      </c>
      <c r="I2" s="44"/>
    </row>
    <row r="3" spans="1:9" s="3" customFormat="1" ht="12.75" x14ac:dyDescent="0.2">
      <c r="A3" s="159" t="s">
        <v>22</v>
      </c>
      <c r="B3" s="10" t="s">
        <v>49</v>
      </c>
      <c r="C3" s="44"/>
      <c r="D3" s="44"/>
      <c r="E3" s="43"/>
      <c r="F3" s="43"/>
      <c r="G3" s="45" t="s">
        <v>15</v>
      </c>
      <c r="H3" s="9" t="s">
        <v>50</v>
      </c>
      <c r="I3" s="46"/>
    </row>
    <row r="4" spans="1:9" s="3" customFormat="1" ht="24" customHeight="1" x14ac:dyDescent="0.2">
      <c r="A4" s="159" t="s">
        <v>16</v>
      </c>
      <c r="B4" s="283" t="s">
        <v>54</v>
      </c>
      <c r="C4" s="283"/>
      <c r="D4" s="283"/>
      <c r="E4" s="43"/>
      <c r="F4" s="43"/>
      <c r="G4" s="45" t="s">
        <v>18</v>
      </c>
      <c r="H4" s="10" t="s">
        <v>55</v>
      </c>
      <c r="I4" s="44"/>
    </row>
    <row r="5" spans="1:9" s="3" customFormat="1" ht="27" customHeight="1" x14ac:dyDescent="0.2">
      <c r="A5" s="159" t="s">
        <v>17</v>
      </c>
      <c r="B5" s="283" t="s">
        <v>56</v>
      </c>
      <c r="C5" s="283"/>
      <c r="D5" s="283"/>
      <c r="E5" s="43"/>
      <c r="F5" s="43"/>
      <c r="G5" s="45" t="s">
        <v>19</v>
      </c>
      <c r="H5" s="11" t="s">
        <v>57</v>
      </c>
      <c r="I5" s="46"/>
    </row>
    <row r="6" spans="1:9" s="3" customFormat="1" ht="26.25" customHeight="1" x14ac:dyDescent="0.2">
      <c r="A6" s="43"/>
      <c r="B6" s="284" t="s">
        <v>58</v>
      </c>
      <c r="C6" s="284"/>
      <c r="D6" s="284"/>
      <c r="E6" s="43"/>
      <c r="F6" s="43"/>
      <c r="G6" s="43"/>
      <c r="H6" s="43"/>
      <c r="I6" s="43"/>
    </row>
    <row r="7" spans="1:9" s="3" customFormat="1" ht="27" customHeight="1" x14ac:dyDescent="0.2">
      <c r="A7" s="43"/>
      <c r="B7" s="285" t="s">
        <v>59</v>
      </c>
      <c r="C7" s="285"/>
      <c r="D7" s="285"/>
      <c r="E7" s="43"/>
      <c r="F7" s="43"/>
      <c r="G7" s="43"/>
      <c r="H7" s="43"/>
      <c r="I7" s="43"/>
    </row>
    <row r="8" spans="1:9" s="3" customFormat="1" ht="19.7" customHeight="1" x14ac:dyDescent="0.2">
      <c r="A8" s="285" t="s">
        <v>189</v>
      </c>
      <c r="B8" s="285"/>
      <c r="C8" s="285"/>
      <c r="D8" s="285"/>
      <c r="E8" s="285"/>
      <c r="F8" s="285"/>
      <c r="G8" s="285"/>
      <c r="H8" s="285"/>
      <c r="I8" s="285"/>
    </row>
    <row r="9" spans="1:9" s="3" customFormat="1" ht="12.75" x14ac:dyDescent="0.2">
      <c r="A9" s="285"/>
      <c r="B9" s="285"/>
      <c r="C9" s="285"/>
      <c r="D9" s="285"/>
      <c r="E9" s="285"/>
      <c r="F9" s="285"/>
      <c r="G9" s="285"/>
      <c r="H9" s="285"/>
      <c r="I9" s="285"/>
    </row>
    <row r="10" spans="1:9" s="3" customFormat="1" ht="12.75" x14ac:dyDescent="0.2">
      <c r="A10" s="285"/>
      <c r="B10" s="285"/>
      <c r="C10" s="285"/>
      <c r="D10" s="285"/>
      <c r="E10" s="285"/>
      <c r="F10" s="285"/>
      <c r="G10" s="285"/>
      <c r="H10" s="285"/>
      <c r="I10" s="285"/>
    </row>
    <row r="11" spans="1:9" s="3" customFormat="1" ht="12.75" x14ac:dyDescent="0.2">
      <c r="A11" s="285"/>
      <c r="B11" s="285"/>
      <c r="C11" s="285"/>
      <c r="D11" s="285"/>
      <c r="E11" s="285"/>
      <c r="F11" s="285"/>
      <c r="G11" s="285"/>
      <c r="H11" s="285"/>
      <c r="I11" s="285"/>
    </row>
    <row r="12" spans="1:9" s="3" customFormat="1" ht="12.75" x14ac:dyDescent="0.2">
      <c r="A12" s="285"/>
      <c r="B12" s="285"/>
      <c r="C12" s="285"/>
      <c r="D12" s="285"/>
      <c r="E12" s="285"/>
      <c r="F12" s="285"/>
      <c r="G12" s="285"/>
      <c r="H12" s="285"/>
      <c r="I12" s="285"/>
    </row>
    <row r="13" spans="1:9" s="3" customFormat="1" ht="12.75" x14ac:dyDescent="0.2">
      <c r="A13" s="285"/>
      <c r="B13" s="285"/>
      <c r="C13" s="285"/>
      <c r="D13" s="285"/>
      <c r="E13" s="285"/>
      <c r="F13" s="285"/>
      <c r="G13" s="285"/>
      <c r="H13" s="285"/>
      <c r="I13" s="285"/>
    </row>
    <row r="14" spans="1:9" s="3" customFormat="1" ht="12.75" x14ac:dyDescent="0.2">
      <c r="A14" s="285"/>
      <c r="B14" s="285"/>
      <c r="C14" s="285"/>
      <c r="D14" s="285"/>
      <c r="E14" s="285"/>
      <c r="F14" s="285"/>
      <c r="G14" s="285"/>
      <c r="H14" s="285"/>
      <c r="I14" s="285"/>
    </row>
    <row r="15" spans="1:9" s="3" customFormat="1" ht="12.75" x14ac:dyDescent="0.2">
      <c r="A15" s="285"/>
      <c r="B15" s="285"/>
      <c r="C15" s="285"/>
      <c r="D15" s="285"/>
      <c r="E15" s="285"/>
      <c r="F15" s="285"/>
      <c r="G15" s="285"/>
      <c r="H15" s="285"/>
      <c r="I15" s="285"/>
    </row>
    <row r="16" spans="1:9" s="3" customFormat="1" ht="12.75" x14ac:dyDescent="0.2">
      <c r="A16" s="285"/>
      <c r="B16" s="285"/>
      <c r="C16" s="285"/>
      <c r="D16" s="285"/>
      <c r="E16" s="285"/>
      <c r="F16" s="285"/>
      <c r="G16" s="285"/>
      <c r="H16" s="285"/>
      <c r="I16" s="285"/>
    </row>
    <row r="17" spans="1:9" s="3" customFormat="1" ht="12.75" customHeight="1" x14ac:dyDescent="0.2">
      <c r="A17" s="285"/>
      <c r="B17" s="285"/>
      <c r="C17" s="285"/>
      <c r="D17" s="285"/>
      <c r="E17" s="285"/>
      <c r="F17" s="285"/>
      <c r="G17" s="285"/>
      <c r="H17" s="285"/>
      <c r="I17" s="285"/>
    </row>
    <row r="18" spans="1:9" s="3" customFormat="1" ht="12.75" x14ac:dyDescent="0.2">
      <c r="A18" s="73"/>
      <c r="B18" s="73"/>
      <c r="C18" s="73"/>
      <c r="D18" s="73"/>
      <c r="E18" s="73"/>
      <c r="F18" s="73"/>
      <c r="G18" s="73"/>
      <c r="H18" s="73"/>
      <c r="I18" s="73"/>
    </row>
    <row r="19" spans="1:9" s="3" customFormat="1" ht="12.75" x14ac:dyDescent="0.2">
      <c r="A19" s="48" t="s">
        <v>190</v>
      </c>
    </row>
    <row r="20" spans="1:9" s="3" customFormat="1" ht="12.75" x14ac:dyDescent="0.2">
      <c r="A20" s="48"/>
    </row>
    <row r="21" spans="1:9" s="3" customFormat="1" ht="12.75" x14ac:dyDescent="0.2">
      <c r="A21" s="277" t="s">
        <v>191</v>
      </c>
      <c r="B21" s="277"/>
      <c r="C21" s="277"/>
      <c r="D21" s="277"/>
      <c r="E21" s="277"/>
      <c r="F21" s="277"/>
      <c r="G21" s="277"/>
      <c r="H21" s="277"/>
      <c r="I21" s="277"/>
    </row>
    <row r="22" spans="1:9" s="3" customFormat="1" ht="12.75" x14ac:dyDescent="0.2">
      <c r="A22" s="277"/>
      <c r="B22" s="277"/>
      <c r="C22" s="277"/>
      <c r="D22" s="277"/>
      <c r="E22" s="277"/>
      <c r="F22" s="277"/>
      <c r="G22" s="277"/>
      <c r="H22" s="277"/>
      <c r="I22" s="277"/>
    </row>
    <row r="23" spans="1:9" s="3" customFormat="1" ht="12.75" x14ac:dyDescent="0.2">
      <c r="A23" s="277"/>
      <c r="B23" s="277"/>
      <c r="C23" s="277"/>
      <c r="D23" s="277"/>
      <c r="E23" s="277"/>
      <c r="F23" s="277"/>
      <c r="G23" s="277"/>
      <c r="H23" s="277"/>
      <c r="I23" s="277"/>
    </row>
    <row r="24" spans="1:9" s="3" customFormat="1" ht="12.75" x14ac:dyDescent="0.2">
      <c r="A24" s="277"/>
      <c r="B24" s="277"/>
      <c r="C24" s="277"/>
      <c r="D24" s="277"/>
      <c r="E24" s="277"/>
      <c r="F24" s="277"/>
      <c r="G24" s="277"/>
      <c r="H24" s="277"/>
      <c r="I24" s="277"/>
    </row>
    <row r="25" spans="1:9" s="3" customFormat="1" ht="18.75" customHeight="1" x14ac:dyDescent="0.2">
      <c r="A25" s="277" t="s">
        <v>192</v>
      </c>
      <c r="B25" s="277"/>
      <c r="C25" s="277"/>
      <c r="D25" s="277"/>
      <c r="E25" s="277"/>
      <c r="F25" s="277"/>
      <c r="G25" s="277"/>
      <c r="H25" s="277"/>
      <c r="I25" s="277"/>
    </row>
    <row r="26" spans="1:9" s="3" customFormat="1" ht="12.75" x14ac:dyDescent="0.2">
      <c r="A26" s="277"/>
      <c r="B26" s="277"/>
      <c r="C26" s="277"/>
      <c r="D26" s="277"/>
      <c r="E26" s="277"/>
      <c r="F26" s="277"/>
      <c r="G26" s="277"/>
      <c r="H26" s="277"/>
      <c r="I26" s="277"/>
    </row>
    <row r="27" spans="1:9" s="3" customFormat="1" ht="12.75" x14ac:dyDescent="0.2">
      <c r="A27" s="277"/>
      <c r="B27" s="277"/>
      <c r="C27" s="277"/>
      <c r="D27" s="277"/>
      <c r="E27" s="277"/>
      <c r="F27" s="277"/>
      <c r="G27" s="277"/>
      <c r="H27" s="277"/>
      <c r="I27" s="277"/>
    </row>
    <row r="28" spans="1:9" s="3" customFormat="1" ht="12.75" x14ac:dyDescent="0.2">
      <c r="A28" s="277"/>
      <c r="B28" s="277"/>
      <c r="C28" s="277"/>
      <c r="D28" s="277"/>
      <c r="E28" s="277"/>
      <c r="F28" s="277"/>
      <c r="G28" s="277"/>
      <c r="H28" s="277"/>
      <c r="I28" s="277"/>
    </row>
    <row r="29" spans="1:9" s="3" customFormat="1" ht="30.75" customHeight="1" x14ac:dyDescent="0.2">
      <c r="A29" s="277"/>
      <c r="B29" s="277"/>
      <c r="C29" s="277"/>
      <c r="D29" s="277"/>
      <c r="E29" s="277"/>
      <c r="F29" s="277"/>
      <c r="G29" s="277"/>
      <c r="H29" s="277"/>
      <c r="I29" s="277"/>
    </row>
    <row r="30" spans="1:9" s="3" customFormat="1" ht="13.5" customHeight="1" x14ac:dyDescent="0.2">
      <c r="A30" s="74"/>
      <c r="B30" s="74"/>
      <c r="C30" s="74"/>
      <c r="D30" s="74"/>
      <c r="E30" s="74"/>
      <c r="F30" s="74"/>
      <c r="G30" s="74"/>
      <c r="H30" s="74"/>
      <c r="I30" s="74"/>
    </row>
    <row r="31" spans="1:9" s="3" customFormat="1" ht="12.75" x14ac:dyDescent="0.2">
      <c r="A31" s="278" t="s">
        <v>12</v>
      </c>
      <c r="B31" s="279"/>
      <c r="C31" s="279"/>
      <c r="D31" s="279"/>
      <c r="E31" s="279"/>
      <c r="F31" s="279"/>
      <c r="G31" s="279"/>
      <c r="H31" s="279"/>
      <c r="I31" s="280"/>
    </row>
    <row r="32" spans="1:9" x14ac:dyDescent="0.25">
      <c r="A32" s="50"/>
      <c r="B32" s="51"/>
      <c r="C32" s="52" t="s">
        <v>27</v>
      </c>
      <c r="D32" s="52" t="s">
        <v>29</v>
      </c>
      <c r="E32" s="52" t="s">
        <v>31</v>
      </c>
      <c r="F32" s="53" t="s">
        <v>32</v>
      </c>
      <c r="G32" s="53" t="s">
        <v>33</v>
      </c>
      <c r="H32" s="53" t="s">
        <v>34</v>
      </c>
      <c r="I32" s="53" t="s">
        <v>182</v>
      </c>
    </row>
    <row r="33" spans="1:9" x14ac:dyDescent="0.25">
      <c r="A33" s="50"/>
      <c r="B33" s="51"/>
      <c r="C33" s="55" t="s">
        <v>10</v>
      </c>
      <c r="D33" s="56" t="s">
        <v>10</v>
      </c>
      <c r="E33" s="56" t="s">
        <v>10</v>
      </c>
      <c r="F33" s="238" t="s">
        <v>10</v>
      </c>
      <c r="G33" s="238" t="s">
        <v>10</v>
      </c>
      <c r="H33" s="54" t="s">
        <v>11</v>
      </c>
      <c r="I33" s="54" t="s">
        <v>11</v>
      </c>
    </row>
    <row r="34" spans="1:9" s="3" customFormat="1" ht="12.75" x14ac:dyDescent="0.2">
      <c r="A34" s="57" t="s">
        <v>0</v>
      </c>
      <c r="B34" s="58"/>
      <c r="C34" s="209">
        <v>0</v>
      </c>
      <c r="D34" s="209">
        <v>8583536</v>
      </c>
      <c r="E34" s="210">
        <v>8583536</v>
      </c>
      <c r="F34" s="210">
        <v>8979047</v>
      </c>
      <c r="G34" s="210">
        <v>8848122</v>
      </c>
      <c r="H34" s="210">
        <v>8848122</v>
      </c>
      <c r="I34" s="21">
        <v>8848122</v>
      </c>
    </row>
    <row r="35" spans="1:9" s="3" customFormat="1" ht="12.75" x14ac:dyDescent="0.2">
      <c r="A35" s="57" t="s">
        <v>1</v>
      </c>
      <c r="B35" s="58"/>
      <c r="C35" s="209">
        <v>30</v>
      </c>
      <c r="D35" s="209">
        <f t="shared" ref="D35" si="0">C46</f>
        <v>11836</v>
      </c>
      <c r="E35" s="209">
        <f t="shared" ref="E35" si="1">D46</f>
        <v>6.0000000055879354E-2</v>
      </c>
      <c r="F35" s="209">
        <f t="shared" ref="F35" si="2">E46</f>
        <v>6.5800000000745058</v>
      </c>
      <c r="G35" s="209">
        <f t="shared" ref="G35" si="3">F46</f>
        <v>0.25</v>
      </c>
      <c r="H35" s="209">
        <f t="shared" ref="H35" si="4">G46</f>
        <v>49.709999999031425</v>
      </c>
      <c r="I35" s="59">
        <f t="shared" ref="I35" si="5">H46</f>
        <v>49.709999999031425</v>
      </c>
    </row>
    <row r="36" spans="1:9" s="3" customFormat="1" ht="12.75" x14ac:dyDescent="0.2">
      <c r="A36" s="57" t="s">
        <v>2</v>
      </c>
      <c r="B36" s="58"/>
      <c r="C36" s="209">
        <v>8966118</v>
      </c>
      <c r="D36" s="209">
        <v>1966113.94</v>
      </c>
      <c r="E36" s="209">
        <v>5382401.7800000003</v>
      </c>
      <c r="F36" s="209">
        <v>7091850.7599999998</v>
      </c>
      <c r="G36" s="209">
        <v>9202785.5199999996</v>
      </c>
      <c r="H36" s="209">
        <v>8583536</v>
      </c>
      <c r="I36" s="59">
        <v>8583536</v>
      </c>
    </row>
    <row r="37" spans="1:9" s="3" customFormat="1" ht="12.75" x14ac:dyDescent="0.2">
      <c r="A37" s="57" t="s">
        <v>3</v>
      </c>
      <c r="B37" s="58"/>
      <c r="C37" s="209">
        <v>8954312</v>
      </c>
      <c r="D37" s="229">
        <v>1977949.88</v>
      </c>
      <c r="E37" s="209">
        <v>5382395.2599999998</v>
      </c>
      <c r="F37" s="209">
        <v>7091857.0899999999</v>
      </c>
      <c r="G37" s="209">
        <v>9202736.0600000005</v>
      </c>
      <c r="H37" s="209">
        <v>8583536</v>
      </c>
      <c r="I37" s="59">
        <v>8583536</v>
      </c>
    </row>
    <row r="38" spans="1:9" s="3" customFormat="1" ht="12.75" x14ac:dyDescent="0.2">
      <c r="A38" s="57"/>
      <c r="B38" s="58"/>
      <c r="C38" s="209"/>
      <c r="D38" s="209"/>
      <c r="E38" s="209"/>
      <c r="F38" s="209"/>
      <c r="G38" s="209"/>
      <c r="H38" s="209"/>
      <c r="I38" s="59"/>
    </row>
    <row r="39" spans="1:9" s="3" customFormat="1" ht="12.75" x14ac:dyDescent="0.2">
      <c r="A39" s="14" t="s">
        <v>4</v>
      </c>
      <c r="B39" s="11"/>
      <c r="C39" s="235"/>
      <c r="D39" s="235"/>
      <c r="E39" s="235"/>
      <c r="F39" s="235"/>
      <c r="G39" s="235"/>
      <c r="H39" s="230"/>
      <c r="I39" s="24"/>
    </row>
    <row r="40" spans="1:9" s="3" customFormat="1" ht="12.75" x14ac:dyDescent="0.2">
      <c r="A40" s="14" t="s">
        <v>30</v>
      </c>
      <c r="B40" s="15"/>
      <c r="C40" s="235"/>
      <c r="D40" s="235"/>
      <c r="E40" s="235"/>
      <c r="F40" s="235"/>
      <c r="G40" s="235"/>
      <c r="H40" s="230"/>
      <c r="I40" s="24"/>
    </row>
    <row r="41" spans="1:9" s="3" customFormat="1" ht="12.75" x14ac:dyDescent="0.2">
      <c r="A41" s="25"/>
      <c r="B41" s="26"/>
      <c r="C41" s="210"/>
      <c r="D41" s="210"/>
      <c r="E41" s="210"/>
      <c r="F41" s="210"/>
      <c r="G41" s="210"/>
      <c r="H41" s="210"/>
      <c r="I41" s="21"/>
    </row>
    <row r="42" spans="1:9" s="3" customFormat="1" ht="12.75" x14ac:dyDescent="0.2">
      <c r="A42" s="25"/>
      <c r="B42" s="26"/>
      <c r="C42" s="210"/>
      <c r="D42" s="210"/>
      <c r="E42" s="210"/>
      <c r="F42" s="210"/>
      <c r="G42" s="210"/>
      <c r="H42" s="210"/>
      <c r="I42" s="21"/>
    </row>
    <row r="43" spans="1:9" s="3" customFormat="1" ht="12.75" x14ac:dyDescent="0.2">
      <c r="A43" s="25"/>
      <c r="B43" s="26"/>
      <c r="C43" s="210"/>
      <c r="D43" s="210"/>
      <c r="E43" s="210"/>
      <c r="F43" s="210"/>
      <c r="G43" s="210"/>
      <c r="H43" s="210"/>
      <c r="I43" s="21"/>
    </row>
    <row r="44" spans="1:9" s="3" customFormat="1" ht="12.75" x14ac:dyDescent="0.2">
      <c r="A44" s="14" t="s">
        <v>5</v>
      </c>
      <c r="B44" s="15"/>
      <c r="C44" s="230">
        <f t="shared" ref="C44:H44" si="6">SUM(C41:C43)</f>
        <v>0</v>
      </c>
      <c r="D44" s="230">
        <f t="shared" si="6"/>
        <v>0</v>
      </c>
      <c r="E44" s="230">
        <f t="shared" si="6"/>
        <v>0</v>
      </c>
      <c r="F44" s="230">
        <f t="shared" si="6"/>
        <v>0</v>
      </c>
      <c r="G44" s="230">
        <f t="shared" si="6"/>
        <v>0</v>
      </c>
      <c r="H44" s="230">
        <f t="shared" si="6"/>
        <v>0</v>
      </c>
      <c r="I44" s="24">
        <f t="shared" ref="I44" si="7">SUM(I41:I43)</f>
        <v>0</v>
      </c>
    </row>
    <row r="45" spans="1:9" s="3" customFormat="1" ht="12.75" x14ac:dyDescent="0.2">
      <c r="A45" s="57"/>
      <c r="B45" s="58"/>
      <c r="C45" s="209"/>
      <c r="D45" s="209"/>
      <c r="E45" s="209"/>
      <c r="F45" s="209"/>
      <c r="G45" s="209"/>
      <c r="H45" s="209"/>
      <c r="I45" s="59"/>
    </row>
    <row r="46" spans="1:9" s="3" customFormat="1" ht="12.75" x14ac:dyDescent="0.2">
      <c r="A46" s="57" t="s">
        <v>7</v>
      </c>
      <c r="B46" s="58"/>
      <c r="C46" s="230">
        <f t="shared" ref="C46:H46" si="8">+C35+C36-C37+C44</f>
        <v>11836</v>
      </c>
      <c r="D46" s="229">
        <f t="shared" si="8"/>
        <v>6.0000000055879354E-2</v>
      </c>
      <c r="E46" s="229">
        <f t="shared" si="8"/>
        <v>6.5800000000745058</v>
      </c>
      <c r="F46" s="229">
        <f t="shared" si="8"/>
        <v>0.25</v>
      </c>
      <c r="G46" s="229">
        <f t="shared" si="8"/>
        <v>49.709999999031425</v>
      </c>
      <c r="H46" s="229">
        <f t="shared" si="8"/>
        <v>49.709999999031425</v>
      </c>
      <c r="I46" s="60">
        <f t="shared" ref="I46" si="9">+I35+I36-I37+I44</f>
        <v>49.709999999031425</v>
      </c>
    </row>
    <row r="47" spans="1:9" s="3" customFormat="1" ht="12.75" x14ac:dyDescent="0.2">
      <c r="A47" s="61"/>
      <c r="B47" s="62"/>
      <c r="C47" s="217"/>
      <c r="D47" s="209"/>
      <c r="E47" s="209"/>
      <c r="F47" s="209"/>
      <c r="G47" s="209"/>
      <c r="H47" s="209"/>
      <c r="I47" s="59"/>
    </row>
    <row r="48" spans="1:9" s="3" customFormat="1" ht="12.75" x14ac:dyDescent="0.2">
      <c r="A48" s="57" t="s">
        <v>24</v>
      </c>
      <c r="B48" s="58"/>
      <c r="C48" s="217">
        <v>2006974</v>
      </c>
      <c r="D48" s="209">
        <v>25475.95</v>
      </c>
      <c r="E48" s="209">
        <v>2264031.63</v>
      </c>
      <c r="F48" s="209">
        <v>4246859.26</v>
      </c>
      <c r="G48" s="209">
        <v>4002615.49</v>
      </c>
      <c r="H48" s="209">
        <v>0</v>
      </c>
      <c r="I48" s="59">
        <v>0</v>
      </c>
    </row>
    <row r="49" spans="1:9" s="3" customFormat="1" ht="12.75" x14ac:dyDescent="0.2">
      <c r="A49" s="61"/>
      <c r="B49" s="62"/>
      <c r="C49" s="217"/>
      <c r="D49" s="209"/>
      <c r="E49" s="209"/>
      <c r="F49" s="209"/>
      <c r="G49" s="209"/>
      <c r="H49" s="209"/>
      <c r="I49" s="59"/>
    </row>
    <row r="50" spans="1:9" s="3" customFormat="1" ht="12.75" x14ac:dyDescent="0.2">
      <c r="A50" s="57" t="s">
        <v>25</v>
      </c>
      <c r="B50" s="64"/>
      <c r="C50" s="227">
        <f t="shared" ref="C50:D50" si="10">C46-C48</f>
        <v>-1995138</v>
      </c>
      <c r="D50" s="226">
        <f t="shared" si="10"/>
        <v>-25475.889999999945</v>
      </c>
      <c r="E50" s="244" t="s">
        <v>60</v>
      </c>
      <c r="F50" s="244" t="s">
        <v>60</v>
      </c>
      <c r="G50" s="244" t="s">
        <v>60</v>
      </c>
      <c r="H50" s="244" t="s">
        <v>60</v>
      </c>
      <c r="I50" s="207" t="s">
        <v>60</v>
      </c>
    </row>
    <row r="51" spans="1:9" s="3" customFormat="1" ht="12.75" x14ac:dyDescent="0.2">
      <c r="A51" s="66"/>
      <c r="B51" s="66"/>
      <c r="C51" s="67"/>
      <c r="D51" s="67"/>
      <c r="E51" s="67"/>
      <c r="F51" s="67"/>
      <c r="G51" s="67"/>
      <c r="H51" s="67"/>
      <c r="I51" s="67"/>
    </row>
    <row r="52" spans="1:9" s="3" customFormat="1" ht="12.75" x14ac:dyDescent="0.2">
      <c r="A52" s="68" t="s">
        <v>26</v>
      </c>
      <c r="B52" s="44"/>
      <c r="C52" s="36"/>
      <c r="D52" s="36"/>
      <c r="E52" s="69"/>
      <c r="F52" s="69"/>
      <c r="G52" s="69"/>
      <c r="H52" s="69"/>
      <c r="I52" s="69"/>
    </row>
    <row r="53" spans="1:9" s="3" customFormat="1" ht="12.75" x14ac:dyDescent="0.2">
      <c r="A53" s="70" t="s">
        <v>28</v>
      </c>
      <c r="B53" s="62"/>
      <c r="C53" s="38"/>
      <c r="D53" s="38"/>
      <c r="E53" s="63"/>
      <c r="F53" s="63"/>
      <c r="G53" s="63"/>
      <c r="H53" s="63"/>
      <c r="I53" s="63"/>
    </row>
    <row r="54" spans="1:9" s="3" customFormat="1" ht="12.75" x14ac:dyDescent="0.2">
      <c r="A54" s="57"/>
      <c r="B54" s="58"/>
      <c r="C54" s="59"/>
      <c r="D54" s="59"/>
      <c r="E54" s="59"/>
      <c r="F54" s="59"/>
      <c r="G54" s="59"/>
      <c r="H54" s="59"/>
      <c r="I54" s="59"/>
    </row>
    <row r="55" spans="1:9" s="3" customFormat="1" ht="12.75" x14ac:dyDescent="0.2">
      <c r="A55" s="57" t="s">
        <v>6</v>
      </c>
      <c r="B55" s="58"/>
      <c r="C55" s="21"/>
      <c r="D55" s="21"/>
      <c r="E55" s="59"/>
      <c r="F55" s="59"/>
      <c r="G55" s="59"/>
      <c r="H55" s="59"/>
      <c r="I55" s="59"/>
    </row>
    <row r="56" spans="1:9" s="3" customFormat="1" ht="12.75" x14ac:dyDescent="0.2">
      <c r="A56" s="57"/>
      <c r="B56" s="58"/>
      <c r="C56" s="21"/>
      <c r="D56" s="21"/>
      <c r="E56" s="59"/>
      <c r="F56" s="59"/>
      <c r="G56" s="59"/>
      <c r="H56" s="59"/>
      <c r="I56" s="59"/>
    </row>
    <row r="57" spans="1:9" s="3" customFormat="1" ht="12.75" x14ac:dyDescent="0.2">
      <c r="A57" s="70" t="s">
        <v>8</v>
      </c>
      <c r="B57" s="64"/>
      <c r="C57" s="21"/>
      <c r="D57" s="21"/>
      <c r="E57" s="59"/>
      <c r="F57" s="59"/>
      <c r="G57" s="59"/>
      <c r="H57" s="59"/>
      <c r="I57" s="59"/>
    </row>
    <row r="58" spans="1:9" s="3" customFormat="1" ht="12.75" x14ac:dyDescent="0.2">
      <c r="A58" s="71" t="s">
        <v>9</v>
      </c>
      <c r="B58" s="72"/>
      <c r="C58" s="21"/>
      <c r="D58" s="21"/>
      <c r="E58" s="59"/>
      <c r="F58" s="59"/>
      <c r="G58" s="59"/>
      <c r="H58" s="59"/>
      <c r="I58" s="59"/>
    </row>
  </sheetData>
  <mergeCells count="9">
    <mergeCell ref="A21:I23"/>
    <mergeCell ref="A24:I24"/>
    <mergeCell ref="A25:I29"/>
    <mergeCell ref="A31:I31"/>
    <mergeCell ref="B4:D4"/>
    <mergeCell ref="B5:D5"/>
    <mergeCell ref="B6:D6"/>
    <mergeCell ref="B7:D7"/>
    <mergeCell ref="A8:I17"/>
  </mergeCells>
  <printOptions horizontalCentered="1"/>
  <pageMargins left="0.7" right="0.7" top="0.75" bottom="0.75" header="0.3" footer="0.3"/>
  <pageSetup scale="98" fitToHeight="0" orientation="landscape" r:id="rId1"/>
  <headerFooter alignWithMargins="0">
    <oddHeader>&amp;C&amp;"Arial,Bold"Report on Non-General Fund Information
&amp;"Arial,Regular"for Submittal to the 2023 Legislature</oddHeader>
    <oddFooter>&amp;LForm 37-47 (rev. 9/7/21)</oddFooter>
  </headerFooter>
  <rowBreaks count="1" manualBreakCount="1">
    <brk id="29" max="8"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CE626-33ED-46B3-8756-927A871AE749}">
  <sheetPr>
    <pageSetUpPr fitToPage="1"/>
  </sheetPr>
  <dimension ref="A1:N48"/>
  <sheetViews>
    <sheetView zoomScaleNormal="100" zoomScaleSheetLayoutView="70" workbookViewId="0">
      <selection activeCell="P43" sqref="P43"/>
    </sheetView>
  </sheetViews>
  <sheetFormatPr defaultColWidth="8.140625" defaultRowHeight="12.75" x14ac:dyDescent="0.2"/>
  <cols>
    <col min="1" max="2" width="17" style="3" customWidth="1"/>
    <col min="3" max="8" width="12.42578125" style="3" customWidth="1"/>
    <col min="9" max="9" width="11.7109375" style="3" customWidth="1"/>
    <col min="10" max="10" width="8.140625" style="3"/>
    <col min="11" max="14" width="13.28515625" style="3" customWidth="1"/>
    <col min="15" max="16384" width="8.140625" style="3"/>
  </cols>
  <sheetData>
    <row r="1" spans="1:9" x14ac:dyDescent="0.2">
      <c r="A1" s="159" t="s">
        <v>13</v>
      </c>
      <c r="B1" s="44" t="s">
        <v>47</v>
      </c>
      <c r="C1" s="44"/>
      <c r="D1" s="44"/>
      <c r="E1" s="43"/>
      <c r="F1" s="43"/>
      <c r="G1" s="160" t="s">
        <v>14</v>
      </c>
      <c r="H1" s="44" t="s">
        <v>139</v>
      </c>
      <c r="I1" s="44"/>
    </row>
    <row r="2" spans="1:9" x14ac:dyDescent="0.2">
      <c r="A2" s="159" t="s">
        <v>22</v>
      </c>
      <c r="B2" s="44" t="s">
        <v>140</v>
      </c>
      <c r="C2" s="44"/>
      <c r="D2" s="44"/>
      <c r="E2" s="43"/>
      <c r="F2" s="43"/>
      <c r="G2" s="160" t="s">
        <v>15</v>
      </c>
      <c r="H2" s="46" t="s">
        <v>141</v>
      </c>
      <c r="I2" s="46"/>
    </row>
    <row r="3" spans="1:9" x14ac:dyDescent="0.2">
      <c r="A3" s="159" t="s">
        <v>16</v>
      </c>
      <c r="B3" s="44" t="s">
        <v>142</v>
      </c>
      <c r="C3" s="44"/>
      <c r="D3" s="44"/>
      <c r="E3" s="43"/>
      <c r="F3" s="43"/>
      <c r="G3" s="160" t="s">
        <v>18</v>
      </c>
      <c r="H3" s="44" t="s">
        <v>39</v>
      </c>
      <c r="I3" s="44"/>
    </row>
    <row r="4" spans="1:9" x14ac:dyDescent="0.2">
      <c r="A4" s="159" t="s">
        <v>17</v>
      </c>
      <c r="B4" s="44" t="s">
        <v>143</v>
      </c>
      <c r="C4" s="46"/>
      <c r="D4" s="46"/>
      <c r="E4" s="43"/>
      <c r="F4" s="43"/>
      <c r="G4" s="160" t="s">
        <v>19</v>
      </c>
      <c r="H4" s="46" t="s">
        <v>144</v>
      </c>
      <c r="I4" s="46"/>
    </row>
    <row r="5" spans="1:9" x14ac:dyDescent="0.2">
      <c r="A5" s="43"/>
      <c r="B5" s="43"/>
      <c r="C5" s="43"/>
      <c r="D5" s="43"/>
      <c r="E5" s="43"/>
      <c r="F5" s="43"/>
      <c r="G5" s="43"/>
      <c r="H5" s="43"/>
      <c r="I5" s="43"/>
    </row>
    <row r="6" spans="1:9" ht="12.75" customHeight="1" x14ac:dyDescent="0.2">
      <c r="A6" s="159" t="s">
        <v>145</v>
      </c>
      <c r="B6" s="81"/>
      <c r="C6" s="81"/>
      <c r="D6" s="81"/>
      <c r="E6" s="81"/>
      <c r="F6" s="81"/>
      <c r="G6" s="81"/>
      <c r="H6" s="81"/>
      <c r="I6" s="81"/>
    </row>
    <row r="7" spans="1:9" ht="51" customHeight="1" x14ac:dyDescent="0.2">
      <c r="A7" s="282" t="s">
        <v>146</v>
      </c>
      <c r="B7" s="282"/>
      <c r="C7" s="282"/>
      <c r="D7" s="282"/>
      <c r="E7" s="282"/>
      <c r="F7" s="282"/>
      <c r="G7" s="282"/>
      <c r="H7" s="282"/>
      <c r="I7" s="282"/>
    </row>
    <row r="8" spans="1:9" hidden="1" x14ac:dyDescent="0.2">
      <c r="A8" s="81"/>
      <c r="B8" s="81"/>
      <c r="C8" s="81"/>
      <c r="D8" s="81"/>
      <c r="E8" s="81"/>
      <c r="F8" s="81"/>
      <c r="G8" s="81"/>
      <c r="H8" s="81"/>
      <c r="I8" s="81"/>
    </row>
    <row r="9" spans="1:9" ht="12.75" customHeight="1" x14ac:dyDescent="0.2">
      <c r="A9" s="159" t="s">
        <v>147</v>
      </c>
      <c r="B9" s="81"/>
      <c r="C9" s="81"/>
      <c r="D9" s="81"/>
      <c r="E9" s="81"/>
      <c r="F9" s="81"/>
      <c r="G9" s="81"/>
      <c r="H9" s="81"/>
      <c r="I9" s="81"/>
    </row>
    <row r="10" spans="1:9" ht="47.25" customHeight="1" x14ac:dyDescent="0.2">
      <c r="A10" s="282" t="s">
        <v>148</v>
      </c>
      <c r="B10" s="282"/>
      <c r="C10" s="282"/>
      <c r="D10" s="282"/>
      <c r="E10" s="282"/>
      <c r="F10" s="282"/>
      <c r="G10" s="282"/>
      <c r="H10" s="282"/>
      <c r="I10" s="282"/>
    </row>
    <row r="11" spans="1:9" hidden="1" x14ac:dyDescent="0.2">
      <c r="A11" s="81"/>
      <c r="B11" s="81"/>
      <c r="C11" s="81"/>
      <c r="D11" s="81"/>
      <c r="E11" s="81"/>
      <c r="F11" s="81"/>
      <c r="G11" s="81"/>
      <c r="H11" s="81"/>
      <c r="I11" s="81"/>
    </row>
    <row r="12" spans="1:9" ht="12.75" customHeight="1" x14ac:dyDescent="0.2">
      <c r="A12" s="159" t="s">
        <v>23</v>
      </c>
      <c r="B12" s="81"/>
      <c r="C12" s="81"/>
      <c r="D12" s="81"/>
      <c r="E12" s="81"/>
      <c r="F12" s="81"/>
      <c r="G12" s="81"/>
      <c r="H12" s="81"/>
      <c r="I12" s="81"/>
    </row>
    <row r="13" spans="1:9" x14ac:dyDescent="0.2">
      <c r="A13" s="282" t="s">
        <v>149</v>
      </c>
      <c r="B13" s="282"/>
      <c r="C13" s="282"/>
      <c r="D13" s="282"/>
      <c r="E13" s="282"/>
      <c r="F13" s="282"/>
      <c r="G13" s="282"/>
      <c r="H13" s="282"/>
      <c r="I13" s="282"/>
    </row>
    <row r="14" spans="1:9" ht="12" customHeight="1" x14ac:dyDescent="0.2">
      <c r="A14" s="286"/>
      <c r="B14" s="286"/>
      <c r="C14" s="286"/>
      <c r="D14" s="286"/>
      <c r="E14" s="286"/>
      <c r="F14" s="286"/>
      <c r="G14" s="286"/>
      <c r="H14" s="286"/>
      <c r="I14" s="286"/>
    </row>
    <row r="15" spans="1:9" x14ac:dyDescent="0.2">
      <c r="A15" s="159" t="s">
        <v>150</v>
      </c>
      <c r="B15" s="43"/>
      <c r="C15" s="43"/>
      <c r="D15" s="43"/>
      <c r="E15" s="43"/>
      <c r="F15" s="43"/>
      <c r="G15" s="43"/>
      <c r="H15" s="43"/>
      <c r="I15" s="43"/>
    </row>
    <row r="16" spans="1:9" x14ac:dyDescent="0.2">
      <c r="A16" s="287"/>
      <c r="B16" s="287"/>
      <c r="C16" s="287"/>
      <c r="D16" s="287"/>
      <c r="E16" s="287"/>
      <c r="F16" s="287"/>
      <c r="G16" s="287"/>
      <c r="H16" s="287"/>
      <c r="I16" s="287"/>
    </row>
    <row r="17" spans="1:14" ht="12" hidden="1" customHeight="1" x14ac:dyDescent="0.2">
      <c r="A17" s="79"/>
      <c r="B17" s="43"/>
      <c r="C17" s="43"/>
      <c r="D17" s="43"/>
      <c r="E17" s="43"/>
      <c r="F17" s="43"/>
      <c r="G17" s="43"/>
      <c r="H17" s="43"/>
      <c r="I17" s="43"/>
    </row>
    <row r="18" spans="1:14" x14ac:dyDescent="0.2">
      <c r="A18" s="161" t="s">
        <v>151</v>
      </c>
      <c r="B18" s="43"/>
      <c r="C18" s="43"/>
      <c r="D18" s="43"/>
      <c r="E18" s="43"/>
      <c r="F18" s="43"/>
      <c r="G18" s="43"/>
      <c r="H18" s="43"/>
      <c r="I18" s="43"/>
    </row>
    <row r="19" spans="1:14" x14ac:dyDescent="0.2">
      <c r="A19" s="3" t="s">
        <v>152</v>
      </c>
      <c r="B19" s="43"/>
      <c r="C19" s="43"/>
      <c r="D19" s="43"/>
      <c r="E19" s="43"/>
      <c r="F19" s="43"/>
      <c r="G19" s="43"/>
      <c r="H19" s="43"/>
      <c r="I19" s="43"/>
    </row>
    <row r="20" spans="1:14" ht="15" customHeight="1" x14ac:dyDescent="0.2">
      <c r="A20" s="282"/>
      <c r="B20" s="282"/>
      <c r="C20" s="282"/>
      <c r="D20" s="282"/>
      <c r="E20" s="282"/>
      <c r="F20" s="282"/>
      <c r="G20" s="282"/>
      <c r="H20" s="282"/>
      <c r="I20" s="282"/>
    </row>
    <row r="21" spans="1:14" x14ac:dyDescent="0.2">
      <c r="A21" s="278" t="s">
        <v>12</v>
      </c>
      <c r="B21" s="279"/>
      <c r="C21" s="279"/>
      <c r="D21" s="279"/>
      <c r="E21" s="279"/>
      <c r="F21" s="279"/>
      <c r="G21" s="279"/>
      <c r="H21" s="279"/>
      <c r="I21" s="280"/>
    </row>
    <row r="22" spans="1:14" x14ac:dyDescent="0.2">
      <c r="A22" s="57"/>
      <c r="B22" s="58"/>
      <c r="C22" s="240" t="s">
        <v>27</v>
      </c>
      <c r="D22" s="240" t="s">
        <v>29</v>
      </c>
      <c r="E22" s="240" t="s">
        <v>31</v>
      </c>
      <c r="F22" s="240" t="s">
        <v>32</v>
      </c>
      <c r="G22" s="240" t="s">
        <v>33</v>
      </c>
      <c r="H22" s="240" t="s">
        <v>34</v>
      </c>
      <c r="I22" s="77" t="s">
        <v>182</v>
      </c>
    </row>
    <row r="23" spans="1:14" x14ac:dyDescent="0.2">
      <c r="A23" s="57"/>
      <c r="B23" s="58"/>
      <c r="C23" s="176" t="s">
        <v>10</v>
      </c>
      <c r="D23" s="176" t="s">
        <v>10</v>
      </c>
      <c r="E23" s="176" t="s">
        <v>10</v>
      </c>
      <c r="F23" s="176" t="s">
        <v>10</v>
      </c>
      <c r="G23" s="176" t="s">
        <v>10</v>
      </c>
      <c r="H23" s="238" t="s">
        <v>11</v>
      </c>
      <c r="I23" s="20" t="s">
        <v>11</v>
      </c>
    </row>
    <row r="24" spans="1:14" x14ac:dyDescent="0.2">
      <c r="A24" s="57" t="s">
        <v>0</v>
      </c>
      <c r="B24" s="58"/>
      <c r="C24" s="210">
        <v>316495</v>
      </c>
      <c r="D24" s="210">
        <v>316495</v>
      </c>
      <c r="E24" s="210">
        <v>569293</v>
      </c>
      <c r="F24" s="209">
        <v>569293</v>
      </c>
      <c r="G24" s="209">
        <f>F24</f>
        <v>569293</v>
      </c>
      <c r="H24" s="209">
        <f>G24</f>
        <v>569293</v>
      </c>
      <c r="I24" s="59">
        <f>H24</f>
        <v>569293</v>
      </c>
    </row>
    <row r="25" spans="1:14" x14ac:dyDescent="0.2">
      <c r="A25" s="57" t="s">
        <v>1</v>
      </c>
      <c r="B25" s="58"/>
      <c r="C25" s="210">
        <v>26375</v>
      </c>
      <c r="D25" s="210">
        <f t="shared" ref="D25" si="0">C36</f>
        <v>0.46999999997206032</v>
      </c>
      <c r="E25" s="210">
        <f t="shared" ref="E25" si="1">D36</f>
        <v>41252.939999999973</v>
      </c>
      <c r="F25" s="210">
        <f t="shared" ref="F25" si="2">E36</f>
        <v>0.47000000003026798</v>
      </c>
      <c r="G25" s="210">
        <f t="shared" ref="G25" si="3">F36</f>
        <v>0.55000000004656613</v>
      </c>
      <c r="H25" s="210">
        <f t="shared" ref="H25" si="4">G36</f>
        <v>0.47000000008847564</v>
      </c>
      <c r="I25" s="21">
        <f t="shared" ref="I25" si="5">H36</f>
        <v>0.47000000008847564</v>
      </c>
    </row>
    <row r="26" spans="1:14" x14ac:dyDescent="0.2">
      <c r="A26" s="57" t="s">
        <v>2</v>
      </c>
      <c r="B26" s="58"/>
      <c r="C26" s="210">
        <v>316494.36</v>
      </c>
      <c r="D26" s="210">
        <v>263745.3</v>
      </c>
      <c r="E26" s="230">
        <v>417712.95</v>
      </c>
      <c r="F26" s="209">
        <v>0</v>
      </c>
      <c r="G26" s="209">
        <v>0</v>
      </c>
      <c r="H26" s="209">
        <v>569293</v>
      </c>
      <c r="I26" s="59">
        <v>569293</v>
      </c>
      <c r="K26" s="162"/>
      <c r="L26" s="162"/>
      <c r="M26" s="162"/>
      <c r="N26" s="162"/>
    </row>
    <row r="27" spans="1:14" x14ac:dyDescent="0.2">
      <c r="A27" s="57" t="s">
        <v>3</v>
      </c>
      <c r="B27" s="58"/>
      <c r="C27" s="210">
        <v>342868.89</v>
      </c>
      <c r="D27" s="210">
        <v>222492.83</v>
      </c>
      <c r="E27" s="230">
        <v>458965.42</v>
      </c>
      <c r="F27" s="209">
        <v>642607.92000000004</v>
      </c>
      <c r="G27" s="209">
        <v>552599.07999999996</v>
      </c>
      <c r="H27" s="209">
        <v>569293</v>
      </c>
      <c r="I27" s="59">
        <v>569293</v>
      </c>
      <c r="K27" s="162"/>
      <c r="L27" s="162"/>
      <c r="M27" s="162"/>
      <c r="N27" s="162"/>
    </row>
    <row r="28" spans="1:14" x14ac:dyDescent="0.2">
      <c r="A28" s="57"/>
      <c r="B28" s="58"/>
      <c r="C28" s="210"/>
      <c r="D28" s="210"/>
      <c r="E28" s="210"/>
      <c r="F28" s="209"/>
      <c r="G28" s="209"/>
      <c r="H28" s="209"/>
      <c r="I28" s="59"/>
      <c r="K28" s="162"/>
      <c r="L28" s="162"/>
      <c r="M28" s="162"/>
      <c r="N28" s="162"/>
    </row>
    <row r="29" spans="1:14" x14ac:dyDescent="0.2">
      <c r="A29" s="14" t="s">
        <v>30</v>
      </c>
      <c r="B29" s="11"/>
      <c r="C29" s="235"/>
      <c r="D29" s="235"/>
      <c r="E29" s="235"/>
      <c r="F29" s="235"/>
      <c r="G29" s="235"/>
      <c r="H29" s="230"/>
      <c r="I29" s="24"/>
      <c r="K29" s="162"/>
      <c r="L29" s="162"/>
      <c r="M29" s="162"/>
      <c r="N29" s="162"/>
    </row>
    <row r="30" spans="1:14" x14ac:dyDescent="0.2">
      <c r="A30" s="37" t="s">
        <v>181</v>
      </c>
      <c r="B30" s="26"/>
      <c r="C30" s="230"/>
      <c r="D30" s="230"/>
      <c r="E30" s="230"/>
      <c r="F30" s="230">
        <v>642608</v>
      </c>
      <c r="G30" s="230">
        <v>552599</v>
      </c>
      <c r="H30" s="230"/>
      <c r="I30" s="24"/>
      <c r="K30" s="162"/>
      <c r="L30" s="162"/>
      <c r="M30" s="162"/>
      <c r="N30" s="162"/>
    </row>
    <row r="31" spans="1:14" x14ac:dyDescent="0.2">
      <c r="A31" s="25" t="s">
        <v>153</v>
      </c>
      <c r="B31" s="26"/>
      <c r="C31" s="230"/>
      <c r="D31" s="230"/>
      <c r="E31" s="230"/>
      <c r="F31" s="230"/>
      <c r="G31" s="230"/>
      <c r="H31" s="230"/>
      <c r="I31" s="24"/>
      <c r="K31" s="162"/>
      <c r="L31" s="162"/>
      <c r="M31" s="162"/>
      <c r="N31" s="162"/>
    </row>
    <row r="32" spans="1:14" x14ac:dyDescent="0.2">
      <c r="A32" s="37" t="s">
        <v>154</v>
      </c>
      <c r="B32" s="30"/>
      <c r="C32" s="230"/>
      <c r="D32" s="230"/>
      <c r="E32" s="230"/>
      <c r="F32" s="230"/>
      <c r="G32" s="230"/>
      <c r="H32" s="230"/>
      <c r="I32" s="24"/>
      <c r="K32" s="162"/>
      <c r="L32" s="162"/>
      <c r="M32" s="162"/>
      <c r="N32" s="162"/>
    </row>
    <row r="33" spans="1:14" x14ac:dyDescent="0.2">
      <c r="A33" s="25"/>
      <c r="B33" s="26"/>
      <c r="C33" s="210"/>
      <c r="D33" s="210"/>
      <c r="E33" s="210"/>
      <c r="F33" s="210"/>
      <c r="G33" s="210"/>
      <c r="H33" s="210"/>
      <c r="I33" s="21"/>
      <c r="K33" s="163"/>
      <c r="L33" s="163"/>
      <c r="M33" s="162"/>
      <c r="N33" s="162"/>
    </row>
    <row r="34" spans="1:14" x14ac:dyDescent="0.2">
      <c r="A34" s="14" t="s">
        <v>5</v>
      </c>
      <c r="B34" s="15"/>
      <c r="C34" s="230">
        <v>0</v>
      </c>
      <c r="D34" s="230">
        <v>0</v>
      </c>
      <c r="E34" s="230">
        <v>0</v>
      </c>
      <c r="F34" s="230">
        <f t="shared" ref="F34:H34" si="6">SUM(F30:F31)-SUM(F32:F33)</f>
        <v>642608</v>
      </c>
      <c r="G34" s="230">
        <f t="shared" si="6"/>
        <v>552599</v>
      </c>
      <c r="H34" s="230">
        <f t="shared" si="6"/>
        <v>0</v>
      </c>
      <c r="I34" s="24">
        <f t="shared" ref="I34" si="7">SUM(I30:I31)-SUM(I32:I33)</f>
        <v>0</v>
      </c>
      <c r="K34" s="162"/>
      <c r="L34" s="162"/>
      <c r="M34" s="162"/>
      <c r="N34" s="162"/>
    </row>
    <row r="35" spans="1:14" x14ac:dyDescent="0.2">
      <c r="A35" s="57"/>
      <c r="B35" s="58"/>
      <c r="C35" s="210"/>
      <c r="D35" s="210"/>
      <c r="E35" s="210"/>
      <c r="F35" s="209"/>
      <c r="G35" s="209"/>
      <c r="H35" s="209"/>
      <c r="I35" s="59"/>
      <c r="K35" s="162"/>
      <c r="L35" s="162"/>
      <c r="M35" s="162"/>
      <c r="N35" s="162"/>
    </row>
    <row r="36" spans="1:14" x14ac:dyDescent="0.2">
      <c r="A36" s="57" t="s">
        <v>7</v>
      </c>
      <c r="B36" s="58"/>
      <c r="C36" s="230">
        <f t="shared" ref="C36:E36" si="8">C25+C26-C27+C34</f>
        <v>0.46999999997206032</v>
      </c>
      <c r="D36" s="230">
        <f t="shared" si="8"/>
        <v>41252.939999999973</v>
      </c>
      <c r="E36" s="230">
        <f t="shared" si="8"/>
        <v>0.47000000003026798</v>
      </c>
      <c r="F36" s="230">
        <f>F25+F26-F27+F34</f>
        <v>0.55000000004656613</v>
      </c>
      <c r="G36" s="230">
        <f t="shared" ref="G36:H36" si="9">G25+G26-G27+G34</f>
        <v>0.47000000008847564</v>
      </c>
      <c r="H36" s="230">
        <f t="shared" si="9"/>
        <v>0.47000000008847564</v>
      </c>
      <c r="I36" s="24">
        <f t="shared" ref="I36" si="10">I25+I26-I27+I34</f>
        <v>0.47000000008847564</v>
      </c>
      <c r="M36" s="23"/>
    </row>
    <row r="37" spans="1:14" x14ac:dyDescent="0.2">
      <c r="A37" s="61"/>
      <c r="B37" s="62"/>
      <c r="C37" s="218"/>
      <c r="D37" s="218"/>
      <c r="E37" s="210"/>
      <c r="F37" s="209"/>
      <c r="G37" s="209"/>
      <c r="H37" s="209"/>
      <c r="I37" s="59"/>
    </row>
    <row r="38" spans="1:14" x14ac:dyDescent="0.2">
      <c r="A38" s="57" t="s">
        <v>24</v>
      </c>
      <c r="B38" s="58"/>
      <c r="C38" s="218">
        <v>26375.17</v>
      </c>
      <c r="D38" s="218">
        <v>120376.7</v>
      </c>
      <c r="E38" s="210">
        <v>230704.28</v>
      </c>
      <c r="F38" s="209"/>
      <c r="G38" s="209">
        <v>174082.64</v>
      </c>
      <c r="H38" s="209"/>
      <c r="I38" s="59"/>
    </row>
    <row r="39" spans="1:14" x14ac:dyDescent="0.2">
      <c r="A39" s="61"/>
      <c r="B39" s="62"/>
      <c r="C39" s="218"/>
      <c r="D39" s="218"/>
      <c r="E39" s="210"/>
      <c r="F39" s="209"/>
      <c r="G39" s="209"/>
      <c r="H39" s="209"/>
      <c r="I39" s="59"/>
    </row>
    <row r="40" spans="1:14" x14ac:dyDescent="0.2">
      <c r="A40" s="57" t="s">
        <v>25</v>
      </c>
      <c r="B40" s="64"/>
      <c r="C40" s="206">
        <f t="shared" ref="C40:D40" si="11">C36-C38</f>
        <v>-26374.700000000026</v>
      </c>
      <c r="D40" s="206">
        <f t="shared" si="11"/>
        <v>-79123.760000000024</v>
      </c>
      <c r="E40" s="206">
        <f>E36-E38</f>
        <v>-230703.80999999997</v>
      </c>
      <c r="F40" s="206" t="s">
        <v>60</v>
      </c>
      <c r="G40" s="206" t="s">
        <v>60</v>
      </c>
      <c r="H40" s="206" t="s">
        <v>60</v>
      </c>
      <c r="I40" s="206" t="s">
        <v>60</v>
      </c>
    </row>
    <row r="41" spans="1:14" x14ac:dyDescent="0.2">
      <c r="A41" s="66"/>
      <c r="B41" s="66"/>
      <c r="C41" s="67"/>
      <c r="D41" s="67"/>
      <c r="E41" s="67"/>
      <c r="F41" s="67"/>
      <c r="G41" s="67"/>
      <c r="H41" s="67"/>
      <c r="I41" s="67"/>
    </row>
    <row r="42" spans="1:14" x14ac:dyDescent="0.2">
      <c r="A42" s="68" t="s">
        <v>26</v>
      </c>
      <c r="B42" s="44"/>
      <c r="C42" s="36"/>
      <c r="D42" s="36"/>
      <c r="E42" s="69"/>
      <c r="F42" s="69"/>
      <c r="G42" s="69"/>
      <c r="H42" s="69"/>
      <c r="I42" s="69"/>
    </row>
    <row r="43" spans="1:14" x14ac:dyDescent="0.2">
      <c r="A43" s="70" t="s">
        <v>28</v>
      </c>
      <c r="B43" s="62"/>
      <c r="C43" s="38"/>
      <c r="D43" s="38"/>
      <c r="E43" s="63"/>
      <c r="F43" s="63"/>
      <c r="G43" s="63"/>
      <c r="H43" s="63"/>
      <c r="I43" s="63"/>
    </row>
    <row r="44" spans="1:14" x14ac:dyDescent="0.2">
      <c r="A44" s="57"/>
      <c r="B44" s="58"/>
      <c r="C44" s="59"/>
      <c r="D44" s="59"/>
      <c r="E44" s="59"/>
      <c r="F44" s="59"/>
      <c r="G44" s="59"/>
      <c r="H44" s="59"/>
      <c r="I44" s="59"/>
    </row>
    <row r="45" spans="1:14" x14ac:dyDescent="0.2">
      <c r="A45" s="57" t="s">
        <v>6</v>
      </c>
      <c r="B45" s="58"/>
      <c r="C45" s="21"/>
      <c r="D45" s="21"/>
      <c r="E45" s="59"/>
      <c r="F45" s="59"/>
      <c r="G45" s="59"/>
      <c r="H45" s="59"/>
      <c r="I45" s="59"/>
    </row>
    <row r="46" spans="1:14" x14ac:dyDescent="0.2">
      <c r="A46" s="57"/>
      <c r="B46" s="58"/>
      <c r="C46" s="21"/>
      <c r="D46" s="21"/>
      <c r="E46" s="59"/>
      <c r="F46" s="59"/>
      <c r="G46" s="59"/>
      <c r="H46" s="59"/>
      <c r="I46" s="59"/>
    </row>
    <row r="47" spans="1:14" x14ac:dyDescent="0.2">
      <c r="A47" s="70" t="s">
        <v>8</v>
      </c>
      <c r="B47" s="64"/>
      <c r="C47" s="21"/>
      <c r="D47" s="21"/>
      <c r="E47" s="59"/>
      <c r="F47" s="59"/>
      <c r="G47" s="59"/>
      <c r="H47" s="59"/>
      <c r="I47" s="59"/>
    </row>
    <row r="48" spans="1:14" x14ac:dyDescent="0.2">
      <c r="A48" s="71" t="s">
        <v>9</v>
      </c>
      <c r="B48" s="72"/>
      <c r="C48" s="21"/>
      <c r="D48" s="21"/>
      <c r="E48" s="59"/>
      <c r="F48" s="59"/>
      <c r="G48" s="59"/>
      <c r="H48" s="59"/>
      <c r="I48" s="59"/>
    </row>
  </sheetData>
  <sheetProtection selectLockedCells="1"/>
  <mergeCells count="7">
    <mergeCell ref="A21:I21"/>
    <mergeCell ref="A7:I7"/>
    <mergeCell ref="A10:I10"/>
    <mergeCell ref="A13:I13"/>
    <mergeCell ref="A14:I14"/>
    <mergeCell ref="A16:I16"/>
    <mergeCell ref="A20:I20"/>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5C9D3-F0E8-4D37-82FA-A846FE60F58C}">
  <sheetPr>
    <pageSetUpPr fitToPage="1"/>
  </sheetPr>
  <dimension ref="A1:N46"/>
  <sheetViews>
    <sheetView zoomScaleNormal="100" zoomScaleSheetLayoutView="70" workbookViewId="0">
      <selection activeCell="A14" sqref="A14:I14"/>
    </sheetView>
  </sheetViews>
  <sheetFormatPr defaultColWidth="8.140625" defaultRowHeight="12.75" x14ac:dyDescent="0.2"/>
  <cols>
    <col min="1" max="2" width="17" style="208" customWidth="1"/>
    <col min="3" max="8" width="12.42578125" style="208" customWidth="1"/>
    <col min="9" max="9" width="11.7109375" style="208" customWidth="1"/>
    <col min="10" max="10" width="8.140625" style="208"/>
    <col min="11" max="14" width="13.28515625" style="208" customWidth="1"/>
    <col min="15" max="16384" width="8.140625" style="208"/>
  </cols>
  <sheetData>
    <row r="1" spans="1:9" x14ac:dyDescent="0.2">
      <c r="A1" s="159" t="s">
        <v>13</v>
      </c>
      <c r="B1" s="222" t="s">
        <v>47</v>
      </c>
      <c r="C1" s="222"/>
      <c r="D1" s="222"/>
      <c r="E1" s="241"/>
      <c r="F1" s="241"/>
      <c r="G1" s="160" t="s">
        <v>14</v>
      </c>
      <c r="H1" s="222" t="s">
        <v>193</v>
      </c>
      <c r="I1" s="222"/>
    </row>
    <row r="2" spans="1:9" x14ac:dyDescent="0.2">
      <c r="A2" s="159" t="s">
        <v>22</v>
      </c>
      <c r="B2" s="222" t="s">
        <v>140</v>
      </c>
      <c r="C2" s="222"/>
      <c r="D2" s="222"/>
      <c r="E2" s="241"/>
      <c r="F2" s="241"/>
      <c r="G2" s="160" t="s">
        <v>15</v>
      </c>
      <c r="H2" s="242" t="s">
        <v>194</v>
      </c>
      <c r="I2" s="242"/>
    </row>
    <row r="3" spans="1:9" x14ac:dyDescent="0.2">
      <c r="A3" s="159" t="s">
        <v>16</v>
      </c>
      <c r="B3" s="222" t="s">
        <v>142</v>
      </c>
      <c r="C3" s="222"/>
      <c r="D3" s="222"/>
      <c r="E3" s="241"/>
      <c r="F3" s="241"/>
      <c r="G3" s="160" t="s">
        <v>18</v>
      </c>
      <c r="H3" s="222" t="s">
        <v>39</v>
      </c>
      <c r="I3" s="222"/>
    </row>
    <row r="4" spans="1:9" x14ac:dyDescent="0.2">
      <c r="A4" s="159" t="s">
        <v>17</v>
      </c>
      <c r="B4" s="222" t="s">
        <v>143</v>
      </c>
      <c r="C4" s="242"/>
      <c r="D4" s="242"/>
      <c r="E4" s="241"/>
      <c r="F4" s="241"/>
      <c r="G4" s="160" t="s">
        <v>19</v>
      </c>
      <c r="H4" s="242" t="s">
        <v>144</v>
      </c>
      <c r="I4" s="242"/>
    </row>
    <row r="5" spans="1:9" x14ac:dyDescent="0.2">
      <c r="A5" s="241"/>
      <c r="B5" s="241"/>
      <c r="C5" s="241"/>
      <c r="D5" s="241"/>
      <c r="E5" s="241"/>
      <c r="F5" s="241"/>
      <c r="G5" s="241"/>
      <c r="H5" s="241"/>
      <c r="I5" s="241"/>
    </row>
    <row r="6" spans="1:9" ht="12.75" customHeight="1" x14ac:dyDescent="0.2">
      <c r="A6" s="159" t="s">
        <v>145</v>
      </c>
      <c r="B6" s="81"/>
      <c r="C6" s="81"/>
      <c r="D6" s="81"/>
      <c r="E6" s="81"/>
      <c r="F6" s="81"/>
      <c r="G6" s="81"/>
      <c r="H6" s="81"/>
      <c r="I6" s="81"/>
    </row>
    <row r="7" spans="1:9" ht="51" customHeight="1" x14ac:dyDescent="0.2">
      <c r="A7" s="282" t="s">
        <v>146</v>
      </c>
      <c r="B7" s="282"/>
      <c r="C7" s="282"/>
      <c r="D7" s="282"/>
      <c r="E7" s="282"/>
      <c r="F7" s="282"/>
      <c r="G7" s="282"/>
      <c r="H7" s="282"/>
      <c r="I7" s="282"/>
    </row>
    <row r="8" spans="1:9" hidden="1" x14ac:dyDescent="0.2">
      <c r="A8" s="81"/>
      <c r="B8" s="81"/>
      <c r="C8" s="81"/>
      <c r="D8" s="81"/>
      <c r="E8" s="81"/>
      <c r="F8" s="81"/>
      <c r="G8" s="81"/>
      <c r="H8" s="81"/>
      <c r="I8" s="81"/>
    </row>
    <row r="9" spans="1:9" ht="12.75" customHeight="1" x14ac:dyDescent="0.2">
      <c r="A9" s="159" t="s">
        <v>147</v>
      </c>
      <c r="B9" s="81"/>
      <c r="C9" s="81"/>
      <c r="D9" s="81"/>
      <c r="E9" s="81"/>
      <c r="F9" s="81"/>
      <c r="G9" s="81"/>
      <c r="H9" s="81"/>
      <c r="I9" s="81"/>
    </row>
    <row r="10" spans="1:9" ht="47.25" customHeight="1" x14ac:dyDescent="0.2">
      <c r="A10" s="282" t="s">
        <v>148</v>
      </c>
      <c r="B10" s="282"/>
      <c r="C10" s="282"/>
      <c r="D10" s="282"/>
      <c r="E10" s="282"/>
      <c r="F10" s="282"/>
      <c r="G10" s="282"/>
      <c r="H10" s="282"/>
      <c r="I10" s="282"/>
    </row>
    <row r="11" spans="1:9" hidden="1" x14ac:dyDescent="0.2">
      <c r="A11" s="81"/>
      <c r="B11" s="81"/>
      <c r="C11" s="81"/>
      <c r="D11" s="81"/>
      <c r="E11" s="81"/>
      <c r="F11" s="81"/>
      <c r="G11" s="81"/>
      <c r="H11" s="81"/>
      <c r="I11" s="81"/>
    </row>
    <row r="12" spans="1:9" ht="12.75" customHeight="1" x14ac:dyDescent="0.2">
      <c r="A12" s="159" t="s">
        <v>23</v>
      </c>
      <c r="B12" s="81"/>
      <c r="C12" s="81"/>
      <c r="D12" s="81"/>
      <c r="E12" s="81"/>
      <c r="F12" s="81"/>
      <c r="G12" s="81"/>
      <c r="H12" s="81"/>
      <c r="I12" s="81"/>
    </row>
    <row r="13" spans="1:9" x14ac:dyDescent="0.2">
      <c r="A13" s="282" t="s">
        <v>149</v>
      </c>
      <c r="B13" s="282"/>
      <c r="C13" s="282"/>
      <c r="D13" s="282"/>
      <c r="E13" s="282"/>
      <c r="F13" s="282"/>
      <c r="G13" s="282"/>
      <c r="H13" s="282"/>
      <c r="I13" s="282"/>
    </row>
    <row r="14" spans="1:9" ht="12" customHeight="1" x14ac:dyDescent="0.2">
      <c r="A14" s="286"/>
      <c r="B14" s="286"/>
      <c r="C14" s="286"/>
      <c r="D14" s="286"/>
      <c r="E14" s="286"/>
      <c r="F14" s="286"/>
      <c r="G14" s="286"/>
      <c r="H14" s="286"/>
      <c r="I14" s="286"/>
    </row>
    <row r="15" spans="1:9" ht="12" hidden="1" customHeight="1" x14ac:dyDescent="0.2">
      <c r="A15" s="79"/>
      <c r="B15" s="241"/>
      <c r="C15" s="241"/>
      <c r="D15" s="241"/>
      <c r="E15" s="241"/>
      <c r="F15" s="241"/>
      <c r="G15" s="241"/>
      <c r="H15" s="241"/>
      <c r="I15" s="241"/>
    </row>
    <row r="16" spans="1:9" x14ac:dyDescent="0.2">
      <c r="A16" s="159" t="s">
        <v>151</v>
      </c>
      <c r="B16" s="241"/>
      <c r="C16" s="241"/>
      <c r="D16" s="241"/>
      <c r="E16" s="241"/>
      <c r="F16" s="241"/>
      <c r="G16" s="241"/>
      <c r="H16" s="241"/>
      <c r="I16" s="241"/>
    </row>
    <row r="17" spans="1:14" ht="41.25" customHeight="1" x14ac:dyDescent="0.2">
      <c r="A17" s="282" t="s">
        <v>195</v>
      </c>
      <c r="B17" s="282"/>
      <c r="C17" s="282"/>
      <c r="D17" s="282"/>
      <c r="E17" s="282"/>
      <c r="F17" s="282"/>
      <c r="G17" s="282"/>
      <c r="H17" s="282"/>
      <c r="I17" s="282"/>
    </row>
    <row r="18" spans="1:14" ht="15" customHeight="1" x14ac:dyDescent="0.2">
      <c r="A18" s="282"/>
      <c r="B18" s="282"/>
      <c r="C18" s="282"/>
      <c r="D18" s="282"/>
      <c r="E18" s="282"/>
      <c r="F18" s="282"/>
      <c r="G18" s="282"/>
      <c r="H18" s="282"/>
      <c r="I18" s="282"/>
    </row>
    <row r="19" spans="1:14" x14ac:dyDescent="0.2">
      <c r="A19" s="278" t="s">
        <v>12</v>
      </c>
      <c r="B19" s="279"/>
      <c r="C19" s="279"/>
      <c r="D19" s="279"/>
      <c r="E19" s="279"/>
      <c r="F19" s="279"/>
      <c r="G19" s="279"/>
      <c r="H19" s="279"/>
      <c r="I19" s="280"/>
    </row>
    <row r="20" spans="1:14" x14ac:dyDescent="0.2">
      <c r="A20" s="216"/>
      <c r="B20" s="215"/>
      <c r="C20" s="240" t="s">
        <v>27</v>
      </c>
      <c r="D20" s="240" t="s">
        <v>29</v>
      </c>
      <c r="E20" s="240" t="s">
        <v>31</v>
      </c>
      <c r="F20" s="240" t="s">
        <v>32</v>
      </c>
      <c r="G20" s="240" t="s">
        <v>33</v>
      </c>
      <c r="H20" s="240" t="s">
        <v>34</v>
      </c>
      <c r="I20" s="240" t="s">
        <v>182</v>
      </c>
    </row>
    <row r="21" spans="1:14" x14ac:dyDescent="0.2">
      <c r="A21" s="216"/>
      <c r="B21" s="215"/>
      <c r="C21" s="176" t="s">
        <v>10</v>
      </c>
      <c r="D21" s="176" t="s">
        <v>10</v>
      </c>
      <c r="E21" s="176" t="s">
        <v>10</v>
      </c>
      <c r="F21" s="176" t="s">
        <v>10</v>
      </c>
      <c r="G21" s="176" t="s">
        <v>10</v>
      </c>
      <c r="H21" s="238" t="s">
        <v>11</v>
      </c>
      <c r="I21" s="238" t="s">
        <v>11</v>
      </c>
    </row>
    <row r="22" spans="1:14" x14ac:dyDescent="0.2">
      <c r="A22" s="216" t="s">
        <v>0</v>
      </c>
      <c r="B22" s="215"/>
      <c r="C22" s="210">
        <v>316495</v>
      </c>
      <c r="D22" s="210">
        <v>316495</v>
      </c>
      <c r="E22" s="210">
        <v>569293</v>
      </c>
      <c r="F22" s="209">
        <v>569293</v>
      </c>
      <c r="G22" s="209">
        <f>F22</f>
        <v>569293</v>
      </c>
      <c r="H22" s="209">
        <f>G22</f>
        <v>569293</v>
      </c>
      <c r="I22" s="209">
        <f>H22</f>
        <v>569293</v>
      </c>
    </row>
    <row r="23" spans="1:14" x14ac:dyDescent="0.2">
      <c r="A23" s="216" t="s">
        <v>1</v>
      </c>
      <c r="B23" s="215"/>
      <c r="C23" s="210">
        <v>26375</v>
      </c>
      <c r="D23" s="210">
        <f t="shared" ref="D23:I23" si="0">C34</f>
        <v>0.46999999997206032</v>
      </c>
      <c r="E23" s="210">
        <f t="shared" si="0"/>
        <v>41252.939999999973</v>
      </c>
      <c r="F23" s="210">
        <f t="shared" si="0"/>
        <v>0.47000000003026798</v>
      </c>
      <c r="G23" s="210">
        <f t="shared" si="0"/>
        <v>0.55000000004656613</v>
      </c>
      <c r="H23" s="210">
        <f t="shared" si="0"/>
        <v>0.47000000008847564</v>
      </c>
      <c r="I23" s="210">
        <f t="shared" si="0"/>
        <v>0.47000000008847564</v>
      </c>
    </row>
    <row r="24" spans="1:14" x14ac:dyDescent="0.2">
      <c r="A24" s="216" t="s">
        <v>2</v>
      </c>
      <c r="B24" s="215"/>
      <c r="C24" s="210">
        <v>316494.36</v>
      </c>
      <c r="D24" s="210">
        <v>263745.3</v>
      </c>
      <c r="E24" s="230">
        <v>417712.95</v>
      </c>
      <c r="F24" s="209">
        <v>0</v>
      </c>
      <c r="G24" s="209">
        <v>0</v>
      </c>
      <c r="H24" s="209">
        <v>569293</v>
      </c>
      <c r="I24" s="209">
        <v>569293</v>
      </c>
      <c r="K24" s="162"/>
      <c r="L24" s="162"/>
      <c r="M24" s="162"/>
      <c r="N24" s="162"/>
    </row>
    <row r="25" spans="1:14" x14ac:dyDescent="0.2">
      <c r="A25" s="216" t="s">
        <v>3</v>
      </c>
      <c r="B25" s="215"/>
      <c r="C25" s="210">
        <v>342868.89</v>
      </c>
      <c r="D25" s="210">
        <v>222492.83</v>
      </c>
      <c r="E25" s="230">
        <v>458965.42</v>
      </c>
      <c r="F25" s="209">
        <v>642607.92000000004</v>
      </c>
      <c r="G25" s="209">
        <v>552599.07999999996</v>
      </c>
      <c r="H25" s="209">
        <v>569293</v>
      </c>
      <c r="I25" s="209">
        <v>569293</v>
      </c>
      <c r="K25" s="162"/>
      <c r="L25" s="162"/>
      <c r="M25" s="162"/>
      <c r="N25" s="162"/>
    </row>
    <row r="26" spans="1:14" x14ac:dyDescent="0.2">
      <c r="A26" s="216"/>
      <c r="B26" s="215"/>
      <c r="C26" s="210"/>
      <c r="D26" s="210"/>
      <c r="E26" s="210"/>
      <c r="F26" s="209"/>
      <c r="G26" s="209"/>
      <c r="H26" s="209"/>
      <c r="I26" s="209"/>
      <c r="K26" s="162"/>
      <c r="L26" s="162"/>
      <c r="M26" s="162"/>
      <c r="N26" s="162"/>
    </row>
    <row r="27" spans="1:14" x14ac:dyDescent="0.2">
      <c r="A27" s="232" t="s">
        <v>30</v>
      </c>
      <c r="B27" s="237"/>
      <c r="C27" s="235"/>
      <c r="D27" s="235"/>
      <c r="E27" s="235"/>
      <c r="F27" s="235"/>
      <c r="G27" s="235"/>
      <c r="H27" s="230"/>
      <c r="I27" s="230"/>
      <c r="K27" s="162"/>
      <c r="L27" s="162"/>
      <c r="M27" s="162"/>
      <c r="N27" s="162"/>
    </row>
    <row r="28" spans="1:14" x14ac:dyDescent="0.2">
      <c r="A28" s="37" t="s">
        <v>181</v>
      </c>
      <c r="B28" s="233"/>
      <c r="C28" s="230"/>
      <c r="D28" s="230"/>
      <c r="E28" s="230"/>
      <c r="F28" s="230">
        <v>642608</v>
      </c>
      <c r="G28" s="230">
        <v>552599</v>
      </c>
      <c r="H28" s="230"/>
      <c r="I28" s="230"/>
      <c r="K28" s="162"/>
      <c r="L28" s="162"/>
      <c r="M28" s="162"/>
      <c r="N28" s="162"/>
    </row>
    <row r="29" spans="1:14" x14ac:dyDescent="0.2">
      <c r="A29" s="234" t="s">
        <v>153</v>
      </c>
      <c r="B29" s="233"/>
      <c r="C29" s="230"/>
      <c r="D29" s="230"/>
      <c r="E29" s="230"/>
      <c r="F29" s="230"/>
      <c r="G29" s="230"/>
      <c r="H29" s="230"/>
      <c r="I29" s="230"/>
      <c r="K29" s="162"/>
      <c r="L29" s="162"/>
      <c r="M29" s="162"/>
      <c r="N29" s="162"/>
    </row>
    <row r="30" spans="1:14" x14ac:dyDescent="0.2">
      <c r="A30" s="37" t="s">
        <v>154</v>
      </c>
      <c r="B30" s="30"/>
      <c r="C30" s="230"/>
      <c r="D30" s="230"/>
      <c r="E30" s="230"/>
      <c r="F30" s="230"/>
      <c r="G30" s="230"/>
      <c r="H30" s="230"/>
      <c r="I30" s="230"/>
      <c r="K30" s="162"/>
      <c r="L30" s="162"/>
      <c r="M30" s="162"/>
      <c r="N30" s="162"/>
    </row>
    <row r="31" spans="1:14" x14ac:dyDescent="0.2">
      <c r="A31" s="234"/>
      <c r="B31" s="233"/>
      <c r="C31" s="210"/>
      <c r="D31" s="210"/>
      <c r="E31" s="210"/>
      <c r="F31" s="210"/>
      <c r="G31" s="210"/>
      <c r="H31" s="210"/>
      <c r="I31" s="210"/>
      <c r="K31" s="163"/>
      <c r="L31" s="163"/>
      <c r="M31" s="162"/>
      <c r="N31" s="162"/>
    </row>
    <row r="32" spans="1:14" x14ac:dyDescent="0.2">
      <c r="A32" s="232" t="s">
        <v>5</v>
      </c>
      <c r="B32" s="231"/>
      <c r="C32" s="230">
        <v>0</v>
      </c>
      <c r="D32" s="230">
        <v>0</v>
      </c>
      <c r="E32" s="230">
        <v>0</v>
      </c>
      <c r="F32" s="230">
        <f>SUM(F28:F29)-SUM(F30:F31)</f>
        <v>642608</v>
      </c>
      <c r="G32" s="230">
        <f>SUM(G28:G29)-SUM(G30:G31)</f>
        <v>552599</v>
      </c>
      <c r="H32" s="230">
        <f>SUM(H28:H29)-SUM(H30:H31)</f>
        <v>0</v>
      </c>
      <c r="I32" s="230">
        <f>SUM(I28:I29)-SUM(I30:I31)</f>
        <v>0</v>
      </c>
      <c r="K32" s="162"/>
      <c r="L32" s="162"/>
      <c r="M32" s="162"/>
      <c r="N32" s="162"/>
    </row>
    <row r="33" spans="1:14" x14ac:dyDescent="0.2">
      <c r="A33" s="216"/>
      <c r="B33" s="215"/>
      <c r="C33" s="210"/>
      <c r="D33" s="210"/>
      <c r="E33" s="210"/>
      <c r="F33" s="209"/>
      <c r="G33" s="209"/>
      <c r="H33" s="209"/>
      <c r="I33" s="209"/>
      <c r="K33" s="162"/>
      <c r="L33" s="162"/>
      <c r="M33" s="162"/>
      <c r="N33" s="162"/>
    </row>
    <row r="34" spans="1:14" x14ac:dyDescent="0.2">
      <c r="A34" s="216" t="s">
        <v>7</v>
      </c>
      <c r="B34" s="215"/>
      <c r="C34" s="230">
        <f t="shared" ref="C34:I34" si="1">C23+C24-C25+C32</f>
        <v>0.46999999997206032</v>
      </c>
      <c r="D34" s="230">
        <f t="shared" si="1"/>
        <v>41252.939999999973</v>
      </c>
      <c r="E34" s="230">
        <f t="shared" si="1"/>
        <v>0.47000000003026798</v>
      </c>
      <c r="F34" s="230">
        <f t="shared" si="1"/>
        <v>0.55000000004656613</v>
      </c>
      <c r="G34" s="230">
        <f t="shared" si="1"/>
        <v>0.47000000008847564</v>
      </c>
      <c r="H34" s="230">
        <f t="shared" si="1"/>
        <v>0.47000000008847564</v>
      </c>
      <c r="I34" s="230">
        <f t="shared" si="1"/>
        <v>0.47000000008847564</v>
      </c>
      <c r="M34" s="23"/>
    </row>
    <row r="35" spans="1:14" x14ac:dyDescent="0.2">
      <c r="A35" s="228"/>
      <c r="B35" s="219"/>
      <c r="C35" s="218"/>
      <c r="D35" s="218"/>
      <c r="E35" s="210"/>
      <c r="F35" s="209"/>
      <c r="G35" s="209"/>
      <c r="H35" s="209"/>
      <c r="I35" s="209"/>
    </row>
    <row r="36" spans="1:14" x14ac:dyDescent="0.2">
      <c r="A36" s="216" t="s">
        <v>24</v>
      </c>
      <c r="B36" s="215"/>
      <c r="C36" s="218">
        <v>26375.17</v>
      </c>
      <c r="D36" s="218">
        <v>120376.7</v>
      </c>
      <c r="E36" s="210">
        <v>230704.28</v>
      </c>
      <c r="F36" s="209"/>
      <c r="G36" s="209">
        <v>174082.64</v>
      </c>
      <c r="H36" s="209"/>
      <c r="I36" s="209"/>
    </row>
    <row r="37" spans="1:14" x14ac:dyDescent="0.2">
      <c r="A37" s="228"/>
      <c r="B37" s="219"/>
      <c r="C37" s="218"/>
      <c r="D37" s="218"/>
      <c r="E37" s="210"/>
      <c r="F37" s="209"/>
      <c r="G37" s="209"/>
      <c r="H37" s="209"/>
      <c r="I37" s="209"/>
    </row>
    <row r="38" spans="1:14" x14ac:dyDescent="0.2">
      <c r="A38" s="216" t="s">
        <v>25</v>
      </c>
      <c r="B38" s="213"/>
      <c r="C38" s="206">
        <f>C34-C36</f>
        <v>-26374.700000000026</v>
      </c>
      <c r="D38" s="206">
        <f>D34-D36</f>
        <v>-79123.760000000024</v>
      </c>
      <c r="E38" s="206">
        <f>E34-E36</f>
        <v>-230703.80999999997</v>
      </c>
      <c r="F38" s="206" t="s">
        <v>60</v>
      </c>
      <c r="G38" s="206" t="s">
        <v>60</v>
      </c>
      <c r="H38" s="206" t="s">
        <v>60</v>
      </c>
      <c r="I38" s="206" t="s">
        <v>60</v>
      </c>
    </row>
    <row r="39" spans="1:14" x14ac:dyDescent="0.2">
      <c r="A39" s="225"/>
      <c r="B39" s="225"/>
      <c r="C39" s="224"/>
      <c r="D39" s="224"/>
      <c r="E39" s="224"/>
      <c r="F39" s="224"/>
      <c r="G39" s="224"/>
      <c r="H39" s="224"/>
      <c r="I39" s="224"/>
    </row>
    <row r="40" spans="1:14" x14ac:dyDescent="0.2">
      <c r="A40" s="223" t="s">
        <v>26</v>
      </c>
      <c r="B40" s="222"/>
      <c r="C40" s="221"/>
      <c r="D40" s="221"/>
      <c r="E40" s="220"/>
      <c r="F40" s="220"/>
      <c r="G40" s="220"/>
      <c r="H40" s="220"/>
      <c r="I40" s="220"/>
    </row>
    <row r="41" spans="1:14" x14ac:dyDescent="0.2">
      <c r="A41" s="214" t="s">
        <v>28</v>
      </c>
      <c r="B41" s="219"/>
      <c r="C41" s="218"/>
      <c r="D41" s="218"/>
      <c r="E41" s="217"/>
      <c r="F41" s="217"/>
      <c r="G41" s="217"/>
      <c r="H41" s="217"/>
      <c r="I41" s="217"/>
    </row>
    <row r="42" spans="1:14" x14ac:dyDescent="0.2">
      <c r="A42" s="216"/>
      <c r="B42" s="215"/>
      <c r="C42" s="209"/>
      <c r="D42" s="209"/>
      <c r="E42" s="209"/>
      <c r="F42" s="209"/>
      <c r="G42" s="209"/>
      <c r="H42" s="209"/>
      <c r="I42" s="209"/>
    </row>
    <row r="43" spans="1:14" x14ac:dyDescent="0.2">
      <c r="A43" s="216" t="s">
        <v>6</v>
      </c>
      <c r="B43" s="215"/>
      <c r="C43" s="210"/>
      <c r="D43" s="210"/>
      <c r="E43" s="209"/>
      <c r="F43" s="209"/>
      <c r="G43" s="209"/>
      <c r="H43" s="209"/>
      <c r="I43" s="209"/>
    </row>
    <row r="44" spans="1:14" x14ac:dyDescent="0.2">
      <c r="A44" s="216"/>
      <c r="B44" s="215"/>
      <c r="C44" s="210"/>
      <c r="D44" s="210"/>
      <c r="E44" s="209"/>
      <c r="F44" s="209"/>
      <c r="G44" s="209"/>
      <c r="H44" s="209"/>
      <c r="I44" s="209"/>
    </row>
    <row r="45" spans="1:14" x14ac:dyDescent="0.2">
      <c r="A45" s="214" t="s">
        <v>8</v>
      </c>
      <c r="B45" s="213"/>
      <c r="C45" s="210"/>
      <c r="D45" s="210"/>
      <c r="E45" s="209"/>
      <c r="F45" s="209"/>
      <c r="G45" s="209"/>
      <c r="H45" s="209"/>
      <c r="I45" s="209"/>
    </row>
    <row r="46" spans="1:14" x14ac:dyDescent="0.2">
      <c r="A46" s="212" t="s">
        <v>9</v>
      </c>
      <c r="B46" s="211"/>
      <c r="C46" s="210"/>
      <c r="D46" s="210"/>
      <c r="E46" s="209"/>
      <c r="F46" s="209"/>
      <c r="G46" s="209"/>
      <c r="H46" s="209"/>
      <c r="I46" s="209"/>
    </row>
  </sheetData>
  <sheetProtection selectLockedCells="1"/>
  <mergeCells count="7">
    <mergeCell ref="A18:I18"/>
    <mergeCell ref="A19:I19"/>
    <mergeCell ref="A7:I7"/>
    <mergeCell ref="A10:I10"/>
    <mergeCell ref="A13:I13"/>
    <mergeCell ref="A14:I14"/>
    <mergeCell ref="A17:I17"/>
  </mergeCells>
  <printOptions horizontalCentered="1"/>
  <pageMargins left="0.7" right="0.7" top="0.75" bottom="0.75" header="0.3" footer="0.3"/>
  <pageSetup scale="76"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2F772-7EA4-49D2-AF9F-4FBB7D19CFBA}">
  <dimension ref="A1:I45"/>
  <sheetViews>
    <sheetView zoomScaleNormal="100" zoomScaleSheetLayoutView="70" workbookViewId="0">
      <selection activeCell="A14" sqref="A14"/>
    </sheetView>
  </sheetViews>
  <sheetFormatPr defaultColWidth="8.85546875" defaultRowHeight="12.75" x14ac:dyDescent="0.2"/>
  <cols>
    <col min="1" max="2" width="14.7109375" style="3" customWidth="1"/>
    <col min="3" max="8" width="14" style="3" customWidth="1"/>
    <col min="9" max="9" width="13.140625" style="3" customWidth="1"/>
    <col min="10" max="16384" width="8.85546875" style="3"/>
  </cols>
  <sheetData>
    <row r="1" spans="1:9" x14ac:dyDescent="0.2">
      <c r="A1" s="43"/>
      <c r="B1" s="43"/>
      <c r="C1" s="43"/>
      <c r="D1" s="43"/>
      <c r="E1" s="43"/>
      <c r="F1" s="43"/>
      <c r="G1" s="43"/>
      <c r="H1" s="43"/>
      <c r="I1" s="43"/>
    </row>
    <row r="2" spans="1:9" x14ac:dyDescent="0.2">
      <c r="A2" s="43" t="s">
        <v>13</v>
      </c>
      <c r="B2" s="44" t="s">
        <v>47</v>
      </c>
      <c r="C2" s="44"/>
      <c r="D2" s="44"/>
      <c r="E2" s="43"/>
      <c r="F2" s="43"/>
      <c r="G2" s="45" t="s">
        <v>14</v>
      </c>
      <c r="H2" s="44" t="s">
        <v>86</v>
      </c>
      <c r="I2" s="44"/>
    </row>
    <row r="3" spans="1:9" x14ac:dyDescent="0.2">
      <c r="A3" s="43" t="s">
        <v>22</v>
      </c>
      <c r="B3" s="44" t="s">
        <v>87</v>
      </c>
      <c r="C3" s="44"/>
      <c r="D3" s="44"/>
      <c r="E3" s="43"/>
      <c r="F3" s="43"/>
      <c r="G3" s="45" t="s">
        <v>15</v>
      </c>
      <c r="H3" s="82" t="s">
        <v>88</v>
      </c>
      <c r="I3" s="46"/>
    </row>
    <row r="4" spans="1:9" x14ac:dyDescent="0.2">
      <c r="A4" s="43" t="s">
        <v>16</v>
      </c>
      <c r="B4" s="44" t="s">
        <v>89</v>
      </c>
      <c r="C4" s="44"/>
      <c r="D4" s="44"/>
      <c r="E4" s="43"/>
      <c r="F4" s="43"/>
      <c r="G4" s="45" t="s">
        <v>18</v>
      </c>
      <c r="H4" s="44" t="s">
        <v>39</v>
      </c>
      <c r="I4" s="44"/>
    </row>
    <row r="5" spans="1:9" x14ac:dyDescent="0.2">
      <c r="A5" s="43" t="s">
        <v>17</v>
      </c>
      <c r="B5" s="44" t="s">
        <v>90</v>
      </c>
      <c r="C5" s="46"/>
      <c r="D5" s="46"/>
      <c r="E5" s="43"/>
      <c r="F5" s="43"/>
      <c r="G5" s="45" t="s">
        <v>19</v>
      </c>
      <c r="H5" s="46" t="s">
        <v>91</v>
      </c>
      <c r="I5" s="46"/>
    </row>
    <row r="6" spans="1:9" x14ac:dyDescent="0.2">
      <c r="A6" s="43"/>
      <c r="B6" s="43"/>
      <c r="C6" s="43"/>
      <c r="D6" s="43"/>
      <c r="E6" s="43"/>
      <c r="F6" s="43"/>
      <c r="G6" s="43"/>
      <c r="H6" s="43"/>
      <c r="I6" s="43"/>
    </row>
    <row r="7" spans="1:9" x14ac:dyDescent="0.2">
      <c r="A7" s="43"/>
      <c r="B7" s="43"/>
      <c r="C7" s="43"/>
      <c r="D7" s="43"/>
      <c r="E7" s="43"/>
      <c r="F7" s="43"/>
      <c r="G7" s="43"/>
      <c r="H7" s="43"/>
      <c r="I7" s="43"/>
    </row>
    <row r="8" spans="1:9" x14ac:dyDescent="0.2">
      <c r="A8" s="43" t="s">
        <v>92</v>
      </c>
      <c r="B8" s="83"/>
      <c r="C8" s="83"/>
      <c r="D8" s="83"/>
      <c r="E8" s="83"/>
      <c r="F8" s="83"/>
      <c r="G8" s="83"/>
      <c r="H8" s="83"/>
      <c r="I8" s="83"/>
    </row>
    <row r="9" spans="1:9" x14ac:dyDescent="0.2">
      <c r="A9" s="43"/>
      <c r="B9" s="43" t="s">
        <v>93</v>
      </c>
      <c r="C9" s="43"/>
      <c r="D9" s="43"/>
      <c r="E9" s="43"/>
      <c r="F9" s="43"/>
      <c r="G9" s="43"/>
      <c r="H9" s="43"/>
      <c r="I9" s="43"/>
    </row>
    <row r="10" spans="1:9" x14ac:dyDescent="0.2">
      <c r="A10" s="43" t="s">
        <v>94</v>
      </c>
      <c r="B10" s="43"/>
      <c r="C10" s="43"/>
      <c r="D10" s="43"/>
      <c r="E10" s="43"/>
      <c r="F10" s="43"/>
      <c r="G10" s="43"/>
      <c r="H10" s="43"/>
      <c r="I10" s="43"/>
    </row>
    <row r="11" spans="1:9" x14ac:dyDescent="0.2">
      <c r="A11" s="43"/>
      <c r="B11" s="43"/>
      <c r="C11" s="43"/>
      <c r="D11" s="43"/>
      <c r="E11" s="43"/>
      <c r="F11" s="43"/>
      <c r="G11" s="43"/>
      <c r="H11" s="43"/>
      <c r="I11" s="43"/>
    </row>
    <row r="12" spans="1:9" x14ac:dyDescent="0.2">
      <c r="A12" s="43" t="s">
        <v>95</v>
      </c>
      <c r="B12" s="43"/>
      <c r="C12" s="43"/>
      <c r="D12" s="43"/>
      <c r="E12" s="43"/>
      <c r="F12" s="43"/>
      <c r="G12" s="43"/>
      <c r="H12" s="43"/>
      <c r="I12" s="43"/>
    </row>
    <row r="13" spans="1:9" x14ac:dyDescent="0.2">
      <c r="A13" s="43"/>
      <c r="B13" s="43" t="s">
        <v>96</v>
      </c>
      <c r="C13" s="43"/>
      <c r="D13" s="43"/>
      <c r="E13" s="43"/>
      <c r="F13" s="43"/>
      <c r="G13" s="43"/>
      <c r="H13" s="43"/>
      <c r="I13" s="43"/>
    </row>
    <row r="14" spans="1:9" x14ac:dyDescent="0.2">
      <c r="A14" s="43"/>
      <c r="B14" s="43" t="s">
        <v>97</v>
      </c>
      <c r="C14" s="43"/>
      <c r="D14" s="43"/>
      <c r="E14" s="43"/>
      <c r="F14" s="43"/>
      <c r="G14" s="43"/>
      <c r="H14" s="43"/>
      <c r="I14" s="43"/>
    </row>
    <row r="15" spans="1:9" x14ac:dyDescent="0.2">
      <c r="A15" s="43"/>
      <c r="B15" s="43"/>
      <c r="C15" s="43"/>
      <c r="D15" s="43"/>
      <c r="E15" s="43"/>
      <c r="F15" s="43"/>
      <c r="G15" s="43"/>
      <c r="H15" s="43"/>
      <c r="I15" s="43"/>
    </row>
    <row r="16" spans="1:9" x14ac:dyDescent="0.2">
      <c r="A16" s="3" t="s">
        <v>98</v>
      </c>
      <c r="B16" s="43"/>
      <c r="C16" s="43"/>
      <c r="D16" s="43"/>
      <c r="E16" s="43"/>
      <c r="F16" s="43"/>
      <c r="G16" s="43"/>
      <c r="H16" s="43"/>
      <c r="I16" s="43"/>
    </row>
    <row r="17" spans="1:9" x14ac:dyDescent="0.2">
      <c r="A17" s="43"/>
      <c r="B17" s="43"/>
      <c r="C17" s="43"/>
      <c r="D17" s="43"/>
      <c r="E17" s="43"/>
      <c r="F17" s="43"/>
      <c r="G17" s="43"/>
      <c r="H17" s="43"/>
      <c r="I17" s="43"/>
    </row>
    <row r="18" spans="1:9" x14ac:dyDescent="0.2">
      <c r="A18" s="278" t="s">
        <v>12</v>
      </c>
      <c r="B18" s="279"/>
      <c r="C18" s="279"/>
      <c r="D18" s="279"/>
      <c r="E18" s="279"/>
      <c r="F18" s="279"/>
      <c r="G18" s="279"/>
      <c r="H18" s="279"/>
      <c r="I18" s="280"/>
    </row>
    <row r="19" spans="1:9" x14ac:dyDescent="0.2">
      <c r="A19" s="57"/>
      <c r="B19" s="58"/>
      <c r="C19" s="240" t="s">
        <v>27</v>
      </c>
      <c r="D19" s="240" t="s">
        <v>29</v>
      </c>
      <c r="E19" s="240" t="s">
        <v>31</v>
      </c>
      <c r="F19" s="240" t="s">
        <v>32</v>
      </c>
      <c r="G19" s="240" t="s">
        <v>33</v>
      </c>
      <c r="H19" s="240" t="s">
        <v>34</v>
      </c>
      <c r="I19" s="77" t="s">
        <v>182</v>
      </c>
    </row>
    <row r="20" spans="1:9" x14ac:dyDescent="0.2">
      <c r="A20" s="57"/>
      <c r="B20" s="58"/>
      <c r="C20" s="239" t="s">
        <v>10</v>
      </c>
      <c r="D20" s="238" t="s">
        <v>10</v>
      </c>
      <c r="E20" s="238" t="s">
        <v>10</v>
      </c>
      <c r="F20" s="238" t="s">
        <v>10</v>
      </c>
      <c r="G20" s="238" t="s">
        <v>10</v>
      </c>
      <c r="H20" s="238" t="s">
        <v>11</v>
      </c>
      <c r="I20" s="20" t="s">
        <v>11</v>
      </c>
    </row>
    <row r="21" spans="1:9" x14ac:dyDescent="0.2">
      <c r="A21" s="57" t="s">
        <v>0</v>
      </c>
      <c r="B21" s="58"/>
      <c r="C21" s="210">
        <v>0</v>
      </c>
      <c r="D21" s="210">
        <v>0</v>
      </c>
      <c r="E21" s="210">
        <v>0</v>
      </c>
      <c r="F21" s="209">
        <v>0</v>
      </c>
      <c r="G21" s="209">
        <v>0</v>
      </c>
      <c r="H21" s="209">
        <v>0</v>
      </c>
      <c r="I21" s="59">
        <v>0</v>
      </c>
    </row>
    <row r="22" spans="1:9" x14ac:dyDescent="0.2">
      <c r="A22" s="57" t="s">
        <v>1</v>
      </c>
      <c r="B22" s="58"/>
      <c r="C22" s="210">
        <v>0</v>
      </c>
      <c r="D22" s="210">
        <v>0</v>
      </c>
      <c r="E22" s="210">
        <v>0</v>
      </c>
      <c r="F22" s="209">
        <v>0</v>
      </c>
      <c r="G22" s="209">
        <v>0</v>
      </c>
      <c r="H22" s="209">
        <v>0</v>
      </c>
      <c r="I22" s="59">
        <v>0</v>
      </c>
    </row>
    <row r="23" spans="1:9" x14ac:dyDescent="0.2">
      <c r="A23" s="57" t="s">
        <v>2</v>
      </c>
      <c r="B23" s="58"/>
      <c r="C23" s="210">
        <v>0</v>
      </c>
      <c r="D23" s="210">
        <v>0</v>
      </c>
      <c r="E23" s="210">
        <v>0</v>
      </c>
      <c r="F23" s="209">
        <v>0</v>
      </c>
      <c r="G23" s="209">
        <v>197.81</v>
      </c>
      <c r="H23" s="209">
        <v>575000</v>
      </c>
      <c r="I23" s="59">
        <v>575000</v>
      </c>
    </row>
    <row r="24" spans="1:9" x14ac:dyDescent="0.2">
      <c r="A24" s="57" t="s">
        <v>3</v>
      </c>
      <c r="B24" s="58"/>
      <c r="C24" s="210">
        <v>0</v>
      </c>
      <c r="D24" s="210">
        <v>0</v>
      </c>
      <c r="E24" s="230">
        <v>0</v>
      </c>
      <c r="F24" s="209">
        <v>0</v>
      </c>
      <c r="G24" s="209">
        <v>197.81</v>
      </c>
      <c r="H24" s="209">
        <v>575000</v>
      </c>
      <c r="I24" s="59">
        <v>575000</v>
      </c>
    </row>
    <row r="25" spans="1:9" x14ac:dyDescent="0.2">
      <c r="A25" s="57"/>
      <c r="B25" s="58"/>
      <c r="C25" s="210"/>
      <c r="D25" s="210"/>
      <c r="E25" s="210"/>
      <c r="F25" s="209"/>
      <c r="G25" s="209"/>
      <c r="H25" s="209"/>
      <c r="I25" s="59"/>
    </row>
    <row r="26" spans="1:9" x14ac:dyDescent="0.2">
      <c r="A26" s="14" t="s">
        <v>4</v>
      </c>
      <c r="B26" s="11"/>
      <c r="C26" s="235"/>
      <c r="D26" s="235"/>
      <c r="E26" s="235"/>
      <c r="F26" s="235"/>
      <c r="G26" s="235"/>
      <c r="H26" s="230"/>
      <c r="I26" s="24"/>
    </row>
    <row r="27" spans="1:9" x14ac:dyDescent="0.2">
      <c r="A27" s="14" t="s">
        <v>30</v>
      </c>
      <c r="B27" s="15"/>
      <c r="C27" s="236"/>
      <c r="D27" s="235"/>
      <c r="E27" s="235"/>
      <c r="F27" s="235"/>
      <c r="G27" s="235"/>
      <c r="H27" s="230"/>
      <c r="I27" s="24"/>
    </row>
    <row r="28" spans="1:9" x14ac:dyDescent="0.2">
      <c r="A28" s="25"/>
      <c r="B28" s="26"/>
      <c r="C28" s="210"/>
      <c r="D28" s="210"/>
      <c r="E28" s="210"/>
      <c r="F28" s="210"/>
      <c r="G28" s="210"/>
      <c r="H28" s="210"/>
      <c r="I28" s="21"/>
    </row>
    <row r="29" spans="1:9" x14ac:dyDescent="0.2">
      <c r="A29" s="25"/>
      <c r="B29" s="26"/>
      <c r="C29" s="210"/>
      <c r="D29" s="210"/>
      <c r="E29" s="210"/>
      <c r="F29" s="210"/>
      <c r="G29" s="210"/>
      <c r="H29" s="210"/>
      <c r="I29" s="21"/>
    </row>
    <row r="30" spans="1:9" x14ac:dyDescent="0.2">
      <c r="A30" s="25"/>
      <c r="B30" s="26"/>
      <c r="C30" s="210"/>
      <c r="D30" s="210"/>
      <c r="E30" s="210"/>
      <c r="F30" s="210"/>
      <c r="G30" s="210"/>
      <c r="H30" s="210"/>
      <c r="I30" s="21"/>
    </row>
    <row r="31" spans="1:9" x14ac:dyDescent="0.2">
      <c r="A31" s="14" t="s">
        <v>5</v>
      </c>
      <c r="B31" s="15"/>
      <c r="C31" s="230">
        <v>0</v>
      </c>
      <c r="D31" s="230">
        <v>0</v>
      </c>
      <c r="E31" s="230">
        <v>0</v>
      </c>
      <c r="F31" s="230">
        <f>SUM(F28:F30)</f>
        <v>0</v>
      </c>
      <c r="G31" s="230">
        <f>SUM(G28:G30)</f>
        <v>0</v>
      </c>
      <c r="H31" s="230">
        <f>SUM(H28:H30)</f>
        <v>0</v>
      </c>
      <c r="I31" s="24">
        <f>SUM(I28:I30)</f>
        <v>0</v>
      </c>
    </row>
    <row r="32" spans="1:9" x14ac:dyDescent="0.2">
      <c r="A32" s="57"/>
      <c r="B32" s="58"/>
      <c r="C32" s="210"/>
      <c r="D32" s="210"/>
      <c r="E32" s="210"/>
      <c r="F32" s="209"/>
      <c r="G32" s="209"/>
      <c r="H32" s="209"/>
      <c r="I32" s="59"/>
    </row>
    <row r="33" spans="1:9" x14ac:dyDescent="0.2">
      <c r="A33" s="57" t="s">
        <v>7</v>
      </c>
      <c r="B33" s="58"/>
      <c r="C33" s="230">
        <v>0</v>
      </c>
      <c r="D33" s="230">
        <v>0</v>
      </c>
      <c r="E33" s="230">
        <v>0</v>
      </c>
      <c r="F33" s="229">
        <v>0</v>
      </c>
      <c r="G33" s="229">
        <f>+G22+G23-G24+G31</f>
        <v>0</v>
      </c>
      <c r="H33" s="229">
        <f>+H22+H23-H24+H31</f>
        <v>0</v>
      </c>
      <c r="I33" s="60">
        <f>+I22+I23-I24+I31</f>
        <v>0</v>
      </c>
    </row>
    <row r="34" spans="1:9" x14ac:dyDescent="0.2">
      <c r="A34" s="61"/>
      <c r="B34" s="62"/>
      <c r="C34" s="218"/>
      <c r="D34" s="218"/>
      <c r="E34" s="210"/>
      <c r="F34" s="209"/>
      <c r="G34" s="209"/>
      <c r="H34" s="209"/>
      <c r="I34" s="59"/>
    </row>
    <row r="35" spans="1:9" x14ac:dyDescent="0.2">
      <c r="A35" s="57" t="s">
        <v>24</v>
      </c>
      <c r="B35" s="58"/>
      <c r="C35" s="218">
        <v>0</v>
      </c>
      <c r="D35" s="218">
        <v>0</v>
      </c>
      <c r="E35" s="210">
        <v>0</v>
      </c>
      <c r="F35" s="209">
        <v>0</v>
      </c>
      <c r="G35" s="209">
        <v>110000</v>
      </c>
      <c r="H35" s="209"/>
      <c r="I35" s="59"/>
    </row>
    <row r="36" spans="1:9" x14ac:dyDescent="0.2">
      <c r="A36" s="61"/>
      <c r="B36" s="62"/>
      <c r="C36" s="218"/>
      <c r="D36" s="218"/>
      <c r="E36" s="210"/>
      <c r="F36" s="209"/>
      <c r="G36" s="209"/>
      <c r="H36" s="209"/>
      <c r="I36" s="59"/>
    </row>
    <row r="37" spans="1:9" x14ac:dyDescent="0.2">
      <c r="A37" s="57" t="s">
        <v>25</v>
      </c>
      <c r="B37" s="64"/>
      <c r="C37" s="206">
        <v>0</v>
      </c>
      <c r="D37" s="206">
        <v>0</v>
      </c>
      <c r="E37" s="78">
        <v>0</v>
      </c>
      <c r="F37" s="244">
        <v>0</v>
      </c>
      <c r="G37" s="226" t="s">
        <v>60</v>
      </c>
      <c r="H37" s="226" t="s">
        <v>60</v>
      </c>
      <c r="I37" s="198" t="s">
        <v>60</v>
      </c>
    </row>
    <row r="38" spans="1:9" x14ac:dyDescent="0.2">
      <c r="A38" s="66"/>
      <c r="B38" s="66"/>
      <c r="C38" s="67"/>
      <c r="D38" s="67"/>
      <c r="E38" s="67"/>
      <c r="F38" s="67"/>
      <c r="G38" s="67"/>
      <c r="H38" s="67"/>
      <c r="I38" s="67"/>
    </row>
    <row r="39" spans="1:9" x14ac:dyDescent="0.2">
      <c r="A39" s="68" t="s">
        <v>26</v>
      </c>
      <c r="B39" s="44"/>
      <c r="C39" s="36"/>
      <c r="D39" s="36"/>
      <c r="E39" s="69"/>
      <c r="F39" s="69"/>
      <c r="G39" s="69"/>
      <c r="H39" s="69"/>
      <c r="I39" s="69"/>
    </row>
    <row r="40" spans="1:9" x14ac:dyDescent="0.2">
      <c r="A40" s="70" t="s">
        <v>28</v>
      </c>
      <c r="B40" s="62"/>
      <c r="C40" s="38"/>
      <c r="D40" s="38"/>
      <c r="E40" s="63"/>
      <c r="F40" s="63"/>
      <c r="G40" s="63"/>
      <c r="H40" s="63"/>
      <c r="I40" s="63"/>
    </row>
    <row r="41" spans="1:9" x14ac:dyDescent="0.2">
      <c r="A41" s="57"/>
      <c r="B41" s="58"/>
      <c r="C41" s="59"/>
      <c r="D41" s="59"/>
      <c r="E41" s="59"/>
      <c r="F41" s="59"/>
      <c r="G41" s="59"/>
      <c r="H41" s="59"/>
      <c r="I41" s="59"/>
    </row>
    <row r="42" spans="1:9" x14ac:dyDescent="0.2">
      <c r="A42" s="57" t="s">
        <v>6</v>
      </c>
      <c r="B42" s="58"/>
      <c r="C42" s="21"/>
      <c r="D42" s="21"/>
      <c r="E42" s="59"/>
      <c r="F42" s="59"/>
      <c r="G42" s="59"/>
      <c r="H42" s="59"/>
      <c r="I42" s="59"/>
    </row>
    <row r="43" spans="1:9" x14ac:dyDescent="0.2">
      <c r="A43" s="57"/>
      <c r="B43" s="58"/>
      <c r="C43" s="21"/>
      <c r="D43" s="21"/>
      <c r="E43" s="59"/>
      <c r="F43" s="59"/>
      <c r="G43" s="59"/>
      <c r="H43" s="59"/>
      <c r="I43" s="59"/>
    </row>
    <row r="44" spans="1:9" x14ac:dyDescent="0.2">
      <c r="A44" s="70" t="s">
        <v>8</v>
      </c>
      <c r="B44" s="64"/>
      <c r="C44" s="21"/>
      <c r="D44" s="21"/>
      <c r="E44" s="59"/>
      <c r="F44" s="59"/>
      <c r="G44" s="59"/>
      <c r="H44" s="59"/>
      <c r="I44" s="59"/>
    </row>
    <row r="45" spans="1:9" x14ac:dyDescent="0.2">
      <c r="A45" s="71" t="s">
        <v>9</v>
      </c>
      <c r="B45" s="72"/>
      <c r="C45" s="21"/>
      <c r="D45" s="21"/>
      <c r="E45" s="59"/>
      <c r="F45" s="59"/>
      <c r="G45" s="59"/>
      <c r="H45" s="59"/>
      <c r="I45" s="59"/>
    </row>
  </sheetData>
  <sheetProtection selectLockedCells="1"/>
  <mergeCells count="1">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CE53D-CC59-462E-AE93-9FCFBBF1C85A}">
  <sheetPr>
    <pageSetUpPr fitToPage="1"/>
  </sheetPr>
  <dimension ref="A1:L50"/>
  <sheetViews>
    <sheetView zoomScaleNormal="100" zoomScaleSheetLayoutView="70" workbookViewId="0">
      <selection activeCell="J13" sqref="J13"/>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5"/>
      <c r="F1" s="1"/>
      <c r="G1" s="1"/>
      <c r="H1" s="1"/>
      <c r="I1" s="1"/>
    </row>
    <row r="2" spans="1:9" x14ac:dyDescent="0.2">
      <c r="A2" s="4" t="s">
        <v>13</v>
      </c>
      <c r="B2" s="6" t="s">
        <v>47</v>
      </c>
      <c r="C2" s="6"/>
      <c r="D2" s="6"/>
      <c r="E2" s="4"/>
      <c r="F2" s="4"/>
      <c r="G2" s="7" t="s">
        <v>14</v>
      </c>
      <c r="H2" s="6" t="s">
        <v>155</v>
      </c>
      <c r="I2" s="6"/>
    </row>
    <row r="3" spans="1:9" x14ac:dyDescent="0.2">
      <c r="A3" s="4" t="s">
        <v>22</v>
      </c>
      <c r="B3" s="6" t="s">
        <v>156</v>
      </c>
      <c r="C3" s="6"/>
      <c r="D3" s="6"/>
      <c r="E3" s="4"/>
      <c r="F3" s="4"/>
      <c r="G3" s="7" t="s">
        <v>15</v>
      </c>
      <c r="H3" s="9" t="s">
        <v>157</v>
      </c>
      <c r="I3" s="9"/>
    </row>
    <row r="4" spans="1:9" x14ac:dyDescent="0.2">
      <c r="A4" s="4" t="s">
        <v>16</v>
      </c>
      <c r="B4" s="6" t="s">
        <v>158</v>
      </c>
      <c r="C4" s="10"/>
      <c r="D4" s="10"/>
      <c r="E4" s="4"/>
      <c r="F4" s="4"/>
      <c r="G4" s="7" t="s">
        <v>18</v>
      </c>
      <c r="H4" s="6" t="s">
        <v>39</v>
      </c>
      <c r="I4" s="6"/>
    </row>
    <row r="5" spans="1:9" x14ac:dyDescent="0.2">
      <c r="A5" s="4" t="s">
        <v>17</v>
      </c>
      <c r="B5" s="6" t="s">
        <v>159</v>
      </c>
      <c r="C5" s="76"/>
      <c r="D5" s="76"/>
      <c r="E5" s="4"/>
      <c r="F5" s="4"/>
      <c r="G5" s="7" t="s">
        <v>19</v>
      </c>
      <c r="H5" s="290" t="s">
        <v>160</v>
      </c>
      <c r="I5" s="291"/>
    </row>
    <row r="8" spans="1:9" x14ac:dyDescent="0.2">
      <c r="A8" s="292" t="s">
        <v>161</v>
      </c>
      <c r="B8" s="292"/>
      <c r="C8" s="292"/>
      <c r="D8" s="292"/>
      <c r="E8" s="292"/>
      <c r="F8" s="292"/>
      <c r="G8" s="292"/>
      <c r="H8" s="292"/>
      <c r="I8" s="292"/>
    </row>
    <row r="10" spans="1:9" x14ac:dyDescent="0.2">
      <c r="A10" s="277" t="s">
        <v>162</v>
      </c>
      <c r="B10" s="277"/>
      <c r="C10" s="277"/>
      <c r="D10" s="277"/>
      <c r="E10" s="277"/>
      <c r="F10" s="277"/>
      <c r="G10" s="277"/>
      <c r="H10" s="277"/>
      <c r="I10" s="277"/>
    </row>
    <row r="12" spans="1:9" x14ac:dyDescent="0.2">
      <c r="A12" s="292" t="s">
        <v>163</v>
      </c>
      <c r="B12" s="292"/>
      <c r="C12" s="292"/>
      <c r="D12" s="292"/>
      <c r="E12" s="292"/>
      <c r="F12" s="292"/>
      <c r="G12" s="292"/>
      <c r="H12" s="292"/>
      <c r="I12" s="292"/>
    </row>
    <row r="14" spans="1:9" x14ac:dyDescent="0.2">
      <c r="A14" s="277" t="s">
        <v>164</v>
      </c>
      <c r="B14" s="277"/>
      <c r="C14" s="277"/>
      <c r="D14" s="277"/>
      <c r="E14" s="277"/>
      <c r="F14" s="277"/>
      <c r="G14" s="277"/>
      <c r="H14" s="277"/>
      <c r="I14" s="277"/>
    </row>
    <row r="16" spans="1:9" x14ac:dyDescent="0.2">
      <c r="A16" s="274" t="s">
        <v>12</v>
      </c>
      <c r="B16" s="275"/>
      <c r="C16" s="275"/>
      <c r="D16" s="275"/>
      <c r="E16" s="275"/>
      <c r="F16" s="275"/>
      <c r="G16" s="275"/>
      <c r="H16" s="275"/>
      <c r="I16" s="276"/>
    </row>
    <row r="17" spans="1:12" x14ac:dyDescent="0.2">
      <c r="A17" s="14"/>
      <c r="B17" s="15"/>
      <c r="C17" s="16" t="s">
        <v>27</v>
      </c>
      <c r="D17" s="16" t="s">
        <v>29</v>
      </c>
      <c r="E17" s="16" t="s">
        <v>31</v>
      </c>
      <c r="F17" s="16" t="s">
        <v>32</v>
      </c>
      <c r="G17" s="16" t="s">
        <v>33</v>
      </c>
      <c r="H17" s="16" t="s">
        <v>34</v>
      </c>
      <c r="I17" s="16" t="s">
        <v>182</v>
      </c>
      <c r="L17" s="17"/>
    </row>
    <row r="18" spans="1:12" x14ac:dyDescent="0.2">
      <c r="A18" s="14"/>
      <c r="B18" s="15"/>
      <c r="C18" s="19" t="s">
        <v>10</v>
      </c>
      <c r="D18" s="176" t="s">
        <v>10</v>
      </c>
      <c r="E18" s="176" t="s">
        <v>10</v>
      </c>
      <c r="F18" s="238" t="s">
        <v>10</v>
      </c>
      <c r="G18" s="238" t="s">
        <v>10</v>
      </c>
      <c r="H18" s="176" t="s">
        <v>11</v>
      </c>
      <c r="I18" s="18" t="s">
        <v>11</v>
      </c>
    </row>
    <row r="19" spans="1:12" x14ac:dyDescent="0.2">
      <c r="A19" s="14" t="s">
        <v>0</v>
      </c>
      <c r="B19" s="15"/>
      <c r="C19" s="22">
        <v>90000</v>
      </c>
      <c r="D19" s="22">
        <v>90000</v>
      </c>
      <c r="E19" s="22">
        <v>90000</v>
      </c>
      <c r="F19" s="210">
        <f>90000</f>
        <v>90000</v>
      </c>
      <c r="G19" s="210">
        <f>90000</f>
        <v>90000</v>
      </c>
      <c r="H19" s="210">
        <f>90000</f>
        <v>90000</v>
      </c>
      <c r="I19" s="21">
        <f>90000</f>
        <v>90000</v>
      </c>
    </row>
    <row r="20" spans="1:12" x14ac:dyDescent="0.2">
      <c r="A20" s="14" t="s">
        <v>1</v>
      </c>
      <c r="B20" s="15"/>
      <c r="C20" s="22">
        <v>70.67</v>
      </c>
      <c r="D20" s="22">
        <v>48.31</v>
      </c>
      <c r="E20" s="22">
        <v>0</v>
      </c>
      <c r="F20" s="210">
        <f t="shared" ref="F20" si="0">E31</f>
        <v>17.989999999990687</v>
      </c>
      <c r="G20" s="210">
        <f t="shared" ref="G20" si="1">F31</f>
        <v>-7.2759576141834259E-12</v>
      </c>
      <c r="H20" s="210">
        <f t="shared" ref="H20" si="2">G31</f>
        <v>0</v>
      </c>
      <c r="I20" s="21">
        <f t="shared" ref="I20" si="3">H31</f>
        <v>0</v>
      </c>
    </row>
    <row r="21" spans="1:12" x14ac:dyDescent="0.2">
      <c r="A21" s="14" t="s">
        <v>2</v>
      </c>
      <c r="B21" s="15"/>
      <c r="C21" s="22">
        <v>90501.2</v>
      </c>
      <c r="D21" s="22">
        <v>69437.66</v>
      </c>
      <c r="E21" s="22">
        <v>86762.43</v>
      </c>
      <c r="F21" s="210">
        <v>60118.65</v>
      </c>
      <c r="G21" s="210">
        <v>75723.839999999997</v>
      </c>
      <c r="H21" s="210">
        <f>90000</f>
        <v>90000</v>
      </c>
      <c r="I21" s="21">
        <f>90000</f>
        <v>90000</v>
      </c>
    </row>
    <row r="22" spans="1:12" x14ac:dyDescent="0.2">
      <c r="A22" s="14" t="s">
        <v>3</v>
      </c>
      <c r="B22" s="15"/>
      <c r="C22" s="22">
        <v>90523.56</v>
      </c>
      <c r="D22" s="22">
        <v>69485.97</v>
      </c>
      <c r="E22" s="22">
        <v>86744.44</v>
      </c>
      <c r="F22" s="210">
        <v>60136.639999999999</v>
      </c>
      <c r="G22" s="210">
        <v>75723.839999999997</v>
      </c>
      <c r="H22" s="210">
        <f>90000</f>
        <v>90000</v>
      </c>
      <c r="I22" s="21">
        <f>90000</f>
        <v>90000</v>
      </c>
    </row>
    <row r="23" spans="1:12" x14ac:dyDescent="0.2">
      <c r="A23" s="14"/>
      <c r="B23" s="15"/>
      <c r="C23" s="210"/>
      <c r="D23" s="210"/>
      <c r="E23" s="210"/>
      <c r="F23" s="210"/>
      <c r="G23" s="210"/>
      <c r="H23" s="210"/>
      <c r="I23" s="21"/>
    </row>
    <row r="24" spans="1:12" x14ac:dyDescent="0.2">
      <c r="A24" s="14" t="s">
        <v>4</v>
      </c>
      <c r="B24" s="11"/>
      <c r="C24" s="235"/>
      <c r="D24" s="235"/>
      <c r="E24" s="235"/>
      <c r="F24" s="235"/>
      <c r="G24" s="235"/>
      <c r="H24" s="230"/>
      <c r="I24" s="24"/>
    </row>
    <row r="25" spans="1:12" x14ac:dyDescent="0.2">
      <c r="A25" s="14" t="s">
        <v>30</v>
      </c>
      <c r="B25" s="15"/>
      <c r="C25" s="236"/>
      <c r="D25" s="235"/>
      <c r="E25" s="235"/>
      <c r="F25" s="235"/>
      <c r="G25" s="235"/>
      <c r="H25" s="230"/>
      <c r="I25" s="24"/>
    </row>
    <row r="26" spans="1:12" x14ac:dyDescent="0.2">
      <c r="A26" s="25"/>
      <c r="B26" s="26"/>
      <c r="C26" s="210"/>
      <c r="D26" s="210"/>
      <c r="E26" s="210"/>
      <c r="F26" s="210"/>
      <c r="G26" s="210"/>
      <c r="H26" s="210"/>
      <c r="I26" s="21"/>
    </row>
    <row r="27" spans="1:12" x14ac:dyDescent="0.2">
      <c r="A27" s="25"/>
      <c r="B27" s="26"/>
      <c r="C27" s="210"/>
      <c r="D27" s="210"/>
      <c r="E27" s="210"/>
      <c r="F27" s="210"/>
      <c r="G27" s="210"/>
      <c r="H27" s="210"/>
      <c r="I27" s="21"/>
    </row>
    <row r="28" spans="1:12" x14ac:dyDescent="0.2">
      <c r="A28" s="25"/>
      <c r="B28" s="26"/>
      <c r="C28" s="210"/>
      <c r="D28" s="210"/>
      <c r="E28" s="210"/>
      <c r="F28" s="210"/>
      <c r="G28" s="210"/>
      <c r="H28" s="210"/>
      <c r="I28" s="21"/>
    </row>
    <row r="29" spans="1:12" x14ac:dyDescent="0.2">
      <c r="A29" s="14" t="s">
        <v>5</v>
      </c>
      <c r="B29" s="15"/>
      <c r="C29" s="27">
        <v>0</v>
      </c>
      <c r="D29" s="27">
        <v>0</v>
      </c>
      <c r="E29" s="27">
        <v>0</v>
      </c>
      <c r="F29" s="230">
        <f t="shared" ref="F29:H29" si="4">SUM(F26:F28)</f>
        <v>0</v>
      </c>
      <c r="G29" s="230">
        <f t="shared" si="4"/>
        <v>0</v>
      </c>
      <c r="H29" s="230">
        <f t="shared" si="4"/>
        <v>0</v>
      </c>
      <c r="I29" s="24">
        <f t="shared" ref="I29" si="5">SUM(I26:I28)</f>
        <v>0</v>
      </c>
    </row>
    <row r="30" spans="1:12" x14ac:dyDescent="0.2">
      <c r="A30" s="14"/>
      <c r="B30" s="15"/>
      <c r="C30" s="28"/>
      <c r="D30" s="28"/>
      <c r="E30" s="28"/>
      <c r="F30" s="210"/>
      <c r="G30" s="210"/>
      <c r="H30" s="210"/>
      <c r="I30" s="21"/>
    </row>
    <row r="31" spans="1:12" x14ac:dyDescent="0.2">
      <c r="A31" s="14" t="s">
        <v>7</v>
      </c>
      <c r="B31" s="15"/>
      <c r="C31" s="27">
        <v>48.309999999997672</v>
      </c>
      <c r="D31" s="27">
        <v>0</v>
      </c>
      <c r="E31" s="27">
        <v>17.989999999990687</v>
      </c>
      <c r="F31" s="230">
        <f>+F20+F21-F22+F29</f>
        <v>-7.2759576141834259E-12</v>
      </c>
      <c r="G31" s="230">
        <f>+G20+G21-G22+G29</f>
        <v>0</v>
      </c>
      <c r="H31" s="230">
        <f t="shared" ref="H31:I31" si="6">+H20+H21-H22+H29</f>
        <v>0</v>
      </c>
      <c r="I31" s="24">
        <f t="shared" si="6"/>
        <v>0</v>
      </c>
    </row>
    <row r="32" spans="1:12" x14ac:dyDescent="0.2">
      <c r="A32" s="25"/>
      <c r="B32" s="26"/>
      <c r="C32" s="29"/>
      <c r="D32" s="28"/>
      <c r="E32" s="28"/>
      <c r="F32" s="210"/>
      <c r="G32" s="210"/>
      <c r="H32" s="210"/>
      <c r="I32" s="21"/>
    </row>
    <row r="33" spans="1:9" x14ac:dyDescent="0.2">
      <c r="A33" s="14" t="s">
        <v>24</v>
      </c>
      <c r="B33" s="15"/>
      <c r="C33" s="29">
        <v>76</v>
      </c>
      <c r="D33" s="28">
        <v>3500</v>
      </c>
      <c r="E33" s="28">
        <v>3725</v>
      </c>
      <c r="F33" s="210">
        <f>0</f>
        <v>0</v>
      </c>
      <c r="G33" s="210">
        <f>0</f>
        <v>0</v>
      </c>
      <c r="H33" s="210">
        <f>0</f>
        <v>0</v>
      </c>
      <c r="I33" s="21">
        <f>0</f>
        <v>0</v>
      </c>
    </row>
    <row r="34" spans="1:9" x14ac:dyDescent="0.2">
      <c r="A34" s="25"/>
      <c r="B34" s="26"/>
      <c r="C34" s="29"/>
      <c r="D34" s="28"/>
      <c r="E34" s="28"/>
      <c r="F34" s="210"/>
      <c r="G34" s="210"/>
      <c r="H34" s="210"/>
      <c r="I34" s="21"/>
    </row>
    <row r="35" spans="1:9" x14ac:dyDescent="0.2">
      <c r="A35" s="14" t="s">
        <v>25</v>
      </c>
      <c r="B35" s="30"/>
      <c r="C35" s="31" t="s">
        <v>46</v>
      </c>
      <c r="D35" s="31" t="s">
        <v>46</v>
      </c>
      <c r="E35" s="31" t="s">
        <v>46</v>
      </c>
      <c r="F35" s="32" t="s">
        <v>46</v>
      </c>
      <c r="G35" s="32" t="s">
        <v>46</v>
      </c>
      <c r="H35" s="32" t="s">
        <v>46</v>
      </c>
      <c r="I35" s="32" t="s">
        <v>46</v>
      </c>
    </row>
    <row r="36" spans="1:9" x14ac:dyDescent="0.2">
      <c r="A36" s="33"/>
      <c r="B36" s="33"/>
      <c r="C36" s="34"/>
      <c r="D36" s="34"/>
      <c r="E36" s="34"/>
      <c r="F36" s="34"/>
      <c r="G36" s="34"/>
      <c r="H36" s="34"/>
      <c r="I36" s="34"/>
    </row>
    <row r="37" spans="1:9" x14ac:dyDescent="0.2">
      <c r="A37" s="35" t="s">
        <v>26</v>
      </c>
      <c r="B37" s="10"/>
      <c r="C37" s="36"/>
      <c r="D37" s="36"/>
      <c r="E37" s="36"/>
      <c r="F37" s="36"/>
      <c r="G37" s="36"/>
      <c r="H37" s="36"/>
      <c r="I37" s="36"/>
    </row>
    <row r="38" spans="1:9" x14ac:dyDescent="0.2">
      <c r="A38" s="37" t="s">
        <v>28</v>
      </c>
      <c r="B38" s="26"/>
      <c r="C38" s="38"/>
      <c r="D38" s="38"/>
      <c r="E38" s="38"/>
      <c r="F38" s="38"/>
      <c r="G38" s="38"/>
      <c r="H38" s="38"/>
      <c r="I38" s="38"/>
    </row>
    <row r="39" spans="1:9" x14ac:dyDescent="0.2">
      <c r="A39" s="14"/>
      <c r="B39" s="15"/>
      <c r="C39" s="21"/>
      <c r="D39" s="21"/>
      <c r="E39" s="21"/>
      <c r="F39" s="21"/>
      <c r="G39" s="21"/>
      <c r="H39" s="21"/>
      <c r="I39" s="21"/>
    </row>
    <row r="40" spans="1:9" x14ac:dyDescent="0.2">
      <c r="A40" s="14" t="s">
        <v>6</v>
      </c>
      <c r="B40" s="15"/>
      <c r="C40" s="21"/>
      <c r="D40" s="21"/>
      <c r="E40" s="21"/>
      <c r="F40" s="21"/>
      <c r="G40" s="21"/>
      <c r="H40" s="21"/>
      <c r="I40" s="21"/>
    </row>
    <row r="41" spans="1:9" x14ac:dyDescent="0.2">
      <c r="A41" s="14"/>
      <c r="B41" s="15"/>
      <c r="C41" s="21"/>
      <c r="D41" s="21"/>
      <c r="E41" s="21"/>
      <c r="F41" s="21"/>
      <c r="G41" s="21"/>
      <c r="H41" s="21"/>
      <c r="I41" s="21"/>
    </row>
    <row r="42" spans="1:9" x14ac:dyDescent="0.2">
      <c r="A42" s="37" t="s">
        <v>8</v>
      </c>
      <c r="B42" s="30"/>
      <c r="C42" s="21"/>
      <c r="D42" s="21"/>
      <c r="E42" s="21"/>
      <c r="F42" s="21"/>
      <c r="G42" s="21"/>
      <c r="H42" s="21"/>
      <c r="I42" s="21"/>
    </row>
    <row r="43" spans="1:9" x14ac:dyDescent="0.2">
      <c r="A43" s="39" t="s">
        <v>9</v>
      </c>
      <c r="B43" s="40"/>
      <c r="C43" s="21"/>
      <c r="D43" s="21"/>
      <c r="E43" s="21"/>
      <c r="F43" s="21"/>
      <c r="G43" s="21"/>
      <c r="H43" s="21"/>
      <c r="I43" s="21"/>
    </row>
    <row r="45" spans="1:9" x14ac:dyDescent="0.2">
      <c r="A45" s="288" t="s">
        <v>165</v>
      </c>
      <c r="B45" s="288"/>
      <c r="C45" s="288"/>
      <c r="D45" s="288"/>
      <c r="E45" s="288"/>
      <c r="F45" s="288"/>
      <c r="G45" s="288"/>
      <c r="H45" s="288"/>
      <c r="I45" s="288"/>
    </row>
    <row r="46" spans="1:9" x14ac:dyDescent="0.2">
      <c r="A46" s="288"/>
      <c r="B46" s="288"/>
      <c r="C46" s="288"/>
      <c r="D46" s="288"/>
      <c r="E46" s="288"/>
      <c r="F46" s="288"/>
      <c r="G46" s="288"/>
      <c r="H46" s="288"/>
      <c r="I46" s="288"/>
    </row>
    <row r="47" spans="1:9" x14ac:dyDescent="0.2">
      <c r="A47" s="288" t="s">
        <v>166</v>
      </c>
      <c r="B47" s="288"/>
      <c r="C47" s="288"/>
      <c r="D47" s="288"/>
      <c r="E47" s="288"/>
      <c r="F47" s="288"/>
      <c r="G47" s="288"/>
      <c r="H47" s="288"/>
      <c r="I47" s="288"/>
    </row>
    <row r="48" spans="1:9" x14ac:dyDescent="0.2">
      <c r="A48" s="288"/>
      <c r="B48" s="288"/>
      <c r="C48" s="288"/>
      <c r="D48" s="288"/>
      <c r="E48" s="288"/>
      <c r="F48" s="288"/>
      <c r="G48" s="288"/>
      <c r="H48" s="288"/>
      <c r="I48" s="288"/>
    </row>
    <row r="49" spans="1:9" x14ac:dyDescent="0.2">
      <c r="A49" s="288" t="s">
        <v>167</v>
      </c>
      <c r="B49" s="288"/>
      <c r="C49" s="288"/>
      <c r="D49" s="288"/>
      <c r="E49" s="288"/>
      <c r="F49" s="288"/>
      <c r="G49" s="288"/>
      <c r="H49" s="288"/>
      <c r="I49" s="288"/>
    </row>
    <row r="50" spans="1:9" x14ac:dyDescent="0.2">
      <c r="A50" s="289" t="s">
        <v>168</v>
      </c>
      <c r="B50" s="288"/>
      <c r="C50" s="288"/>
      <c r="D50" s="288"/>
      <c r="E50" s="288"/>
      <c r="F50" s="288"/>
      <c r="G50" s="288"/>
      <c r="H50" s="288"/>
      <c r="I50" s="288"/>
    </row>
  </sheetData>
  <sheetProtection selectLockedCells="1"/>
  <mergeCells count="10">
    <mergeCell ref="A14:I14"/>
    <mergeCell ref="H5:I5"/>
    <mergeCell ref="A8:I8"/>
    <mergeCell ref="A10:I10"/>
    <mergeCell ref="A12:I12"/>
    <mergeCell ref="A16:I16"/>
    <mergeCell ref="A45:I46"/>
    <mergeCell ref="A47:I48"/>
    <mergeCell ref="A49:I49"/>
    <mergeCell ref="A50:I50"/>
  </mergeCells>
  <printOptions horizontalCentered="1"/>
  <pageMargins left="0.7" right="0.7" top="0.75" bottom="0.75" header="0.3" footer="0.3"/>
  <pageSetup scale="81"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8B146-8626-4AD9-B072-C14F37CF21E7}">
  <sheetPr>
    <pageSetUpPr fitToPage="1"/>
  </sheetPr>
  <dimension ref="A1:L51"/>
  <sheetViews>
    <sheetView zoomScaleNormal="100" zoomScaleSheetLayoutView="70" workbookViewId="0">
      <selection activeCell="A14" sqref="A14"/>
    </sheetView>
  </sheetViews>
  <sheetFormatPr defaultColWidth="9.140625" defaultRowHeight="12.75" x14ac:dyDescent="0.2"/>
  <cols>
    <col min="1" max="2" width="14.7109375" style="208" customWidth="1"/>
    <col min="3" max="8" width="14" style="208" customWidth="1"/>
    <col min="9" max="9" width="13.140625" style="208" customWidth="1"/>
    <col min="10" max="16384" width="9.140625" style="208"/>
  </cols>
  <sheetData>
    <row r="1" spans="1:9" x14ac:dyDescent="0.2">
      <c r="A1" s="241"/>
      <c r="B1" s="241"/>
      <c r="C1" s="241"/>
      <c r="D1" s="241"/>
      <c r="E1" s="241"/>
      <c r="F1" s="241"/>
      <c r="G1" s="241"/>
      <c r="H1" s="241"/>
      <c r="I1" s="241"/>
    </row>
    <row r="2" spans="1:9" x14ac:dyDescent="0.2">
      <c r="A2" s="241" t="s">
        <v>13</v>
      </c>
      <c r="B2" s="222" t="s">
        <v>47</v>
      </c>
      <c r="C2" s="222"/>
      <c r="D2" s="222"/>
      <c r="E2" s="241"/>
      <c r="F2" s="241"/>
      <c r="G2" s="243" t="s">
        <v>14</v>
      </c>
      <c r="H2" s="222" t="s">
        <v>172</v>
      </c>
      <c r="I2" s="222"/>
    </row>
    <row r="3" spans="1:9" x14ac:dyDescent="0.2">
      <c r="A3" s="241" t="s">
        <v>22</v>
      </c>
      <c r="B3" s="222" t="s">
        <v>171</v>
      </c>
      <c r="C3" s="222"/>
      <c r="D3" s="222"/>
      <c r="E3" s="241"/>
      <c r="F3" s="241"/>
      <c r="G3" s="243" t="s">
        <v>15</v>
      </c>
      <c r="H3" s="242" t="s">
        <v>173</v>
      </c>
      <c r="I3" s="242"/>
    </row>
    <row r="4" spans="1:9" x14ac:dyDescent="0.2">
      <c r="A4" s="241" t="s">
        <v>16</v>
      </c>
      <c r="B4" s="222" t="s">
        <v>174</v>
      </c>
      <c r="C4" s="222"/>
      <c r="D4" s="222"/>
      <c r="E4" s="241"/>
      <c r="F4" s="241"/>
      <c r="G4" s="243" t="s">
        <v>18</v>
      </c>
      <c r="H4" s="222" t="s">
        <v>39</v>
      </c>
      <c r="I4" s="222"/>
    </row>
    <row r="5" spans="1:9" x14ac:dyDescent="0.2">
      <c r="A5" s="241" t="s">
        <v>17</v>
      </c>
      <c r="B5" s="222" t="s">
        <v>175</v>
      </c>
      <c r="C5" s="242"/>
      <c r="D5" s="242"/>
      <c r="E5" s="241"/>
      <c r="F5" s="241"/>
      <c r="G5" s="243" t="s">
        <v>19</v>
      </c>
      <c r="H5" s="242" t="s">
        <v>176</v>
      </c>
      <c r="I5" s="242"/>
    </row>
    <row r="6" spans="1:9" x14ac:dyDescent="0.2">
      <c r="A6" s="241"/>
      <c r="B6" s="241" t="s">
        <v>177</v>
      </c>
      <c r="C6" s="241"/>
      <c r="D6" s="241"/>
      <c r="E6" s="241"/>
      <c r="F6" s="241"/>
      <c r="G6" s="241"/>
      <c r="H6" s="241"/>
      <c r="I6" s="241"/>
    </row>
    <row r="7" spans="1:9" x14ac:dyDescent="0.2">
      <c r="A7" s="241"/>
      <c r="B7" s="241"/>
      <c r="C7" s="241"/>
      <c r="D7" s="241"/>
      <c r="E7" s="241"/>
      <c r="F7" s="241"/>
      <c r="G7" s="241"/>
      <c r="H7" s="241"/>
      <c r="I7" s="241"/>
    </row>
    <row r="8" spans="1:9" ht="12.75" customHeight="1" x14ac:dyDescent="0.2">
      <c r="A8" s="241" t="s">
        <v>20</v>
      </c>
      <c r="B8" s="241"/>
      <c r="C8" s="241"/>
      <c r="D8" s="241"/>
      <c r="E8" s="241"/>
      <c r="F8" s="241"/>
      <c r="G8" s="241"/>
      <c r="H8" s="241"/>
      <c r="I8" s="241"/>
    </row>
    <row r="9" spans="1:9" x14ac:dyDescent="0.2">
      <c r="A9" s="281" t="s">
        <v>178</v>
      </c>
      <c r="B9" s="281"/>
      <c r="C9" s="281"/>
      <c r="D9" s="281"/>
      <c r="E9" s="281"/>
      <c r="F9" s="281"/>
      <c r="G9" s="281"/>
      <c r="H9" s="281"/>
      <c r="I9" s="281"/>
    </row>
    <row r="10" spans="1:9" ht="12.75" customHeight="1" x14ac:dyDescent="0.2">
      <c r="A10" s="241" t="s">
        <v>21</v>
      </c>
      <c r="B10" s="241"/>
      <c r="C10" s="241"/>
      <c r="D10" s="241"/>
      <c r="E10" s="241"/>
      <c r="F10" s="241"/>
      <c r="G10" s="241"/>
      <c r="H10" s="241"/>
      <c r="I10" s="241"/>
    </row>
    <row r="11" spans="1:9" x14ac:dyDescent="0.2">
      <c r="A11" s="281" t="s">
        <v>179</v>
      </c>
      <c r="B11" s="281"/>
      <c r="C11" s="281"/>
      <c r="D11" s="281"/>
      <c r="E11" s="281"/>
      <c r="F11" s="281"/>
      <c r="G11" s="281"/>
      <c r="H11" s="281"/>
      <c r="I11" s="281"/>
    </row>
    <row r="12" spans="1:9" ht="12.75" customHeight="1" x14ac:dyDescent="0.2">
      <c r="A12" s="241" t="s">
        <v>23</v>
      </c>
      <c r="B12" s="241"/>
      <c r="C12" s="241"/>
      <c r="D12" s="241"/>
      <c r="E12" s="241"/>
      <c r="F12" s="241"/>
      <c r="G12" s="241"/>
      <c r="H12" s="241"/>
      <c r="I12" s="241"/>
    </row>
    <row r="13" spans="1:9" x14ac:dyDescent="0.2">
      <c r="A13" s="281" t="s">
        <v>180</v>
      </c>
      <c r="B13" s="281"/>
      <c r="C13" s="281"/>
      <c r="D13" s="281"/>
      <c r="E13" s="281"/>
      <c r="F13" s="281"/>
      <c r="G13" s="281"/>
      <c r="H13" s="281"/>
      <c r="I13" s="281"/>
    </row>
    <row r="14" spans="1:9" x14ac:dyDescent="0.2">
      <c r="A14" s="241"/>
      <c r="B14" s="241"/>
      <c r="C14" s="241"/>
      <c r="D14" s="241"/>
      <c r="E14" s="241"/>
      <c r="F14" s="241"/>
      <c r="G14" s="241"/>
      <c r="H14" s="241"/>
      <c r="I14" s="241"/>
    </row>
    <row r="15" spans="1:9" ht="12.75" customHeight="1" x14ac:dyDescent="0.2">
      <c r="A15" s="208" t="s">
        <v>208</v>
      </c>
      <c r="B15" s="241"/>
      <c r="C15" s="241"/>
      <c r="D15" s="241"/>
      <c r="E15" s="241"/>
      <c r="F15" s="241"/>
      <c r="G15" s="241"/>
      <c r="H15" s="241"/>
      <c r="I15" s="241"/>
    </row>
    <row r="16" spans="1:9" x14ac:dyDescent="0.2">
      <c r="A16" s="241"/>
      <c r="B16" s="241"/>
      <c r="C16" s="241"/>
      <c r="D16" s="241"/>
      <c r="E16" s="241"/>
      <c r="F16" s="241"/>
      <c r="G16" s="241"/>
      <c r="H16" s="241"/>
      <c r="I16" s="241"/>
    </row>
    <row r="17" spans="1:12" x14ac:dyDescent="0.2">
      <c r="A17" s="278" t="s">
        <v>12</v>
      </c>
      <c r="B17" s="279"/>
      <c r="C17" s="279"/>
      <c r="D17" s="279"/>
      <c r="E17" s="279"/>
      <c r="F17" s="279"/>
      <c r="G17" s="279"/>
      <c r="H17" s="279"/>
      <c r="I17" s="280"/>
    </row>
    <row r="18" spans="1:12" x14ac:dyDescent="0.2">
      <c r="A18" s="216"/>
      <c r="B18" s="215"/>
      <c r="C18" s="240" t="s">
        <v>27</v>
      </c>
      <c r="D18" s="240" t="s">
        <v>29</v>
      </c>
      <c r="E18" s="240" t="s">
        <v>31</v>
      </c>
      <c r="F18" s="240" t="s">
        <v>32</v>
      </c>
      <c r="G18" s="240" t="s">
        <v>33</v>
      </c>
      <c r="H18" s="240" t="s">
        <v>34</v>
      </c>
      <c r="I18" s="240" t="s">
        <v>182</v>
      </c>
      <c r="L18" s="175"/>
    </row>
    <row r="19" spans="1:12" x14ac:dyDescent="0.2">
      <c r="A19" s="216"/>
      <c r="B19" s="215"/>
      <c r="C19" s="238" t="s">
        <v>10</v>
      </c>
      <c r="D19" s="238" t="s">
        <v>10</v>
      </c>
      <c r="E19" s="238" t="s">
        <v>10</v>
      </c>
      <c r="F19" s="238" t="s">
        <v>10</v>
      </c>
      <c r="G19" s="238" t="s">
        <v>10</v>
      </c>
      <c r="H19" s="238" t="s">
        <v>11</v>
      </c>
      <c r="I19" s="238" t="s">
        <v>11</v>
      </c>
    </row>
    <row r="20" spans="1:12" x14ac:dyDescent="0.2">
      <c r="A20" s="216" t="s">
        <v>0</v>
      </c>
      <c r="B20" s="215"/>
      <c r="C20" s="209">
        <v>600603</v>
      </c>
      <c r="D20" s="209">
        <v>600603</v>
      </c>
      <c r="E20" s="209">
        <v>600603</v>
      </c>
      <c r="F20" s="209">
        <v>600603</v>
      </c>
      <c r="G20" s="209">
        <v>600603</v>
      </c>
      <c r="H20" s="210">
        <v>1000000</v>
      </c>
      <c r="I20" s="210">
        <v>1000000</v>
      </c>
    </row>
    <row r="21" spans="1:12" x14ac:dyDescent="0.2">
      <c r="A21" s="216" t="s">
        <v>1</v>
      </c>
      <c r="B21" s="215"/>
      <c r="C21" s="209">
        <v>62.839999999967404</v>
      </c>
      <c r="D21" s="209">
        <f t="shared" ref="D21:I21" si="0">C32</f>
        <v>376.8399999999674</v>
      </c>
      <c r="E21" s="209">
        <f t="shared" si="0"/>
        <v>57571.010000000009</v>
      </c>
      <c r="F21" s="209">
        <f t="shared" si="0"/>
        <v>59351.400000000023</v>
      </c>
      <c r="G21" s="209">
        <f t="shared" si="0"/>
        <v>57571.010000000009</v>
      </c>
      <c r="H21" s="210">
        <f>G32</f>
        <v>57582.270000000019</v>
      </c>
      <c r="I21" s="210">
        <f t="shared" si="0"/>
        <v>56981.20000000007</v>
      </c>
    </row>
    <row r="22" spans="1:12" x14ac:dyDescent="0.2">
      <c r="A22" s="216" t="s">
        <v>2</v>
      </c>
      <c r="B22" s="215"/>
      <c r="C22" s="209">
        <v>502046</v>
      </c>
      <c r="D22" s="209">
        <v>885599.26</v>
      </c>
      <c r="E22" s="209">
        <v>762605.51</v>
      </c>
      <c r="F22" s="209">
        <v>413918.98</v>
      </c>
      <c r="G22" s="209">
        <v>633330.29</v>
      </c>
      <c r="H22" s="210">
        <v>676495.12</v>
      </c>
      <c r="I22" s="210">
        <v>676495.12</v>
      </c>
    </row>
    <row r="23" spans="1:12" x14ac:dyDescent="0.2">
      <c r="A23" s="216" t="s">
        <v>3</v>
      </c>
      <c r="B23" s="215"/>
      <c r="C23" s="209">
        <v>501732</v>
      </c>
      <c r="D23" s="229">
        <v>828405.09</v>
      </c>
      <c r="E23" s="209">
        <v>760825.12</v>
      </c>
      <c r="F23" s="209">
        <v>415699.37</v>
      </c>
      <c r="G23" s="209">
        <v>633319.03</v>
      </c>
      <c r="H23" s="210">
        <v>677096.19</v>
      </c>
      <c r="I23" s="210">
        <v>677096.19</v>
      </c>
    </row>
    <row r="24" spans="1:12" x14ac:dyDescent="0.2">
      <c r="A24" s="216"/>
      <c r="B24" s="215"/>
      <c r="C24" s="209"/>
      <c r="D24" s="209"/>
      <c r="E24" s="209"/>
      <c r="F24" s="209"/>
      <c r="G24" s="209"/>
      <c r="H24" s="209"/>
      <c r="I24" s="209"/>
    </row>
    <row r="25" spans="1:12" x14ac:dyDescent="0.2">
      <c r="A25" s="232" t="s">
        <v>4</v>
      </c>
      <c r="B25" s="237"/>
      <c r="C25" s="235"/>
      <c r="D25" s="235"/>
      <c r="E25" s="235"/>
      <c r="F25" s="235"/>
      <c r="G25" s="230"/>
      <c r="H25" s="230"/>
      <c r="I25" s="230"/>
    </row>
    <row r="26" spans="1:12" x14ac:dyDescent="0.2">
      <c r="A26" s="232" t="s">
        <v>30</v>
      </c>
      <c r="B26" s="231"/>
      <c r="C26" s="235"/>
      <c r="D26" s="235"/>
      <c r="E26" s="235"/>
      <c r="F26" s="235"/>
      <c r="G26" s="230"/>
      <c r="H26" s="230"/>
      <c r="I26" s="230"/>
    </row>
    <row r="27" spans="1:12" x14ac:dyDescent="0.2">
      <c r="A27" s="234"/>
      <c r="B27" s="233"/>
      <c r="C27" s="210"/>
      <c r="D27" s="210"/>
      <c r="E27" s="210"/>
      <c r="F27" s="210"/>
      <c r="G27" s="210"/>
      <c r="H27" s="210"/>
      <c r="I27" s="210"/>
    </row>
    <row r="28" spans="1:12" x14ac:dyDescent="0.2">
      <c r="A28" s="234"/>
      <c r="B28" s="233"/>
      <c r="C28" s="210"/>
      <c r="D28" s="210"/>
      <c r="E28" s="210"/>
      <c r="F28" s="210"/>
      <c r="G28" s="210"/>
      <c r="H28" s="210"/>
      <c r="I28" s="210"/>
    </row>
    <row r="29" spans="1:12" x14ac:dyDescent="0.2">
      <c r="A29" s="234"/>
      <c r="B29" s="233"/>
      <c r="C29" s="210"/>
      <c r="D29" s="210"/>
      <c r="E29" s="210"/>
      <c r="F29" s="210"/>
      <c r="G29" s="210"/>
      <c r="H29" s="210"/>
      <c r="I29" s="210"/>
    </row>
    <row r="30" spans="1:12" x14ac:dyDescent="0.2">
      <c r="A30" s="232" t="s">
        <v>5</v>
      </c>
      <c r="B30" s="231"/>
      <c r="C30" s="230">
        <f t="shared" ref="C30:I30" si="1">SUM(C27:C29)</f>
        <v>0</v>
      </c>
      <c r="D30" s="230">
        <f t="shared" si="1"/>
        <v>0</v>
      </c>
      <c r="E30" s="230">
        <f t="shared" si="1"/>
        <v>0</v>
      </c>
      <c r="F30" s="230">
        <f t="shared" si="1"/>
        <v>0</v>
      </c>
      <c r="G30" s="230">
        <f t="shared" si="1"/>
        <v>0</v>
      </c>
      <c r="H30" s="230">
        <f t="shared" si="1"/>
        <v>0</v>
      </c>
      <c r="I30" s="230">
        <f t="shared" si="1"/>
        <v>0</v>
      </c>
    </row>
    <row r="31" spans="1:12" x14ac:dyDescent="0.2">
      <c r="A31" s="216"/>
      <c r="B31" s="215"/>
      <c r="C31" s="209"/>
      <c r="D31" s="209"/>
      <c r="E31" s="209"/>
      <c r="F31" s="209"/>
      <c r="G31" s="209"/>
      <c r="H31" s="209"/>
      <c r="I31" s="209"/>
    </row>
    <row r="32" spans="1:12" x14ac:dyDescent="0.2">
      <c r="A32" s="216" t="s">
        <v>7</v>
      </c>
      <c r="B32" s="215"/>
      <c r="C32" s="229">
        <f>+C21+C22-C23+C30</f>
        <v>376.8399999999674</v>
      </c>
      <c r="D32" s="229">
        <f t="shared" ref="D32:I32" si="2">+D21+D22-D23+D30</f>
        <v>57571.010000000009</v>
      </c>
      <c r="E32" s="229">
        <f t="shared" si="2"/>
        <v>59351.400000000023</v>
      </c>
      <c r="F32" s="229">
        <f t="shared" si="2"/>
        <v>57571.010000000009</v>
      </c>
      <c r="G32" s="229">
        <f t="shared" si="2"/>
        <v>57582.270000000019</v>
      </c>
      <c r="H32" s="229">
        <f>+H21+H22-H23+H30</f>
        <v>56981.20000000007</v>
      </c>
      <c r="I32" s="229">
        <f t="shared" si="2"/>
        <v>56380.130000000121</v>
      </c>
    </row>
    <row r="33" spans="1:9" x14ac:dyDescent="0.2">
      <c r="A33" s="228"/>
      <c r="B33" s="219"/>
      <c r="C33" s="217"/>
      <c r="D33" s="209"/>
      <c r="E33" s="209"/>
      <c r="F33" s="209"/>
      <c r="G33" s="209"/>
      <c r="H33" s="209"/>
      <c r="I33" s="209"/>
    </row>
    <row r="34" spans="1:9" x14ac:dyDescent="0.2">
      <c r="A34" s="216" t="s">
        <v>24</v>
      </c>
      <c r="B34" s="215"/>
      <c r="C34" s="217">
        <v>57534</v>
      </c>
      <c r="D34" s="209">
        <v>183436</v>
      </c>
      <c r="E34" s="209">
        <v>100408</v>
      </c>
      <c r="F34" s="209">
        <v>150938.34</v>
      </c>
      <c r="G34" s="209">
        <v>253293.47</v>
      </c>
      <c r="H34" s="209"/>
      <c r="I34" s="209"/>
    </row>
    <row r="35" spans="1:9" x14ac:dyDescent="0.2">
      <c r="A35" s="228"/>
      <c r="B35" s="219"/>
      <c r="C35" s="217"/>
      <c r="D35" s="209"/>
      <c r="E35" s="209"/>
      <c r="F35" s="209"/>
      <c r="G35" s="209"/>
      <c r="H35" s="209"/>
      <c r="I35" s="209"/>
    </row>
    <row r="36" spans="1:9" x14ac:dyDescent="0.2">
      <c r="A36" s="216" t="s">
        <v>25</v>
      </c>
      <c r="B36" s="213"/>
      <c r="C36" s="227">
        <f>C32-C34</f>
        <v>-57157.160000000033</v>
      </c>
      <c r="D36" s="226">
        <f>D32-D34</f>
        <v>-125864.98999999999</v>
      </c>
      <c r="E36" s="244" t="s">
        <v>60</v>
      </c>
      <c r="F36" s="244" t="s">
        <v>60</v>
      </c>
      <c r="G36" s="244" t="s">
        <v>60</v>
      </c>
      <c r="H36" s="244" t="s">
        <v>60</v>
      </c>
      <c r="I36" s="244" t="s">
        <v>60</v>
      </c>
    </row>
    <row r="37" spans="1:9" x14ac:dyDescent="0.2">
      <c r="A37" s="225"/>
      <c r="B37" s="225"/>
      <c r="C37" s="224"/>
      <c r="D37" s="224"/>
      <c r="E37" s="224"/>
      <c r="F37" s="224"/>
      <c r="G37" s="224"/>
      <c r="H37" s="224"/>
      <c r="I37" s="224"/>
    </row>
    <row r="38" spans="1:9" x14ac:dyDescent="0.2">
      <c r="A38" s="223" t="s">
        <v>26</v>
      </c>
      <c r="B38" s="222"/>
      <c r="C38" s="221"/>
      <c r="D38" s="221"/>
      <c r="E38" s="220"/>
      <c r="F38" s="220"/>
      <c r="G38" s="220"/>
      <c r="H38" s="220"/>
      <c r="I38" s="220"/>
    </row>
    <row r="39" spans="1:9" x14ac:dyDescent="0.2">
      <c r="A39" s="214" t="s">
        <v>28</v>
      </c>
      <c r="B39" s="219"/>
      <c r="C39" s="218"/>
      <c r="D39" s="218"/>
      <c r="E39" s="217"/>
      <c r="F39" s="217"/>
      <c r="G39" s="217"/>
      <c r="H39" s="217"/>
      <c r="I39" s="217"/>
    </row>
    <row r="40" spans="1:9" x14ac:dyDescent="0.2">
      <c r="A40" s="216"/>
      <c r="B40" s="215"/>
      <c r="C40" s="209"/>
      <c r="D40" s="209"/>
      <c r="E40" s="209"/>
      <c r="F40" s="209"/>
      <c r="G40" s="209"/>
      <c r="H40" s="209"/>
      <c r="I40" s="209"/>
    </row>
    <row r="41" spans="1:9" x14ac:dyDescent="0.2">
      <c r="A41" s="216" t="s">
        <v>6</v>
      </c>
      <c r="B41" s="215"/>
      <c r="C41" s="210"/>
      <c r="D41" s="210"/>
      <c r="E41" s="209"/>
      <c r="F41" s="209"/>
      <c r="G41" s="209"/>
      <c r="H41" s="209"/>
      <c r="I41" s="209"/>
    </row>
    <row r="42" spans="1:9" x14ac:dyDescent="0.2">
      <c r="A42" s="216"/>
      <c r="B42" s="215"/>
      <c r="C42" s="210"/>
      <c r="D42" s="210"/>
      <c r="E42" s="209"/>
      <c r="F42" s="209"/>
      <c r="G42" s="209"/>
      <c r="H42" s="209"/>
      <c r="I42" s="209"/>
    </row>
    <row r="43" spans="1:9" x14ac:dyDescent="0.2">
      <c r="A43" s="214" t="s">
        <v>8</v>
      </c>
      <c r="B43" s="213"/>
      <c r="C43" s="210"/>
      <c r="D43" s="210"/>
      <c r="E43" s="209"/>
      <c r="F43" s="209"/>
      <c r="G43" s="209"/>
      <c r="H43" s="209"/>
      <c r="I43" s="209"/>
    </row>
    <row r="44" spans="1:9" x14ac:dyDescent="0.2">
      <c r="A44" s="212" t="s">
        <v>9</v>
      </c>
      <c r="B44" s="211"/>
      <c r="C44" s="210"/>
      <c r="D44" s="210"/>
      <c r="E44" s="209"/>
      <c r="F44" s="209"/>
      <c r="G44" s="209"/>
      <c r="H44" s="209"/>
      <c r="I44" s="209"/>
    </row>
    <row r="48" spans="1:9" x14ac:dyDescent="0.2">
      <c r="A48" s="288"/>
      <c r="B48" s="288"/>
      <c r="C48" s="288"/>
      <c r="D48" s="288"/>
      <c r="E48" s="288"/>
      <c r="F48" s="288"/>
      <c r="G48" s="288"/>
      <c r="H48" s="288"/>
      <c r="I48" s="288"/>
    </row>
    <row r="49" spans="1:9" x14ac:dyDescent="0.2">
      <c r="A49" s="288"/>
      <c r="B49" s="288"/>
      <c r="C49" s="288"/>
      <c r="D49" s="288"/>
      <c r="E49" s="288"/>
      <c r="F49" s="288"/>
      <c r="G49" s="288"/>
      <c r="H49" s="288"/>
      <c r="I49" s="288"/>
    </row>
    <row r="50" spans="1:9" x14ac:dyDescent="0.2">
      <c r="A50" s="288"/>
      <c r="B50" s="288"/>
      <c r="C50" s="288"/>
      <c r="D50" s="288"/>
      <c r="E50" s="288"/>
      <c r="F50" s="288"/>
      <c r="G50" s="288"/>
      <c r="H50" s="288"/>
      <c r="I50" s="288"/>
    </row>
    <row r="51" spans="1:9" x14ac:dyDescent="0.2">
      <c r="A51" s="289"/>
      <c r="B51" s="288"/>
      <c r="C51" s="288"/>
      <c r="D51" s="288"/>
      <c r="E51" s="288"/>
      <c r="F51" s="288"/>
      <c r="G51" s="288"/>
      <c r="H51" s="288"/>
      <c r="I51" s="288"/>
    </row>
  </sheetData>
  <sheetProtection selectLockedCells="1"/>
  <mergeCells count="7">
    <mergeCell ref="A17:I17"/>
    <mergeCell ref="A48:I49"/>
    <mergeCell ref="A50:I50"/>
    <mergeCell ref="A51:I51"/>
    <mergeCell ref="A9:I9"/>
    <mergeCell ref="A11:I11"/>
    <mergeCell ref="A13:I13"/>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9964B8-6F72-4AE7-AC3C-BF89AAD85CB4}">
  <sheetPr>
    <pageSetUpPr fitToPage="1"/>
  </sheetPr>
  <dimension ref="A1:I42"/>
  <sheetViews>
    <sheetView zoomScaleNormal="100" zoomScaleSheetLayoutView="70" workbookViewId="0">
      <selection activeCell="A14" sqref="A14"/>
    </sheetView>
  </sheetViews>
  <sheetFormatPr defaultColWidth="9.140625" defaultRowHeight="12.75" x14ac:dyDescent="0.2"/>
  <cols>
    <col min="1" max="2" width="14.7109375" style="208" customWidth="1"/>
    <col min="3" max="8" width="14" style="208" customWidth="1"/>
    <col min="9" max="9" width="13.140625" style="208" customWidth="1"/>
    <col min="10" max="16384" width="9.140625" style="208"/>
  </cols>
  <sheetData>
    <row r="1" spans="1:9" x14ac:dyDescent="0.2">
      <c r="A1" s="1"/>
      <c r="B1" s="1"/>
      <c r="C1" s="1"/>
      <c r="D1" s="1"/>
      <c r="E1" s="75"/>
      <c r="F1" s="1"/>
      <c r="G1" s="1"/>
      <c r="H1" s="1"/>
      <c r="I1" s="1"/>
    </row>
    <row r="2" spans="1:9" x14ac:dyDescent="0.2">
      <c r="A2" s="4" t="s">
        <v>13</v>
      </c>
      <c r="B2" s="170" t="s">
        <v>47</v>
      </c>
      <c r="C2" s="170"/>
      <c r="D2" s="170"/>
      <c r="E2" s="4"/>
      <c r="F2" s="4"/>
      <c r="G2" s="7" t="s">
        <v>14</v>
      </c>
      <c r="H2" s="170" t="s">
        <v>61</v>
      </c>
      <c r="I2" s="170"/>
    </row>
    <row r="3" spans="1:9" x14ac:dyDescent="0.2">
      <c r="A3" s="4" t="s">
        <v>22</v>
      </c>
      <c r="B3" s="170" t="s">
        <v>62</v>
      </c>
      <c r="C3" s="170"/>
      <c r="D3" s="170"/>
      <c r="E3" s="4"/>
      <c r="F3" s="4"/>
      <c r="G3" s="7" t="s">
        <v>15</v>
      </c>
      <c r="H3" s="9" t="s">
        <v>63</v>
      </c>
      <c r="I3" s="9"/>
    </row>
    <row r="4" spans="1:9" x14ac:dyDescent="0.2">
      <c r="A4" s="4" t="s">
        <v>16</v>
      </c>
      <c r="B4" s="170" t="s">
        <v>71</v>
      </c>
      <c r="C4" s="171"/>
      <c r="D4" s="171"/>
      <c r="E4" s="4"/>
      <c r="F4" s="4"/>
      <c r="G4" s="7" t="s">
        <v>18</v>
      </c>
      <c r="H4" s="170" t="s">
        <v>39</v>
      </c>
      <c r="I4" s="170"/>
    </row>
    <row r="5" spans="1:9" x14ac:dyDescent="0.2">
      <c r="A5" s="4" t="s">
        <v>17</v>
      </c>
      <c r="B5" s="170" t="s">
        <v>72</v>
      </c>
      <c r="C5" s="76"/>
      <c r="D5" s="76"/>
      <c r="E5" s="4"/>
      <c r="F5" s="4"/>
      <c r="G5" s="7" t="s">
        <v>19</v>
      </c>
      <c r="H5" s="9" t="s">
        <v>73</v>
      </c>
      <c r="I5" s="237"/>
    </row>
    <row r="7" spans="1:9" ht="27.75" customHeight="1" x14ac:dyDescent="0.2">
      <c r="A7" s="277" t="s">
        <v>74</v>
      </c>
      <c r="B7" s="277"/>
      <c r="C7" s="277"/>
      <c r="D7" s="277"/>
      <c r="E7" s="277"/>
      <c r="F7" s="277"/>
      <c r="G7" s="277"/>
      <c r="H7" s="277"/>
      <c r="I7" s="277"/>
    </row>
    <row r="9" spans="1:9" x14ac:dyDescent="0.2">
      <c r="A9" s="277" t="s">
        <v>75</v>
      </c>
      <c r="B9" s="277"/>
      <c r="C9" s="277"/>
      <c r="D9" s="277"/>
      <c r="E9" s="277"/>
      <c r="F9" s="277"/>
      <c r="G9" s="277"/>
      <c r="H9" s="277"/>
      <c r="I9" s="277"/>
    </row>
    <row r="11" spans="1:9" ht="78.75" customHeight="1" x14ac:dyDescent="0.2">
      <c r="A11" s="292" t="s">
        <v>76</v>
      </c>
      <c r="B11" s="292"/>
      <c r="C11" s="292"/>
      <c r="D11" s="292"/>
      <c r="E11" s="292"/>
      <c r="F11" s="292"/>
      <c r="G11" s="292"/>
      <c r="H11" s="292"/>
      <c r="I11" s="292"/>
    </row>
    <row r="13" spans="1:9" ht="71.25" customHeight="1" x14ac:dyDescent="0.2">
      <c r="A13" s="277" t="s">
        <v>183</v>
      </c>
      <c r="B13" s="277"/>
      <c r="C13" s="277"/>
      <c r="D13" s="277"/>
      <c r="E13" s="277"/>
      <c r="F13" s="277"/>
      <c r="G13" s="277"/>
      <c r="H13" s="277"/>
      <c r="I13" s="277"/>
    </row>
    <row r="15" spans="1:9" x14ac:dyDescent="0.2">
      <c r="A15" s="274" t="s">
        <v>12</v>
      </c>
      <c r="B15" s="275"/>
      <c r="C15" s="275"/>
      <c r="D15" s="275"/>
      <c r="E15" s="275"/>
      <c r="F15" s="275"/>
      <c r="G15" s="275"/>
      <c r="H15" s="275"/>
      <c r="I15" s="276"/>
    </row>
    <row r="16" spans="1:9" x14ac:dyDescent="0.2">
      <c r="A16" s="232"/>
      <c r="B16" s="231"/>
      <c r="C16" s="16" t="s">
        <v>27</v>
      </c>
      <c r="D16" s="16" t="s">
        <v>29</v>
      </c>
      <c r="E16" s="16" t="s">
        <v>31</v>
      </c>
      <c r="F16" s="16" t="s">
        <v>32</v>
      </c>
      <c r="G16" s="16" t="s">
        <v>33</v>
      </c>
      <c r="H16" s="16" t="s">
        <v>34</v>
      </c>
      <c r="I16" s="16" t="s">
        <v>182</v>
      </c>
    </row>
    <row r="17" spans="1:9" x14ac:dyDescent="0.2">
      <c r="A17" s="232"/>
      <c r="B17" s="231"/>
      <c r="C17" s="19" t="s">
        <v>10</v>
      </c>
      <c r="D17" s="176" t="s">
        <v>10</v>
      </c>
      <c r="E17" s="176" t="s">
        <v>10</v>
      </c>
      <c r="F17" s="238" t="s">
        <v>10</v>
      </c>
      <c r="G17" s="238" t="s">
        <v>10</v>
      </c>
      <c r="H17" s="176" t="s">
        <v>11</v>
      </c>
      <c r="I17" s="176" t="s">
        <v>11</v>
      </c>
    </row>
    <row r="18" spans="1:9" x14ac:dyDescent="0.2">
      <c r="A18" s="232" t="s">
        <v>0</v>
      </c>
      <c r="B18" s="231"/>
      <c r="C18" s="22">
        <v>40000</v>
      </c>
      <c r="D18" s="22">
        <v>40000</v>
      </c>
      <c r="E18" s="22">
        <v>370000</v>
      </c>
      <c r="F18" s="210">
        <v>300000</v>
      </c>
      <c r="G18" s="210">
        <v>40000</v>
      </c>
      <c r="H18" s="210">
        <v>40000</v>
      </c>
      <c r="I18" s="210">
        <v>40000</v>
      </c>
    </row>
    <row r="19" spans="1:9" x14ac:dyDescent="0.2">
      <c r="A19" s="232" t="s">
        <v>1</v>
      </c>
      <c r="B19" s="231"/>
      <c r="C19" s="22">
        <v>22.190000000000509</v>
      </c>
      <c r="D19" s="22">
        <v>65.070000000006985</v>
      </c>
      <c r="E19" s="22">
        <v>0</v>
      </c>
      <c r="F19" s="210">
        <f>E30</f>
        <v>0</v>
      </c>
      <c r="G19" s="210">
        <f>F30</f>
        <v>0</v>
      </c>
      <c r="H19" s="210">
        <f>G30</f>
        <v>0</v>
      </c>
      <c r="I19" s="210">
        <f>H30</f>
        <v>0</v>
      </c>
    </row>
    <row r="20" spans="1:9" x14ac:dyDescent="0.2">
      <c r="A20" s="232" t="s">
        <v>2</v>
      </c>
      <c r="B20" s="231"/>
      <c r="C20" s="22">
        <v>77910.64</v>
      </c>
      <c r="D20" s="22">
        <v>163704.29999999999</v>
      </c>
      <c r="E20" s="22">
        <v>252117.63</v>
      </c>
      <c r="F20" s="210">
        <v>400044.16</v>
      </c>
      <c r="G20" s="210">
        <v>87519.69</v>
      </c>
      <c r="H20" s="210">
        <v>40000</v>
      </c>
      <c r="I20" s="210">
        <v>40000</v>
      </c>
    </row>
    <row r="21" spans="1:9" x14ac:dyDescent="0.2">
      <c r="A21" s="232" t="s">
        <v>3</v>
      </c>
      <c r="B21" s="231"/>
      <c r="C21" s="22">
        <v>77867.759999999995</v>
      </c>
      <c r="D21" s="22">
        <v>163769.37</v>
      </c>
      <c r="E21" s="22">
        <v>252117.63</v>
      </c>
      <c r="F21" s="210">
        <v>400044.16</v>
      </c>
      <c r="G21" s="210">
        <v>87519.69</v>
      </c>
      <c r="H21" s="210">
        <v>40000</v>
      </c>
      <c r="I21" s="210">
        <v>40000</v>
      </c>
    </row>
    <row r="22" spans="1:9" x14ac:dyDescent="0.2">
      <c r="A22" s="232"/>
      <c r="B22" s="231"/>
      <c r="C22" s="210"/>
      <c r="D22" s="210"/>
      <c r="E22" s="210"/>
      <c r="F22" s="210"/>
      <c r="G22" s="210"/>
      <c r="H22" s="210"/>
      <c r="I22" s="210"/>
    </row>
    <row r="23" spans="1:9" x14ac:dyDescent="0.2">
      <c r="A23" s="232" t="s">
        <v>4</v>
      </c>
      <c r="B23" s="237"/>
      <c r="C23" s="235"/>
      <c r="D23" s="235"/>
      <c r="E23" s="235"/>
      <c r="F23" s="235"/>
      <c r="G23" s="235"/>
      <c r="H23" s="230"/>
      <c r="I23" s="230"/>
    </row>
    <row r="24" spans="1:9" x14ac:dyDescent="0.2">
      <c r="A24" s="232" t="s">
        <v>30</v>
      </c>
      <c r="B24" s="231"/>
      <c r="C24" s="236"/>
      <c r="D24" s="235"/>
      <c r="E24" s="235"/>
      <c r="F24" s="235"/>
      <c r="G24" s="235"/>
      <c r="H24" s="230"/>
      <c r="I24" s="230"/>
    </row>
    <row r="25" spans="1:9" x14ac:dyDescent="0.2">
      <c r="A25" s="234"/>
      <c r="B25" s="233"/>
      <c r="C25" s="210"/>
      <c r="D25" s="210"/>
      <c r="E25" s="210"/>
      <c r="F25" s="210"/>
      <c r="G25" s="210"/>
      <c r="H25" s="210"/>
      <c r="I25" s="210"/>
    </row>
    <row r="26" spans="1:9" x14ac:dyDescent="0.2">
      <c r="A26" s="234"/>
      <c r="B26" s="233"/>
      <c r="C26" s="210"/>
      <c r="D26" s="210"/>
      <c r="E26" s="210"/>
      <c r="F26" s="210"/>
      <c r="G26" s="210"/>
      <c r="H26" s="210"/>
      <c r="I26" s="210"/>
    </row>
    <row r="27" spans="1:9" x14ac:dyDescent="0.2">
      <c r="A27" s="234"/>
      <c r="B27" s="233"/>
      <c r="C27" s="210"/>
      <c r="D27" s="210"/>
      <c r="E27" s="210"/>
      <c r="F27" s="210"/>
      <c r="G27" s="210"/>
      <c r="H27" s="210"/>
      <c r="I27" s="210"/>
    </row>
    <row r="28" spans="1:9" x14ac:dyDescent="0.2">
      <c r="A28" s="232" t="s">
        <v>5</v>
      </c>
      <c r="B28" s="231"/>
      <c r="C28" s="27">
        <v>0</v>
      </c>
      <c r="D28" s="27">
        <v>0</v>
      </c>
      <c r="E28" s="27">
        <v>0</v>
      </c>
      <c r="F28" s="230">
        <f>SUM(F25:F27)</f>
        <v>0</v>
      </c>
      <c r="G28" s="230">
        <f>SUM(G25:G27)</f>
        <v>0</v>
      </c>
      <c r="H28" s="230">
        <f>SUM(H25:H27)</f>
        <v>0</v>
      </c>
      <c r="I28" s="230">
        <f>SUM(I25:I27)</f>
        <v>0</v>
      </c>
    </row>
    <row r="29" spans="1:9" x14ac:dyDescent="0.2">
      <c r="A29" s="232"/>
      <c r="B29" s="231"/>
      <c r="C29" s="28"/>
      <c r="D29" s="28"/>
      <c r="E29" s="28"/>
      <c r="F29" s="210"/>
      <c r="G29" s="210"/>
      <c r="H29" s="210"/>
      <c r="I29" s="210"/>
    </row>
    <row r="30" spans="1:9" x14ac:dyDescent="0.2">
      <c r="A30" s="232" t="s">
        <v>7</v>
      </c>
      <c r="B30" s="231"/>
      <c r="C30" s="27">
        <v>65.070000000006985</v>
      </c>
      <c r="D30" s="27">
        <v>0</v>
      </c>
      <c r="E30" s="27">
        <v>0</v>
      </c>
      <c r="F30" s="230">
        <f>+F19+F20-F21+F28</f>
        <v>0</v>
      </c>
      <c r="G30" s="230">
        <f>+G19+G20-G21+G28</f>
        <v>0</v>
      </c>
      <c r="H30" s="230">
        <f>+H19+H20-H21+H28</f>
        <v>0</v>
      </c>
      <c r="I30" s="230">
        <f>+I19+I20-I21+I28</f>
        <v>0</v>
      </c>
    </row>
    <row r="31" spans="1:9" x14ac:dyDescent="0.2">
      <c r="A31" s="234"/>
      <c r="B31" s="233"/>
      <c r="C31" s="29"/>
      <c r="D31" s="28"/>
      <c r="E31" s="28"/>
      <c r="F31" s="210"/>
      <c r="G31" s="210"/>
      <c r="H31" s="210"/>
      <c r="I31" s="210"/>
    </row>
    <row r="32" spans="1:9" x14ac:dyDescent="0.2">
      <c r="A32" s="232" t="s">
        <v>24</v>
      </c>
      <c r="B32" s="231"/>
      <c r="C32" s="29">
        <v>0</v>
      </c>
      <c r="D32" s="28">
        <v>138488</v>
      </c>
      <c r="E32" s="28">
        <v>265595.65999999997</v>
      </c>
      <c r="F32" s="210">
        <v>65950</v>
      </c>
      <c r="G32" s="210">
        <v>0</v>
      </c>
      <c r="H32" s="210">
        <v>30000</v>
      </c>
      <c r="I32" s="210">
        <v>30000</v>
      </c>
    </row>
    <row r="33" spans="1:9" x14ac:dyDescent="0.2">
      <c r="A33" s="234"/>
      <c r="B33" s="233"/>
      <c r="C33" s="29"/>
      <c r="D33" s="28"/>
      <c r="E33" s="28"/>
      <c r="F33" s="210"/>
      <c r="G33" s="210"/>
      <c r="H33" s="210"/>
      <c r="I33" s="210"/>
    </row>
    <row r="34" spans="1:9" x14ac:dyDescent="0.2">
      <c r="A34" s="232" t="s">
        <v>25</v>
      </c>
      <c r="B34" s="30"/>
      <c r="C34" s="31" t="s">
        <v>46</v>
      </c>
      <c r="D34" s="31" t="s">
        <v>46</v>
      </c>
      <c r="E34" s="31" t="s">
        <v>46</v>
      </c>
      <c r="F34" s="32" t="s">
        <v>46</v>
      </c>
      <c r="G34" s="32" t="s">
        <v>46</v>
      </c>
      <c r="H34" s="32" t="s">
        <v>46</v>
      </c>
      <c r="I34" s="32" t="s">
        <v>46</v>
      </c>
    </row>
    <row r="35" spans="1:9" x14ac:dyDescent="0.2">
      <c r="A35" s="33"/>
      <c r="B35" s="33"/>
      <c r="C35" s="34"/>
      <c r="D35" s="34"/>
      <c r="E35" s="34"/>
      <c r="F35" s="34"/>
      <c r="G35" s="34"/>
      <c r="H35" s="34"/>
      <c r="I35" s="34"/>
    </row>
    <row r="36" spans="1:9" x14ac:dyDescent="0.2">
      <c r="A36" s="35" t="s">
        <v>26</v>
      </c>
      <c r="B36" s="171"/>
      <c r="C36" s="221"/>
      <c r="D36" s="221"/>
      <c r="E36" s="221"/>
      <c r="F36" s="221"/>
      <c r="G36" s="221"/>
      <c r="H36" s="221"/>
      <c r="I36" s="221"/>
    </row>
    <row r="37" spans="1:9" x14ac:dyDescent="0.2">
      <c r="A37" s="37" t="s">
        <v>28</v>
      </c>
      <c r="B37" s="233"/>
      <c r="C37" s="218"/>
      <c r="D37" s="218"/>
      <c r="E37" s="218"/>
      <c r="F37" s="218"/>
      <c r="G37" s="218"/>
      <c r="H37" s="218"/>
      <c r="I37" s="218"/>
    </row>
    <row r="38" spans="1:9" x14ac:dyDescent="0.2">
      <c r="A38" s="232"/>
      <c r="B38" s="231"/>
      <c r="C38" s="210"/>
      <c r="D38" s="210"/>
      <c r="E38" s="210"/>
      <c r="F38" s="210"/>
      <c r="G38" s="210"/>
      <c r="H38" s="210"/>
      <c r="I38" s="210"/>
    </row>
    <row r="39" spans="1:9" x14ac:dyDescent="0.2">
      <c r="A39" s="232" t="s">
        <v>6</v>
      </c>
      <c r="B39" s="231"/>
      <c r="C39" s="210"/>
      <c r="D39" s="210"/>
      <c r="E39" s="210"/>
      <c r="F39" s="210"/>
      <c r="G39" s="210"/>
      <c r="H39" s="210"/>
      <c r="I39" s="210"/>
    </row>
    <row r="40" spans="1:9" x14ac:dyDescent="0.2">
      <c r="A40" s="232"/>
      <c r="B40" s="231"/>
      <c r="C40" s="210"/>
      <c r="D40" s="210"/>
      <c r="E40" s="210"/>
      <c r="F40" s="210"/>
      <c r="G40" s="210"/>
      <c r="H40" s="210"/>
      <c r="I40" s="210"/>
    </row>
    <row r="41" spans="1:9" x14ac:dyDescent="0.2">
      <c r="A41" s="37" t="s">
        <v>8</v>
      </c>
      <c r="B41" s="30"/>
      <c r="C41" s="210"/>
      <c r="D41" s="210"/>
      <c r="E41" s="210"/>
      <c r="F41" s="210"/>
      <c r="G41" s="210"/>
      <c r="H41" s="210"/>
      <c r="I41" s="210"/>
    </row>
    <row r="42" spans="1:9" x14ac:dyDescent="0.2">
      <c r="A42" s="39" t="s">
        <v>9</v>
      </c>
      <c r="B42" s="40"/>
      <c r="C42" s="210"/>
      <c r="D42" s="210"/>
      <c r="E42" s="210"/>
      <c r="F42" s="210"/>
      <c r="G42" s="210"/>
      <c r="H42" s="210"/>
      <c r="I42" s="210"/>
    </row>
  </sheetData>
  <sheetProtection selectLockedCells="1"/>
  <mergeCells count="5">
    <mergeCell ref="A15:I15"/>
    <mergeCell ref="A7:I7"/>
    <mergeCell ref="A9:I9"/>
    <mergeCell ref="A11:I11"/>
    <mergeCell ref="A13:I13"/>
  </mergeCells>
  <printOptions horizontalCentered="1"/>
  <pageMargins left="0.7" right="0.7" top="0.75" bottom="0.75" header="0.3" footer="0.3"/>
  <pageSetup scale="77"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0804F0-9A9C-4714-9938-88CB76AC6374}">
  <sheetPr>
    <pageSetUpPr fitToPage="1"/>
  </sheetPr>
  <dimension ref="A1:L43"/>
  <sheetViews>
    <sheetView tabSelected="1" zoomScaleNormal="100" zoomScaleSheetLayoutView="70" workbookViewId="0">
      <selection activeCell="J1" sqref="J1"/>
    </sheetView>
  </sheetViews>
  <sheetFormatPr defaultColWidth="9.140625" defaultRowHeight="12.75" x14ac:dyDescent="0.2"/>
  <cols>
    <col min="1" max="2" width="14.5703125" style="3" customWidth="1"/>
    <col min="3" max="8" width="14" style="3" customWidth="1"/>
    <col min="9" max="9" width="13.140625" style="3" customWidth="1"/>
    <col min="10" max="16384" width="9.140625" style="3"/>
  </cols>
  <sheetData>
    <row r="1" spans="1:9" x14ac:dyDescent="0.2">
      <c r="A1" s="1"/>
      <c r="B1" s="1"/>
      <c r="C1" s="1"/>
      <c r="D1" s="1"/>
      <c r="E1" s="2"/>
      <c r="F1" s="1"/>
      <c r="G1" s="1"/>
      <c r="H1" s="1"/>
      <c r="I1" s="1"/>
    </row>
    <row r="2" spans="1:9" x14ac:dyDescent="0.2">
      <c r="A2" s="4" t="s">
        <v>13</v>
      </c>
      <c r="B2" s="5" t="s">
        <v>47</v>
      </c>
      <c r="C2" s="6"/>
      <c r="D2" s="6"/>
      <c r="E2" s="4"/>
      <c r="F2" s="4"/>
      <c r="G2" s="7" t="s">
        <v>14</v>
      </c>
      <c r="H2" s="5" t="s">
        <v>35</v>
      </c>
      <c r="I2" s="6"/>
    </row>
    <row r="3" spans="1:9" x14ac:dyDescent="0.2">
      <c r="A3" s="4" t="s">
        <v>22</v>
      </c>
      <c r="B3" s="5" t="s">
        <v>36</v>
      </c>
      <c r="C3" s="6"/>
      <c r="D3" s="6"/>
      <c r="E3" s="4"/>
      <c r="F3" s="4"/>
      <c r="G3" s="7" t="s">
        <v>15</v>
      </c>
      <c r="H3" s="8" t="s">
        <v>37</v>
      </c>
      <c r="I3" s="9"/>
    </row>
    <row r="4" spans="1:9" x14ac:dyDescent="0.2">
      <c r="A4" s="4" t="s">
        <v>16</v>
      </c>
      <c r="B4" s="5" t="s">
        <v>38</v>
      </c>
      <c r="C4" s="10"/>
      <c r="D4" s="10"/>
      <c r="E4" s="4"/>
      <c r="F4" s="4"/>
      <c r="G4" s="7" t="s">
        <v>18</v>
      </c>
      <c r="H4" s="5" t="s">
        <v>39</v>
      </c>
      <c r="I4" s="6"/>
    </row>
    <row r="5" spans="1:9" x14ac:dyDescent="0.2">
      <c r="A5" s="4" t="s">
        <v>17</v>
      </c>
      <c r="B5" s="293" t="s">
        <v>40</v>
      </c>
      <c r="C5" s="293"/>
      <c r="D5" s="293"/>
      <c r="E5" s="4"/>
      <c r="F5" s="4"/>
      <c r="G5" s="7" t="s">
        <v>19</v>
      </c>
      <c r="H5" s="8" t="s">
        <v>41</v>
      </c>
      <c r="I5" s="11"/>
    </row>
    <row r="6" spans="1:9" x14ac:dyDescent="0.2">
      <c r="A6" s="4"/>
      <c r="B6" s="12"/>
      <c r="C6" s="12"/>
      <c r="D6" s="12"/>
      <c r="E6" s="4"/>
      <c r="F6" s="4"/>
      <c r="G6" s="7"/>
      <c r="H6" s="13"/>
    </row>
    <row r="8" spans="1:9" ht="12.75" customHeight="1" x14ac:dyDescent="0.2">
      <c r="A8" s="277" t="s">
        <v>42</v>
      </c>
      <c r="B8" s="277"/>
      <c r="C8" s="277"/>
      <c r="D8" s="277"/>
      <c r="E8" s="277"/>
      <c r="F8" s="277"/>
      <c r="G8" s="277"/>
      <c r="H8" s="277"/>
      <c r="I8" s="277"/>
    </row>
    <row r="10" spans="1:9" ht="12.75" customHeight="1" x14ac:dyDescent="0.2">
      <c r="A10" s="277" t="s">
        <v>43</v>
      </c>
      <c r="B10" s="277"/>
      <c r="C10" s="277"/>
      <c r="D10" s="277"/>
      <c r="E10" s="277"/>
      <c r="F10" s="277"/>
      <c r="G10" s="277"/>
      <c r="H10" s="277"/>
      <c r="I10" s="277"/>
    </row>
    <row r="12" spans="1:9" x14ac:dyDescent="0.2">
      <c r="A12" s="292" t="s">
        <v>44</v>
      </c>
      <c r="B12" s="292"/>
      <c r="C12" s="292"/>
      <c r="D12" s="292"/>
      <c r="E12" s="292"/>
      <c r="F12" s="292"/>
      <c r="G12" s="292"/>
      <c r="H12" s="292"/>
      <c r="I12" s="292"/>
    </row>
    <row r="14" spans="1:9" ht="30" customHeight="1" x14ac:dyDescent="0.2">
      <c r="A14" s="277" t="s">
        <v>45</v>
      </c>
      <c r="B14" s="277"/>
      <c r="C14" s="277"/>
      <c r="D14" s="277"/>
      <c r="E14" s="277"/>
      <c r="F14" s="277"/>
      <c r="G14" s="277"/>
      <c r="H14" s="277"/>
      <c r="I14" s="277"/>
    </row>
    <row r="16" spans="1:9" x14ac:dyDescent="0.2">
      <c r="A16" s="274" t="s">
        <v>12</v>
      </c>
      <c r="B16" s="275"/>
      <c r="C16" s="275"/>
      <c r="D16" s="275"/>
      <c r="E16" s="275"/>
      <c r="F16" s="275"/>
      <c r="G16" s="275"/>
      <c r="H16" s="275"/>
      <c r="I16" s="276"/>
    </row>
    <row r="17" spans="1:12" x14ac:dyDescent="0.2">
      <c r="A17" s="14"/>
      <c r="B17" s="15"/>
      <c r="C17" s="16" t="s">
        <v>27</v>
      </c>
      <c r="D17" s="16" t="s">
        <v>29</v>
      </c>
      <c r="E17" s="16" t="s">
        <v>31</v>
      </c>
      <c r="F17" s="16" t="s">
        <v>32</v>
      </c>
      <c r="G17" s="16" t="s">
        <v>33</v>
      </c>
      <c r="H17" s="16" t="s">
        <v>34</v>
      </c>
      <c r="I17" s="16" t="s">
        <v>182</v>
      </c>
      <c r="L17" s="17"/>
    </row>
    <row r="18" spans="1:12" x14ac:dyDescent="0.2">
      <c r="A18" s="14"/>
      <c r="B18" s="15"/>
      <c r="C18" s="19" t="s">
        <v>10</v>
      </c>
      <c r="D18" s="176" t="s">
        <v>10</v>
      </c>
      <c r="E18" s="176" t="s">
        <v>10</v>
      </c>
      <c r="F18" s="238" t="s">
        <v>10</v>
      </c>
      <c r="G18" s="238" t="s">
        <v>10</v>
      </c>
      <c r="H18" s="176" t="s">
        <v>11</v>
      </c>
      <c r="I18" s="18" t="s">
        <v>11</v>
      </c>
    </row>
    <row r="19" spans="1:12" x14ac:dyDescent="0.2">
      <c r="A19" s="14" t="s">
        <v>0</v>
      </c>
      <c r="B19" s="15"/>
      <c r="C19" s="22">
        <v>2092342</v>
      </c>
      <c r="D19" s="22">
        <v>936351</v>
      </c>
      <c r="E19" s="22">
        <v>4572597</v>
      </c>
      <c r="F19" s="210">
        <v>1068000</v>
      </c>
      <c r="G19" s="210">
        <v>1068000</v>
      </c>
      <c r="H19" s="210">
        <v>1068000</v>
      </c>
      <c r="I19" s="21">
        <v>1068000</v>
      </c>
    </row>
    <row r="20" spans="1:12" x14ac:dyDescent="0.2">
      <c r="A20" s="14" t="s">
        <v>1</v>
      </c>
      <c r="B20" s="15"/>
      <c r="C20" s="22">
        <v>49</v>
      </c>
      <c r="D20" s="22">
        <v>2917</v>
      </c>
      <c r="E20" s="22">
        <v>481.98999999812804</v>
      </c>
      <c r="F20" s="210">
        <f t="shared" ref="F20" si="0">E31</f>
        <v>46.019999998155981</v>
      </c>
      <c r="G20" s="210">
        <f t="shared" ref="G20" si="1">F31</f>
        <v>21.779999998165295</v>
      </c>
      <c r="H20" s="210">
        <f t="shared" ref="H20" si="2">G31</f>
        <v>165.4599999981001</v>
      </c>
      <c r="I20" s="21">
        <f t="shared" ref="I20" si="3">H31</f>
        <v>165.4599999981001</v>
      </c>
    </row>
    <row r="21" spans="1:12" x14ac:dyDescent="0.2">
      <c r="A21" s="14" t="s">
        <v>2</v>
      </c>
      <c r="B21" s="15"/>
      <c r="C21" s="22">
        <v>1005785</v>
      </c>
      <c r="D21" s="22">
        <v>928425</v>
      </c>
      <c r="E21" s="22">
        <v>1089905.96</v>
      </c>
      <c r="F21" s="210">
        <v>978813.61</v>
      </c>
      <c r="G21" s="210">
        <v>1012500.1</v>
      </c>
      <c r="H21" s="210">
        <v>1089000</v>
      </c>
      <c r="I21" s="210">
        <v>1089000</v>
      </c>
      <c r="K21" s="23"/>
    </row>
    <row r="22" spans="1:12" x14ac:dyDescent="0.2">
      <c r="A22" s="14" t="s">
        <v>3</v>
      </c>
      <c r="B22" s="15"/>
      <c r="C22" s="22">
        <v>1002917</v>
      </c>
      <c r="D22" s="22">
        <v>930860.01000000187</v>
      </c>
      <c r="E22" s="22">
        <v>1090341.93</v>
      </c>
      <c r="F22" s="210">
        <v>978837.85</v>
      </c>
      <c r="G22" s="210">
        <v>1012356.42</v>
      </c>
      <c r="H22" s="210">
        <v>1089000</v>
      </c>
      <c r="I22" s="210">
        <v>1089000</v>
      </c>
    </row>
    <row r="23" spans="1:12" x14ac:dyDescent="0.2">
      <c r="A23" s="14"/>
      <c r="B23" s="15"/>
      <c r="C23" s="210"/>
      <c r="D23" s="210"/>
      <c r="E23" s="210"/>
      <c r="F23" s="210"/>
      <c r="G23" s="210"/>
      <c r="H23" s="210"/>
      <c r="I23" s="21"/>
    </row>
    <row r="24" spans="1:12" x14ac:dyDescent="0.2">
      <c r="A24" s="14" t="s">
        <v>4</v>
      </c>
      <c r="B24" s="11"/>
      <c r="C24" s="235"/>
      <c r="D24" s="235"/>
      <c r="E24" s="235"/>
      <c r="F24" s="235"/>
      <c r="G24" s="235"/>
      <c r="H24" s="230"/>
      <c r="I24" s="24"/>
    </row>
    <row r="25" spans="1:12" x14ac:dyDescent="0.2">
      <c r="A25" s="14" t="s">
        <v>30</v>
      </c>
      <c r="B25" s="15"/>
      <c r="C25" s="236"/>
      <c r="D25" s="235"/>
      <c r="E25" s="235"/>
      <c r="F25" s="235"/>
      <c r="G25" s="235"/>
      <c r="H25" s="230"/>
      <c r="I25" s="24"/>
    </row>
    <row r="26" spans="1:12" x14ac:dyDescent="0.2">
      <c r="A26" s="25"/>
      <c r="B26" s="26"/>
      <c r="C26" s="210"/>
      <c r="D26" s="210"/>
      <c r="E26" s="210"/>
      <c r="F26" s="210"/>
      <c r="G26" s="210"/>
      <c r="H26" s="210"/>
      <c r="I26" s="21"/>
    </row>
    <row r="27" spans="1:12" x14ac:dyDescent="0.2">
      <c r="A27" s="25"/>
      <c r="B27" s="26"/>
      <c r="C27" s="210"/>
      <c r="D27" s="210"/>
      <c r="E27" s="210"/>
      <c r="F27" s="210"/>
      <c r="G27" s="210"/>
      <c r="H27" s="210"/>
      <c r="I27" s="21"/>
    </row>
    <row r="28" spans="1:12" x14ac:dyDescent="0.2">
      <c r="A28" s="25"/>
      <c r="B28" s="26"/>
      <c r="C28" s="210"/>
      <c r="D28" s="210"/>
      <c r="E28" s="210"/>
      <c r="F28" s="210"/>
      <c r="G28" s="210"/>
      <c r="H28" s="210"/>
      <c r="I28" s="21"/>
    </row>
    <row r="29" spans="1:12" x14ac:dyDescent="0.2">
      <c r="A29" s="14" t="s">
        <v>5</v>
      </c>
      <c r="B29" s="15"/>
      <c r="C29" s="27"/>
      <c r="D29" s="27"/>
      <c r="E29" s="27"/>
      <c r="F29" s="230">
        <f t="shared" ref="F29:H29" si="4">SUM(F26:F28)</f>
        <v>0</v>
      </c>
      <c r="G29" s="230">
        <f t="shared" si="4"/>
        <v>0</v>
      </c>
      <c r="H29" s="230">
        <f t="shared" si="4"/>
        <v>0</v>
      </c>
      <c r="I29" s="24">
        <f t="shared" ref="I29" si="5">SUM(I26:I28)</f>
        <v>0</v>
      </c>
    </row>
    <row r="30" spans="1:12" x14ac:dyDescent="0.2">
      <c r="A30" s="14"/>
      <c r="B30" s="15"/>
      <c r="C30" s="28"/>
      <c r="D30" s="28"/>
      <c r="E30" s="28"/>
      <c r="F30" s="210"/>
      <c r="G30" s="210"/>
      <c r="H30" s="210"/>
      <c r="I30" s="21"/>
    </row>
    <row r="31" spans="1:12" x14ac:dyDescent="0.2">
      <c r="A31" s="14" t="s">
        <v>7</v>
      </c>
      <c r="B31" s="15"/>
      <c r="C31" s="27">
        <f t="shared" ref="C31:H31" si="6">+C20+C21-C22+C29</f>
        <v>2917</v>
      </c>
      <c r="D31" s="27">
        <f t="shared" si="6"/>
        <v>481.98999999812804</v>
      </c>
      <c r="E31" s="27">
        <f t="shared" si="6"/>
        <v>46.019999998155981</v>
      </c>
      <c r="F31" s="230">
        <f t="shared" si="6"/>
        <v>21.779999998165295</v>
      </c>
      <c r="G31" s="230">
        <f t="shared" si="6"/>
        <v>165.4599999981001</v>
      </c>
      <c r="H31" s="230">
        <f t="shared" si="6"/>
        <v>165.4599999981001</v>
      </c>
      <c r="I31" s="24">
        <f t="shared" ref="I31" si="7">+I20+I21-I22+I29</f>
        <v>165.4599999981001</v>
      </c>
    </row>
    <row r="32" spans="1:12" x14ac:dyDescent="0.2">
      <c r="A32" s="25"/>
      <c r="B32" s="26"/>
      <c r="C32" s="29"/>
      <c r="D32" s="28"/>
      <c r="E32" s="28"/>
      <c r="F32" s="210"/>
      <c r="G32" s="210"/>
      <c r="H32" s="210"/>
      <c r="I32" s="21"/>
    </row>
    <row r="33" spans="1:9" x14ac:dyDescent="0.2">
      <c r="A33" s="14" t="s">
        <v>24</v>
      </c>
      <c r="B33" s="15"/>
      <c r="C33" s="29"/>
      <c r="D33" s="28">
        <v>344</v>
      </c>
      <c r="E33" s="28">
        <v>716.82</v>
      </c>
      <c r="F33" s="210"/>
      <c r="G33" s="210">
        <v>20235.72</v>
      </c>
      <c r="H33" s="210"/>
      <c r="I33" s="21"/>
    </row>
    <row r="34" spans="1:9" x14ac:dyDescent="0.2">
      <c r="A34" s="25"/>
      <c r="B34" s="26"/>
      <c r="C34" s="29"/>
      <c r="D34" s="28"/>
      <c r="E34" s="28"/>
      <c r="F34" s="210"/>
      <c r="G34" s="210"/>
      <c r="H34" s="210"/>
      <c r="I34" s="21"/>
    </row>
    <row r="35" spans="1:9" x14ac:dyDescent="0.2">
      <c r="A35" s="14" t="s">
        <v>25</v>
      </c>
      <c r="B35" s="30"/>
      <c r="C35" s="31" t="s">
        <v>46</v>
      </c>
      <c r="D35" s="31" t="s">
        <v>46</v>
      </c>
      <c r="E35" s="31" t="s">
        <v>46</v>
      </c>
      <c r="F35" s="32" t="s">
        <v>46</v>
      </c>
      <c r="G35" s="32" t="s">
        <v>46</v>
      </c>
      <c r="H35" s="32" t="s">
        <v>46</v>
      </c>
      <c r="I35" s="32" t="s">
        <v>46</v>
      </c>
    </row>
    <row r="36" spans="1:9" x14ac:dyDescent="0.2">
      <c r="A36" s="33"/>
      <c r="B36" s="33"/>
      <c r="C36" s="34"/>
      <c r="D36" s="34"/>
      <c r="E36" s="34"/>
      <c r="F36" s="34"/>
      <c r="G36" s="34"/>
      <c r="H36" s="34"/>
      <c r="I36" s="34"/>
    </row>
    <row r="37" spans="1:9" x14ac:dyDescent="0.2">
      <c r="A37" s="35" t="s">
        <v>26</v>
      </c>
      <c r="B37" s="10"/>
      <c r="C37" s="36"/>
      <c r="D37" s="36"/>
      <c r="E37" s="36"/>
      <c r="F37" s="36"/>
      <c r="G37" s="36"/>
      <c r="H37" s="36"/>
      <c r="I37" s="36"/>
    </row>
    <row r="38" spans="1:9" x14ac:dyDescent="0.2">
      <c r="A38" s="37" t="s">
        <v>28</v>
      </c>
      <c r="B38" s="26"/>
      <c r="C38" s="38"/>
      <c r="D38" s="38"/>
      <c r="E38" s="38"/>
      <c r="F38" s="38"/>
      <c r="G38" s="38"/>
      <c r="H38" s="38"/>
      <c r="I38" s="38"/>
    </row>
    <row r="39" spans="1:9" x14ac:dyDescent="0.2">
      <c r="A39" s="14"/>
      <c r="B39" s="15"/>
      <c r="C39" s="21"/>
      <c r="D39" s="21"/>
      <c r="E39" s="21"/>
      <c r="F39" s="21"/>
      <c r="G39" s="21"/>
      <c r="H39" s="21"/>
      <c r="I39" s="21"/>
    </row>
    <row r="40" spans="1:9" x14ac:dyDescent="0.2">
      <c r="A40" s="14" t="s">
        <v>6</v>
      </c>
      <c r="B40" s="15"/>
      <c r="C40" s="21"/>
      <c r="D40" s="21"/>
      <c r="E40" s="21"/>
      <c r="F40" s="21"/>
      <c r="G40" s="21"/>
      <c r="H40" s="21"/>
      <c r="I40" s="21"/>
    </row>
    <row r="41" spans="1:9" x14ac:dyDescent="0.2">
      <c r="A41" s="14"/>
      <c r="B41" s="15"/>
      <c r="C41" s="21"/>
      <c r="D41" s="21"/>
      <c r="E41" s="21"/>
      <c r="F41" s="21"/>
      <c r="G41" s="21"/>
      <c r="H41" s="21"/>
      <c r="I41" s="21"/>
    </row>
    <row r="42" spans="1:9" x14ac:dyDescent="0.2">
      <c r="A42" s="37" t="s">
        <v>8</v>
      </c>
      <c r="B42" s="30"/>
      <c r="C42" s="21"/>
      <c r="D42" s="21"/>
      <c r="E42" s="21"/>
      <c r="F42" s="21"/>
      <c r="G42" s="21"/>
      <c r="H42" s="21"/>
      <c r="I42" s="21"/>
    </row>
    <row r="43" spans="1:9" x14ac:dyDescent="0.2">
      <c r="A43" s="39" t="s">
        <v>9</v>
      </c>
      <c r="B43" s="40"/>
      <c r="C43" s="21"/>
      <c r="D43" s="21"/>
      <c r="E43" s="21"/>
      <c r="F43" s="21"/>
      <c r="G43" s="21"/>
      <c r="H43" s="21"/>
      <c r="I43" s="21"/>
    </row>
  </sheetData>
  <sheetProtection selectLockedCells="1"/>
  <mergeCells count="6">
    <mergeCell ref="A16:I16"/>
    <mergeCell ref="B5:D5"/>
    <mergeCell ref="A8:I8"/>
    <mergeCell ref="A10:I10"/>
    <mergeCell ref="A12:I12"/>
    <mergeCell ref="A14:I14"/>
  </mergeCells>
  <printOptions horizontalCentered="1"/>
  <pageMargins left="0.7" right="0.7" top="0.75" bottom="0.75" header="0.3" footer="0.3"/>
  <pageSetup scale="91" orientation="landscape" r:id="rId1"/>
  <headerFooter alignWithMargins="0">
    <oddHeader>&amp;C&amp;"Arial,Bold"Report on Non-General Fund Information
&amp;"Arial,Regular"for Submittal to the 2023 Legislature</oddHeader>
    <oddFooter>&amp;LForm 37-47 (rev. 9/7/21)</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C2CC244-585A-4157-BC67-5E11827F17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22FD62F-4797-4414-9577-1F62137E2988}">
  <ds:schemaRefs>
    <ds:schemaRef ds:uri="http://schemas.microsoft.com/sharepoint/v3/contenttype/forms"/>
  </ds:schemaRefs>
</ds:datastoreItem>
</file>

<file path=customXml/itemProps3.xml><?xml version="1.0" encoding="utf-8"?>
<ds:datastoreItem xmlns:ds="http://schemas.openxmlformats.org/officeDocument/2006/customXml" ds:itemID="{B2727E6F-390F-4E7D-A10F-1722652FCE1A}">
  <ds:schemaRef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8</vt:i4>
      </vt:variant>
    </vt:vector>
  </HeadingPairs>
  <TitlesOfParts>
    <vt:vector size="27" baseType="lpstr">
      <vt:lpstr>S 556</vt:lpstr>
      <vt:lpstr>S 558</vt:lpstr>
      <vt:lpstr>S 559</vt:lpstr>
      <vt:lpstr>S 560</vt:lpstr>
      <vt:lpstr>S 562</vt:lpstr>
      <vt:lpstr>S 563</vt:lpstr>
      <vt:lpstr>S 564</vt:lpstr>
      <vt:lpstr>S22- 566</vt:lpstr>
      <vt:lpstr>S 571</vt:lpstr>
      <vt:lpstr>S 576</vt:lpstr>
      <vt:lpstr>S21- 578</vt:lpstr>
      <vt:lpstr>S 581</vt:lpstr>
      <vt:lpstr>S 583(old)</vt:lpstr>
      <vt:lpstr>S 583</vt:lpstr>
      <vt:lpstr>S21-586 </vt:lpstr>
      <vt:lpstr>S 587</vt:lpstr>
      <vt:lpstr>S 588</vt:lpstr>
      <vt:lpstr>S 589</vt:lpstr>
      <vt:lpstr>S 594</vt:lpstr>
      <vt:lpstr>'S 556'!Print_Area</vt:lpstr>
      <vt:lpstr>'S 558'!Print_Area</vt:lpstr>
      <vt:lpstr>'S 559'!Print_Area</vt:lpstr>
      <vt:lpstr>'S 560'!Print_Area</vt:lpstr>
      <vt:lpstr>'S 562'!Print_Area</vt:lpstr>
      <vt:lpstr>'S 564'!Print_Area</vt:lpstr>
      <vt:lpstr>'S 576'!Print_Area</vt:lpstr>
      <vt:lpstr>'S 581'!Print_Area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Lum, Andrew</cp:lastModifiedBy>
  <cp:lastPrinted>2022-09-28T23:48:05Z</cp:lastPrinted>
  <dcterms:created xsi:type="dcterms:W3CDTF">2007-10-18T21:13:24Z</dcterms:created>
  <dcterms:modified xsi:type="dcterms:W3CDTF">2022-10-01T01:52:50Z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