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G:\BMSS\Non-General Fund Report\FY23 NON GENERAL FUND RPT\Master Form 37-47_to Leg,B&amp;F\"/>
    </mc:Choice>
  </mc:AlternateContent>
  <xr:revisionPtr revIDLastSave="0" documentId="13_ncr:1_{A8B969E2-58D3-4AE5-8690-2BB2A0A7C50A}" xr6:coauthVersionLast="44" xr6:coauthVersionMax="47" xr10:uidLastSave="{00000000-0000-0000-0000-000000000000}"/>
  <bookViews>
    <workbookView xWindow="-120" yWindow="-120" windowWidth="29040" windowHeight="15840" tabRatio="964" xr2:uid="{00000000-000D-0000-FFFF-FFFF00000000}"/>
  </bookViews>
  <sheets>
    <sheet name="S 500" sheetId="6" r:id="rId1"/>
    <sheet name="S 501" sheetId="11" r:id="rId2"/>
    <sheet name="S 504 (old)" sheetId="12" state="hidden" r:id="rId3"/>
    <sheet name="S 504 " sheetId="67" r:id="rId4"/>
    <sheet name="S 505 " sheetId="14" r:id="rId5"/>
    <sheet name="S-21-506 " sheetId="26" r:id="rId6"/>
    <sheet name="S 507" sheetId="29" r:id="rId7"/>
    <sheet name="S 508" sheetId="42" r:id="rId8"/>
    <sheet name="S 509(old)" sheetId="44" state="hidden" r:id="rId9"/>
    <sheet name="S 509" sheetId="69" r:id="rId10"/>
    <sheet name="S 511" sheetId="7" r:id="rId11"/>
    <sheet name="S 512" sheetId="30" r:id="rId12"/>
    <sheet name="S 513" sheetId="31" r:id="rId13"/>
    <sheet name="S 514" sheetId="48" r:id="rId14"/>
    <sheet name="S 516" sheetId="9" r:id="rId15"/>
    <sheet name="S 518" sheetId="10" r:id="rId16"/>
    <sheet name="S 519 (old)" sheetId="13" state="hidden" r:id="rId17"/>
    <sheet name="S 519" sheetId="68" r:id="rId18"/>
    <sheet name="S 520" sheetId="54" r:id="rId19"/>
    <sheet name="S-20-522" sheetId="49" r:id="rId20"/>
    <sheet name="S-22-522" sheetId="57" r:id="rId21"/>
    <sheet name="S 523" sheetId="5" r:id="rId22"/>
    <sheet name="S 524" sheetId="58" r:id="rId23"/>
    <sheet name="S 525" sheetId="59" r:id="rId24"/>
    <sheet name="S 526" sheetId="60" r:id="rId25"/>
    <sheet name="S 527" sheetId="61" r:id="rId26"/>
    <sheet name="S 529" sheetId="63" r:id="rId27"/>
    <sheet name="S 531" sheetId="64" r:id="rId28"/>
    <sheet name="S 533" sheetId="65" r:id="rId29"/>
    <sheet name="S 534" sheetId="66" r:id="rId30"/>
    <sheet name="S 536 (will be S 567)" sheetId="71" r:id="rId31"/>
    <sheet name="S 538(old)" sheetId="45" state="hidden" r:id="rId32"/>
    <sheet name="S 538" sheetId="70" r:id="rId33"/>
    <sheet name="S 539" sheetId="46" r:id="rId34"/>
    <sheet name="S541 S549" sheetId="34" r:id="rId35"/>
    <sheet name="S 542" sheetId="35" r:id="rId36"/>
    <sheet name="S 543" sheetId="36" r:id="rId37"/>
    <sheet name="S 544" sheetId="37" r:id="rId38"/>
    <sheet name="S 545" sheetId="38" r:id="rId39"/>
    <sheet name="S 546" sheetId="39" r:id="rId40"/>
    <sheet name="S 547" sheetId="40" r:id="rId41"/>
    <sheet name="S 548" sheetId="41" r:id="rId42"/>
    <sheet name="S-20-550" sheetId="50" r:id="rId43"/>
    <sheet name="S 552" sheetId="51" r:id="rId44"/>
    <sheet name="S 554" sheetId="52" r:id="rId45"/>
    <sheet name="S 555" sheetId="53" r:id="rId46"/>
  </sheets>
  <definedNames>
    <definedName name="_xlnm.Print_Area" localSheetId="6">'S 507'!$A$1:$I$41</definedName>
    <definedName name="_xlnm.Print_Area" localSheetId="10">'S 511'!$A$1:$I$43</definedName>
    <definedName name="_xlnm.Print_Area" localSheetId="11">'S 512'!$A$1:$I$43</definedName>
    <definedName name="_xlnm.Print_Area" localSheetId="12">'S 513'!$A$1:$I$41</definedName>
    <definedName name="_xlnm.Print_Area" localSheetId="30">'S 536 (will be S 567)'!$A$1:$I$42</definedName>
    <definedName name="_xlnm.Print_Area" localSheetId="32">'S 538'!$A$1:$I$45</definedName>
    <definedName name="_xlnm.Print_Area" localSheetId="31">'S 538(old)'!$A$1:$I$47</definedName>
    <definedName name="_xlnm.Print_Area" localSheetId="35">'S 542'!$A$1:$I$44</definedName>
    <definedName name="_xlnm.Print_Area" localSheetId="36">'S 543'!$A$1:$I$44</definedName>
    <definedName name="_xlnm.Print_Area" localSheetId="37">'S 544'!$A$1:$I$46</definedName>
    <definedName name="_xlnm.Print_Area" localSheetId="38">'S 545'!$A$1:$I$45</definedName>
    <definedName name="_xlnm.Print_Area" localSheetId="39">'S 546'!$A$1:$I$41</definedName>
    <definedName name="_xlnm.Print_Area" localSheetId="40">'S 547'!$A$1:$I$47</definedName>
    <definedName name="_xlnm.Print_Area" localSheetId="41">'S 548'!$A$1:$I$45</definedName>
    <definedName name="_xlnm.Print_Area" localSheetId="5">'S-21-506 '!$A$1:$I$49</definedName>
    <definedName name="_xlnm.Print_Area" localSheetId="34">'S541 S549'!$A$1:$I$44</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22" i="41" l="1"/>
  <c r="F33" i="41" s="1"/>
  <c r="G22" i="41" s="1"/>
  <c r="G33" i="41" s="1"/>
  <c r="H22" i="41" s="1"/>
  <c r="H33" i="41" s="1"/>
  <c r="I22" i="41" s="1"/>
  <c r="I33" i="41" s="1"/>
  <c r="F24" i="40"/>
  <c r="F35" i="40" s="1"/>
  <c r="G24" i="40" s="1"/>
  <c r="G35" i="40" s="1"/>
  <c r="H24" i="40" s="1"/>
  <c r="H35" i="40" s="1"/>
  <c r="I24" i="40" s="1"/>
  <c r="I35" i="40" s="1"/>
  <c r="I27" i="39"/>
  <c r="H27" i="39"/>
  <c r="G27" i="39"/>
  <c r="F27" i="39"/>
  <c r="F18" i="39"/>
  <c r="F29" i="39" s="1"/>
  <c r="G18" i="39" s="1"/>
  <c r="G29" i="39" s="1"/>
  <c r="H18" i="39" s="1"/>
  <c r="H29" i="39" s="1"/>
  <c r="I18" i="39" s="1"/>
  <c r="I29" i="39" s="1"/>
  <c r="I31" i="38"/>
  <c r="H31" i="38"/>
  <c r="G31" i="38"/>
  <c r="F31" i="38"/>
  <c r="F22" i="38"/>
  <c r="F33" i="38" s="1"/>
  <c r="G22" i="38" s="1"/>
  <c r="G33" i="38" s="1"/>
  <c r="H22" i="38" s="1"/>
  <c r="H33" i="38" s="1"/>
  <c r="I22" i="38" s="1"/>
  <c r="I33" i="38" s="1"/>
  <c r="F23" i="37"/>
  <c r="F34" i="37" s="1"/>
  <c r="G23" i="37" s="1"/>
  <c r="G34" i="37" s="1"/>
  <c r="H23" i="37" s="1"/>
  <c r="H34" i="37" s="1"/>
  <c r="I23" i="37" s="1"/>
  <c r="I34" i="37" s="1"/>
  <c r="F21" i="36"/>
  <c r="F32" i="36" s="1"/>
  <c r="G21" i="36" s="1"/>
  <c r="G32" i="36" s="1"/>
  <c r="H21" i="36" s="1"/>
  <c r="H32" i="36" s="1"/>
  <c r="I21" i="36" s="1"/>
  <c r="I32" i="36" s="1"/>
  <c r="F21" i="35"/>
  <c r="F32" i="35" s="1"/>
  <c r="G21" i="35" s="1"/>
  <c r="G32" i="35" s="1"/>
  <c r="H21" i="35" s="1"/>
  <c r="H32" i="35" s="1"/>
  <c r="I21" i="35" s="1"/>
  <c r="I32" i="35" s="1"/>
  <c r="I30" i="34"/>
  <c r="H30" i="34"/>
  <c r="G30" i="34"/>
  <c r="F30" i="34"/>
  <c r="F22" i="34"/>
  <c r="F21" i="34"/>
  <c r="F32" i="34" s="1"/>
  <c r="G21" i="34" s="1"/>
  <c r="G32" i="34" s="1"/>
  <c r="H21" i="34" s="1"/>
  <c r="H32" i="34" s="1"/>
  <c r="I21" i="34" s="1"/>
  <c r="I32" i="34" s="1"/>
  <c r="F20" i="71"/>
  <c r="F30" i="71" s="1"/>
  <c r="G20" i="71" s="1"/>
  <c r="G30" i="71" s="1"/>
  <c r="H20" i="71" s="1"/>
  <c r="H30" i="71" s="1"/>
  <c r="I20" i="71" s="1"/>
  <c r="I30" i="71" s="1"/>
  <c r="F19" i="31"/>
  <c r="F29" i="31" s="1"/>
  <c r="G19" i="31" s="1"/>
  <c r="G29" i="31" s="1"/>
  <c r="H19" i="31" s="1"/>
  <c r="H29" i="31" s="1"/>
  <c r="I19" i="31" s="1"/>
  <c r="I29" i="31" s="1"/>
  <c r="F21" i="30"/>
  <c r="F31" i="30" s="1"/>
  <c r="G21" i="30" s="1"/>
  <c r="G31" i="30" s="1"/>
  <c r="H21" i="30" s="1"/>
  <c r="H31" i="30" s="1"/>
  <c r="I21" i="30" s="1"/>
  <c r="I31" i="30" s="1"/>
  <c r="F18" i="29"/>
  <c r="F29" i="29" s="1"/>
  <c r="G18" i="29" s="1"/>
  <c r="G29" i="29" s="1"/>
  <c r="H18" i="29" s="1"/>
  <c r="H29" i="29" s="1"/>
  <c r="I18" i="29" s="1"/>
  <c r="I29" i="29" s="1"/>
  <c r="C33" i="70" l="1"/>
  <c r="C37" i="70" s="1"/>
  <c r="C33" i="69"/>
  <c r="C37" i="69" s="1"/>
  <c r="I31" i="68"/>
  <c r="H31" i="68"/>
  <c r="G31" i="68"/>
  <c r="F31" i="68"/>
  <c r="E31" i="68"/>
  <c r="D31" i="68"/>
  <c r="C31" i="68"/>
  <c r="H24" i="68"/>
  <c r="H23" i="68"/>
  <c r="C22" i="68"/>
  <c r="C33" i="68" s="1"/>
  <c r="F32" i="67"/>
  <c r="G21" i="67" s="1"/>
  <c r="G32" i="67" s="1"/>
  <c r="E32" i="67"/>
  <c r="D32" i="67"/>
  <c r="I29" i="66"/>
  <c r="H29" i="66"/>
  <c r="G29" i="66"/>
  <c r="F29" i="66"/>
  <c r="F20" i="66"/>
  <c r="I29" i="65"/>
  <c r="H29" i="65"/>
  <c r="G29" i="65"/>
  <c r="F29" i="65"/>
  <c r="F20" i="65"/>
  <c r="I29" i="64"/>
  <c r="H29" i="64"/>
  <c r="G29" i="64"/>
  <c r="F29" i="64"/>
  <c r="F20" i="64"/>
  <c r="F31" i="64" s="1"/>
  <c r="G20" i="64" s="1"/>
  <c r="G31" i="64" s="1"/>
  <c r="H20" i="64" s="1"/>
  <c r="H31" i="64" s="1"/>
  <c r="I20" i="64" s="1"/>
  <c r="I31" i="64" s="1"/>
  <c r="I29" i="63"/>
  <c r="H29" i="63"/>
  <c r="G29" i="63"/>
  <c r="F29" i="63"/>
  <c r="F20" i="63"/>
  <c r="F31" i="63" s="1"/>
  <c r="G20" i="63" s="1"/>
  <c r="I29" i="61"/>
  <c r="H29" i="61"/>
  <c r="G29" i="61"/>
  <c r="F29" i="61"/>
  <c r="F20" i="61"/>
  <c r="F31" i="61" s="1"/>
  <c r="G20" i="61" s="1"/>
  <c r="I29" i="60"/>
  <c r="H29" i="60"/>
  <c r="G29" i="60"/>
  <c r="F29" i="60"/>
  <c r="F20" i="60"/>
  <c r="F31" i="60" s="1"/>
  <c r="G20" i="60" s="1"/>
  <c r="G31" i="60" s="1"/>
  <c r="H20" i="60" s="1"/>
  <c r="I29" i="59"/>
  <c r="H29" i="59"/>
  <c r="G29" i="59"/>
  <c r="F29" i="59"/>
  <c r="F20" i="59"/>
  <c r="F31" i="59" s="1"/>
  <c r="G20" i="59" s="1"/>
  <c r="G31" i="59" s="1"/>
  <c r="H20" i="59" s="1"/>
  <c r="H31" i="59" s="1"/>
  <c r="I20" i="59" s="1"/>
  <c r="I31" i="59" s="1"/>
  <c r="I29" i="58"/>
  <c r="H29" i="58"/>
  <c r="G29" i="58"/>
  <c r="F29" i="58"/>
  <c r="F20" i="58"/>
  <c r="I29" i="57"/>
  <c r="H29" i="57"/>
  <c r="G29" i="57"/>
  <c r="F29" i="57"/>
  <c r="F20" i="57"/>
  <c r="F31" i="65" l="1"/>
  <c r="G20" i="65" s="1"/>
  <c r="G31" i="65" s="1"/>
  <c r="H20" i="65" s="1"/>
  <c r="H31" i="65" s="1"/>
  <c r="I20" i="65" s="1"/>
  <c r="I31" i="65" s="1"/>
  <c r="G31" i="63"/>
  <c r="H20" i="63" s="1"/>
  <c r="H31" i="63" s="1"/>
  <c r="I20" i="63" s="1"/>
  <c r="I31" i="63" s="1"/>
  <c r="F31" i="57"/>
  <c r="G20" i="57" s="1"/>
  <c r="D22" i="70"/>
  <c r="D33" i="70" s="1"/>
  <c r="D22" i="69"/>
  <c r="D33" i="69" s="1"/>
  <c r="C37" i="68"/>
  <c r="D22" i="68"/>
  <c r="D33" i="68" s="1"/>
  <c r="G36" i="67"/>
  <c r="H21" i="67"/>
  <c r="H32" i="67" s="1"/>
  <c r="G31" i="61"/>
  <c r="H20" i="61" s="1"/>
  <c r="H31" i="61" s="1"/>
  <c r="I20" i="61" s="1"/>
  <c r="I31" i="61" s="1"/>
  <c r="F31" i="58"/>
  <c r="G20" i="58" s="1"/>
  <c r="G31" i="58" s="1"/>
  <c r="H20" i="58" s="1"/>
  <c r="H31" i="58" s="1"/>
  <c r="I20" i="58" s="1"/>
  <c r="I31" i="58" s="1"/>
  <c r="F31" i="66"/>
  <c r="G20" i="66" s="1"/>
  <c r="G31" i="66" s="1"/>
  <c r="H20" i="66" s="1"/>
  <c r="H31" i="66" s="1"/>
  <c r="I20" i="66" s="1"/>
  <c r="I31" i="66" s="1"/>
  <c r="H31" i="60"/>
  <c r="I20" i="60" s="1"/>
  <c r="I31" i="60" s="1"/>
  <c r="G31" i="57"/>
  <c r="H20" i="57" s="1"/>
  <c r="H31" i="57" s="1"/>
  <c r="I20" i="57" s="1"/>
  <c r="I31" i="57" s="1"/>
  <c r="H29" i="53"/>
  <c r="H31" i="53" s="1"/>
  <c r="G29" i="53"/>
  <c r="G31" i="53" s="1"/>
  <c r="F29" i="53"/>
  <c r="F31" i="53" s="1"/>
  <c r="H29" i="52"/>
  <c r="G29" i="52"/>
  <c r="F29" i="52"/>
  <c r="F31" i="52" s="1"/>
  <c r="G20" i="52" s="1"/>
  <c r="H29" i="51"/>
  <c r="G29" i="51"/>
  <c r="F29" i="51"/>
  <c r="F31" i="51" s="1"/>
  <c r="G20" i="51" s="1"/>
  <c r="G31" i="51" s="1"/>
  <c r="H20" i="51" s="1"/>
  <c r="H31" i="50"/>
  <c r="G31" i="50"/>
  <c r="F31" i="50"/>
  <c r="E31" i="50"/>
  <c r="D31" i="50"/>
  <c r="C31" i="50"/>
  <c r="C22" i="50"/>
  <c r="C33" i="50" s="1"/>
  <c r="F27" i="46"/>
  <c r="F38" i="46" s="1"/>
  <c r="G27" i="46" s="1"/>
  <c r="G38" i="46" s="1"/>
  <c r="H27" i="46" s="1"/>
  <c r="H38" i="46" s="1"/>
  <c r="C35" i="45"/>
  <c r="H30" i="5"/>
  <c r="G30" i="5"/>
  <c r="F30" i="5"/>
  <c r="E30" i="5"/>
  <c r="D30" i="5"/>
  <c r="C30" i="5"/>
  <c r="C21" i="5"/>
  <c r="H28" i="49"/>
  <c r="G28" i="49"/>
  <c r="F28" i="49"/>
  <c r="F19" i="49"/>
  <c r="H31" i="54"/>
  <c r="G31" i="54"/>
  <c r="F31" i="54"/>
  <c r="E31" i="54"/>
  <c r="D31" i="54"/>
  <c r="C31" i="54"/>
  <c r="C33" i="54" s="1"/>
  <c r="H33" i="13"/>
  <c r="G33" i="13"/>
  <c r="F33" i="13"/>
  <c r="E33" i="13"/>
  <c r="D33" i="13"/>
  <c r="C33" i="13"/>
  <c r="C24" i="13"/>
  <c r="C35" i="13" s="1"/>
  <c r="C39" i="13" s="1"/>
  <c r="H29" i="10"/>
  <c r="G29" i="10"/>
  <c r="F29" i="10"/>
  <c r="F20" i="10"/>
  <c r="H29" i="9"/>
  <c r="G29" i="9"/>
  <c r="F29" i="9"/>
  <c r="F20" i="9"/>
  <c r="F31" i="9" s="1"/>
  <c r="G20" i="9" s="1"/>
  <c r="H29" i="48"/>
  <c r="G29" i="48"/>
  <c r="F29" i="48"/>
  <c r="F20" i="48"/>
  <c r="H29" i="7"/>
  <c r="G29" i="7"/>
  <c r="F29" i="7"/>
  <c r="F20" i="7"/>
  <c r="F31" i="7" s="1"/>
  <c r="G20" i="7" s="1"/>
  <c r="C36" i="44"/>
  <c r="H33" i="42"/>
  <c r="G33" i="42"/>
  <c r="F33" i="42"/>
  <c r="F24" i="42"/>
  <c r="F35" i="42" s="1"/>
  <c r="F39" i="42" s="1"/>
  <c r="H35" i="26"/>
  <c r="G35" i="26"/>
  <c r="F35" i="26"/>
  <c r="F26" i="26"/>
  <c r="F37" i="26" s="1"/>
  <c r="G26" i="26" s="1"/>
  <c r="E31" i="14"/>
  <c r="H29" i="14"/>
  <c r="G29" i="14"/>
  <c r="F29" i="14"/>
  <c r="F31" i="14" s="1"/>
  <c r="G20" i="14" s="1"/>
  <c r="G31" i="14" s="1"/>
  <c r="H20" i="14" s="1"/>
  <c r="H31" i="14" s="1"/>
  <c r="F34" i="12"/>
  <c r="G23" i="12" s="1"/>
  <c r="G34" i="12" s="1"/>
  <c r="E34" i="12"/>
  <c r="D34" i="12"/>
  <c r="H29" i="11"/>
  <c r="G29" i="11"/>
  <c r="F29" i="11"/>
  <c r="F20" i="11"/>
  <c r="H29" i="6"/>
  <c r="G29" i="6"/>
  <c r="F29" i="6"/>
  <c r="F20" i="6"/>
  <c r="F31" i="6" s="1"/>
  <c r="G20" i="6" s="1"/>
  <c r="G31" i="6" s="1"/>
  <c r="H20" i="6" s="1"/>
  <c r="H31" i="6" s="1"/>
  <c r="E22" i="70" l="1"/>
  <c r="E33" i="70" s="1"/>
  <c r="D37" i="70"/>
  <c r="E22" i="69"/>
  <c r="E33" i="69" s="1"/>
  <c r="D37" i="69"/>
  <c r="D37" i="68"/>
  <c r="E22" i="68"/>
  <c r="E33" i="68" s="1"/>
  <c r="F22" i="68" s="1"/>
  <c r="F33" i="68" s="1"/>
  <c r="G22" i="68" s="1"/>
  <c r="G33" i="68" s="1"/>
  <c r="H22" i="68" s="1"/>
  <c r="H33" i="68" s="1"/>
  <c r="I22" i="68" s="1"/>
  <c r="I33" i="68" s="1"/>
  <c r="H36" i="67"/>
  <c r="I21" i="67"/>
  <c r="I32" i="67" s="1"/>
  <c r="I36" i="67" s="1"/>
  <c r="C32" i="5"/>
  <c r="C36" i="5" s="1"/>
  <c r="F31" i="11"/>
  <c r="G20" i="11" s="1"/>
  <c r="G31" i="9"/>
  <c r="H20" i="9" s="1"/>
  <c r="H31" i="9" s="1"/>
  <c r="G31" i="11"/>
  <c r="H20" i="11" s="1"/>
  <c r="H31" i="11" s="1"/>
  <c r="G31" i="7"/>
  <c r="H20" i="7" s="1"/>
  <c r="H31" i="7" s="1"/>
  <c r="H31" i="51"/>
  <c r="G37" i="26"/>
  <c r="H26" i="26" s="1"/>
  <c r="H37" i="26" s="1"/>
  <c r="F31" i="48"/>
  <c r="G20" i="48" s="1"/>
  <c r="G31" i="48" s="1"/>
  <c r="H20" i="48" s="1"/>
  <c r="H31" i="48" s="1"/>
  <c r="G31" i="52"/>
  <c r="H20" i="52" s="1"/>
  <c r="H31" i="52" s="1"/>
  <c r="F30" i="49"/>
  <c r="G19" i="49" s="1"/>
  <c r="G30" i="49" s="1"/>
  <c r="H19" i="49" s="1"/>
  <c r="H30" i="49" s="1"/>
  <c r="F31" i="10"/>
  <c r="G20" i="10" s="1"/>
  <c r="G31" i="10" s="1"/>
  <c r="H20" i="10" s="1"/>
  <c r="H31" i="10" s="1"/>
  <c r="C37" i="50"/>
  <c r="D22" i="50"/>
  <c r="D33" i="50" s="1"/>
  <c r="D24" i="45"/>
  <c r="D35" i="45" s="1"/>
  <c r="C39" i="45"/>
  <c r="C37" i="54"/>
  <c r="D22" i="54"/>
  <c r="D33" i="54" s="1"/>
  <c r="D24" i="13"/>
  <c r="D35" i="13" s="1"/>
  <c r="D25" i="44"/>
  <c r="D36" i="44" s="1"/>
  <c r="C40" i="44"/>
  <c r="G24" i="42"/>
  <c r="G35" i="42" s="1"/>
  <c r="G38" i="12"/>
  <c r="H23" i="12"/>
  <c r="H34" i="12" s="1"/>
  <c r="H38" i="12" s="1"/>
  <c r="I31" i="54"/>
  <c r="F22" i="70" l="1"/>
  <c r="F33" i="70" s="1"/>
  <c r="E37" i="70"/>
  <c r="F22" i="69"/>
  <c r="F33" i="69" s="1"/>
  <c r="E37" i="69"/>
  <c r="D21" i="5"/>
  <c r="D32" i="5" s="1"/>
  <c r="D36" i="5" s="1"/>
  <c r="D37" i="50"/>
  <c r="E22" i="50"/>
  <c r="E33" i="50" s="1"/>
  <c r="E24" i="45"/>
  <c r="E35" i="45" s="1"/>
  <c r="D39" i="45"/>
  <c r="E21" i="5"/>
  <c r="E32" i="5" s="1"/>
  <c r="D37" i="54"/>
  <c r="E22" i="54"/>
  <c r="E33" i="54" s="1"/>
  <c r="F22" i="54" s="1"/>
  <c r="F33" i="54" s="1"/>
  <c r="G22" i="54" s="1"/>
  <c r="G33" i="54" s="1"/>
  <c r="H22" i="54" s="1"/>
  <c r="H33" i="54" s="1"/>
  <c r="D39" i="13"/>
  <c r="E24" i="13"/>
  <c r="E35" i="13" s="1"/>
  <c r="F24" i="13" s="1"/>
  <c r="F35" i="13" s="1"/>
  <c r="G24" i="13" s="1"/>
  <c r="G35" i="13" s="1"/>
  <c r="H24" i="13" s="1"/>
  <c r="H35" i="13" s="1"/>
  <c r="D40" i="44"/>
  <c r="E25" i="44"/>
  <c r="E36" i="44" s="1"/>
  <c r="G39" i="42"/>
  <c r="H24" i="42"/>
  <c r="H35" i="42" s="1"/>
  <c r="H39" i="42" s="1"/>
  <c r="I27" i="46"/>
  <c r="I38" i="46" s="1"/>
  <c r="G22" i="70" l="1"/>
  <c r="G33" i="70" s="1"/>
  <c r="F37" i="70"/>
  <c r="G22" i="69"/>
  <c r="G33" i="69" s="1"/>
  <c r="F37" i="69"/>
  <c r="E37" i="50"/>
  <c r="F22" i="50"/>
  <c r="F33" i="50" s="1"/>
  <c r="G22" i="50" s="1"/>
  <c r="G33" i="50" s="1"/>
  <c r="H22" i="50" s="1"/>
  <c r="H33" i="50" s="1"/>
  <c r="E39" i="45"/>
  <c r="F24" i="45"/>
  <c r="F35" i="45" s="1"/>
  <c r="E36" i="5"/>
  <c r="F21" i="5"/>
  <c r="F32" i="5" s="1"/>
  <c r="G21" i="5" s="1"/>
  <c r="G32" i="5" s="1"/>
  <c r="H21" i="5" s="1"/>
  <c r="H32" i="5" s="1"/>
  <c r="E40" i="44"/>
  <c r="F25" i="44"/>
  <c r="F36" i="44" s="1"/>
  <c r="G37" i="70" l="1"/>
  <c r="H22" i="70"/>
  <c r="H33" i="70" s="1"/>
  <c r="G37" i="69"/>
  <c r="H22" i="69"/>
  <c r="H33" i="69" s="1"/>
  <c r="F39" i="45"/>
  <c r="G24" i="45"/>
  <c r="G35" i="45" s="1"/>
  <c r="G25" i="44"/>
  <c r="G36" i="44" s="1"/>
  <c r="F40" i="44"/>
  <c r="H37" i="70" l="1"/>
  <c r="I22" i="70"/>
  <c r="I33" i="70" s="1"/>
  <c r="I37" i="70" s="1"/>
  <c r="H37" i="69"/>
  <c r="I22" i="69"/>
  <c r="I33" i="69" s="1"/>
  <c r="I37" i="69" s="1"/>
  <c r="G39" i="45"/>
  <c r="H24" i="45"/>
  <c r="H35" i="45" s="1"/>
  <c r="H39" i="45" s="1"/>
  <c r="H25" i="44"/>
  <c r="H36" i="44" s="1"/>
  <c r="H40" i="44" s="1"/>
  <c r="G40" i="44"/>
  <c r="I22" i="54"/>
  <c r="I33" i="54" s="1"/>
  <c r="I29" i="53" l="1"/>
  <c r="I31" i="53" s="1"/>
  <c r="I29" i="52"/>
  <c r="I29" i="51"/>
  <c r="I31" i="50"/>
  <c r="I28" i="49"/>
  <c r="I19" i="49"/>
  <c r="I30" i="49" s="1"/>
  <c r="I29" i="48"/>
  <c r="I20" i="52" l="1"/>
  <c r="I31" i="52" s="1"/>
  <c r="I20" i="51"/>
  <c r="I31" i="51" s="1"/>
  <c r="I20" i="48"/>
  <c r="I31" i="48" s="1"/>
  <c r="I22" i="50" l="1"/>
  <c r="I33" i="50" s="1"/>
  <c r="I24" i="45" l="1"/>
  <c r="I35" i="45" s="1"/>
  <c r="I39" i="45" s="1"/>
  <c r="I25" i="44"/>
  <c r="I36" i="44" s="1"/>
  <c r="I40" i="44" s="1"/>
  <c r="I33" i="42" l="1"/>
  <c r="I24" i="42" l="1"/>
  <c r="I35" i="42" s="1"/>
  <c r="I39" i="42" s="1"/>
  <c r="I35" i="26" l="1"/>
  <c r="I26" i="26" l="1"/>
  <c r="I37" i="26" s="1"/>
  <c r="I20" i="14" l="1"/>
  <c r="I29" i="14"/>
  <c r="I31" i="14" l="1"/>
  <c r="I33" i="13"/>
  <c r="I23" i="12" l="1"/>
  <c r="I34" i="12" l="1"/>
  <c r="I38" i="12" s="1"/>
  <c r="I24" i="13" l="1"/>
  <c r="I35" i="13" s="1"/>
  <c r="I29" i="11" l="1"/>
  <c r="I20" i="11"/>
  <c r="I31" i="11" l="1"/>
  <c r="I29" i="10"/>
  <c r="I20" i="10"/>
  <c r="I31" i="10" s="1"/>
  <c r="I29" i="9"/>
  <c r="I20" i="9"/>
  <c r="I29" i="7"/>
  <c r="I20" i="7"/>
  <c r="I31" i="7" s="1"/>
  <c r="I29" i="6"/>
  <c r="I20" i="6"/>
  <c r="I31" i="6" s="1"/>
  <c r="I31" i="9" l="1"/>
  <c r="I30" i="5"/>
  <c r="I21" i="5" l="1"/>
  <c r="I32" i="5" s="1"/>
</calcChain>
</file>

<file path=xl/sharedStrings.xml><?xml version="1.0" encoding="utf-8"?>
<sst xmlns="http://schemas.openxmlformats.org/spreadsheetml/2006/main" count="2622" uniqueCount="394">
  <si>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</si>
  <si>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</si>
  <si>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</si>
  <si>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</si>
  <si>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</si>
  <si>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</si>
  <si>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</si>
  <si>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</si>
  <si>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</si>
  <si>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</si>
  <si>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</si>
  <si>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(estimated)</t>
  </si>
  <si>
    <t>Financial Data</t>
  </si>
  <si>
    <t>Department:</t>
  </si>
  <si>
    <t>Contact Name:</t>
  </si>
  <si>
    <t>Phone:</t>
  </si>
  <si>
    <t>Name of Fund:</t>
  </si>
  <si>
    <t>Legal Authority</t>
  </si>
  <si>
    <t>Fund type (MOF)</t>
  </si>
  <si>
    <t>Appropriation Acct. No.</t>
  </si>
  <si>
    <t>Intended Purpose:</t>
  </si>
  <si>
    <t>Source of Revenues:</t>
  </si>
  <si>
    <t>Prog ID(s):</t>
  </si>
  <si>
    <t>Current Program Activities/Allowable Expenses:</t>
  </si>
  <si>
    <t>Encumbrances</t>
  </si>
  <si>
    <t>Unencumbered Cash Balance</t>
  </si>
  <si>
    <t>Additional Information:</t>
  </si>
  <si>
    <t>FY 2018</t>
  </si>
  <si>
    <t>Variances:</t>
  </si>
  <si>
    <t>Amount Req. by Bond Covenants</t>
  </si>
  <si>
    <t>FY 2019</t>
  </si>
  <si>
    <t xml:space="preserve">   List each net transfer in/out/ or projection in/out; list each account number</t>
  </si>
  <si>
    <t>FY 2020</t>
  </si>
  <si>
    <t>FY 2021</t>
  </si>
  <si>
    <t>FY 2022</t>
  </si>
  <si>
    <t>FY 2023</t>
  </si>
  <si>
    <t>HTH</t>
  </si>
  <si>
    <t>Jean Luka</t>
  </si>
  <si>
    <t>HTH 907</t>
  </si>
  <si>
    <t>808-586-4187</t>
  </si>
  <si>
    <t>Second Chance Act Reentry Initiative</t>
  </si>
  <si>
    <t>P</t>
  </si>
  <si>
    <t xml:space="preserve">Act 088, SLH 2021 </t>
  </si>
  <si>
    <t>S-20-523</t>
  </si>
  <si>
    <t>The Second Chance Act Comprehensive Community-based Adult Reentry Program supports organizations providing comprehensive reentry services to participants with co-occurring substance use disorder and mental illness (CSAMI) throughout their transition from jail or prison to the community. The grant seeks to increase coordination between partners in corrections, parole, probation, law enforcement, and other reentry service providers.  These partnerships should develop comprehensive case management plans that directly address criminogenic risk and needs, as determined by validated criminogenic risk assessments, and provide or facilitate services in a manner consistent with the learning styles and abilities of the participants. This includes ensuring cognitive behavioral programming is in place pre-release, whether by the lead applicant or a partnering agency.</t>
  </si>
  <si>
    <t>U.S. Department of Justice Office of Justice Programs Bureau of Justice Assistance. 16.812 Second Chance Act Reentry Initiative.</t>
  </si>
  <si>
    <t>Activities include: Training forensic peer specialists (FPS), provide FPS in a variety of forensic and judicial settings to recruit CSAMI arrestees into treatment services.</t>
  </si>
  <si>
    <t>Phillip Nguyen</t>
  </si>
  <si>
    <t>HTH 100</t>
  </si>
  <si>
    <t>586-4581</t>
  </si>
  <si>
    <t>Comprehensive STD Prevention Projects</t>
  </si>
  <si>
    <t>Public Law 112-74, Patient Protection and Affordable</t>
  </si>
  <si>
    <t>S 500 H</t>
  </si>
  <si>
    <t>Care Act, PL I11-148</t>
  </si>
  <si>
    <t>Intended Purpose:  To prevent and reduce the incidence of STD in the State of Hawaii.</t>
  </si>
  <si>
    <t>Source of Revenues:  U.S Department of Heath &amp; Human Service/Centers for Disease Control and Prevention.</t>
  </si>
  <si>
    <t>Current Program Activities/Allowable Expenses:  STD disease intervention and detection.</t>
  </si>
  <si>
    <t>N/A</t>
  </si>
  <si>
    <t>Comprehensive HIV Prevention Projects</t>
  </si>
  <si>
    <t>S 511 H</t>
  </si>
  <si>
    <t xml:space="preserve">Intended Purpose: To prevent and reduce the incidence of STD in the State of Hawaii </t>
  </si>
  <si>
    <t>Source of Revenues: U.S Department of Heath &amp; Human Service/Centers for Disease Control and Prevention</t>
  </si>
  <si>
    <t>Current Program Activities/Allowable Expenses: HIV counseling and testing, education and risk reduction</t>
  </si>
  <si>
    <t>Prospective Comparison of TST vs. IGRAs</t>
  </si>
  <si>
    <t>S 516 H (FY14-20)</t>
  </si>
  <si>
    <t>Intended Purpose: Compare the performance of Interferon Gamma Release Assays (IGRAs) and Tuberculin Skin Test (TST) in a large and heterogeneous cohort of patients in order to identify the method that best predicts progression to TB disease, overall and in important subgroups of patients.</t>
  </si>
  <si>
    <t>Current Program Activities/Allowable Expenses: Conducting a study to compare TST and IGRAs in diagnosing Latent Tuberculosis Infection (LTBI) and in predicting progression from LTBI to TB disease.</t>
  </si>
  <si>
    <t>Variances:   The variance in revenues and expenditures between FY18 and FY19 is due to further increase in program activities in FY19.  FY2020 has decreased in revenue and expenditure due to some position vacancies.  From FY2021, program activities was significantly decreased as the project was closing out.  FY2022 will the be final year of the project with major reduction in program activies.</t>
  </si>
  <si>
    <t>Hansen's Disease National Ambulatory Care Program</t>
  </si>
  <si>
    <t>P.L. 99-117</t>
  </si>
  <si>
    <t xml:space="preserve">S 518 H </t>
  </si>
  <si>
    <t xml:space="preserve">Intended Purpose: To prevent  and reduce the incidence of Hansen's Disease (HD) </t>
  </si>
  <si>
    <t>Source of Revenues: U.S. Dept. of Health &amp; Human Services/*Community Program Reimbursement</t>
  </si>
  <si>
    <t>Current Program Activities/Allowable Expenses: HD services include medical, nursing, laboratory, educational, social, and rehabilitative services.</t>
  </si>
  <si>
    <t>Variances:  Variances do not exceed 10%</t>
  </si>
  <si>
    <t>HTH131DJ</t>
  </si>
  <si>
    <t>Hawaii's Epidemiology &amp; Laboratory Capacity for Infectious Diseases</t>
  </si>
  <si>
    <t>S-501-H</t>
  </si>
  <si>
    <t>Intended Purpose: The ELC grant funds are used to improve and protect the health of Hawaii's citizens and visitors by providing DOH the tools and skills to improve surveillance for and respond to infectious diseases and other public health threats.</t>
  </si>
  <si>
    <t>Source of Revenues:  Federal Funds</t>
  </si>
  <si>
    <t>Amy Yamaguchi</t>
  </si>
  <si>
    <t>HTH 495</t>
  </si>
  <si>
    <t>586-4682</t>
  </si>
  <si>
    <t>Hawaii Mental Health Data Infrastructure Grant of Quality Improvement</t>
  </si>
  <si>
    <t>Section 334-7, HRS</t>
  </si>
  <si>
    <t>S 504 H</t>
  </si>
  <si>
    <t>Intended Purpose: The purpose of the grant is to provide additional needed resources for the provision of comprehensive mental</t>
  </si>
  <si>
    <t>health services for individuals with severe and persistent mental illness.</t>
  </si>
  <si>
    <t>Source of Revenues:  Hawaii's State Mental Health Data Infrastructure Grant for Quality Improvement</t>
  </si>
  <si>
    <t xml:space="preserve">Current Program Activities/Allowable Expenses:  Data infrastructure enhancements for the continued collection of mental health client-level data elements. </t>
  </si>
  <si>
    <t>Purpose of Proposed Ceiling Adjustment (if applicable):</t>
  </si>
  <si>
    <t>Variances:  The FY 2021 revenue variance was caused by the grant funds being deposited into an incorrect account.  The expenditure variance is due to</t>
  </si>
  <si>
    <t xml:space="preserve">a reduction in expenditures for travel and organization membership dues. </t>
  </si>
  <si>
    <t>Hawaii COVID-19 Mental Health Response</t>
  </si>
  <si>
    <t>S 519 H</t>
  </si>
  <si>
    <t xml:space="preserve">Intended Purpose:  The purpose of this grant is to bring critical mental health services directly to individuals statewide, both in person and through </t>
  </si>
  <si>
    <t>telehealth, amidst a pandemic.</t>
  </si>
  <si>
    <t>Source of Revenues: Emergency Grants to Address Mental and Substance Use Disorders During COVID 19</t>
  </si>
  <si>
    <t>Current Program Activities/Allowable Expenses:  Activities include provision of mental health services for adults with serious mental illness (SMI) or</t>
  </si>
  <si>
    <t xml:space="preserve">co-occurring SMI and substance use disorders, homeless individuals with less serious mental illness, and healthcare practioners requiring </t>
  </si>
  <si>
    <t>mental health care as a result of COVID-19.</t>
  </si>
  <si>
    <t>Variances: The variances are due to delays in the starting up of contracted services. The grant is scheduled to end on 5/31/2022.</t>
  </si>
  <si>
    <t>William L. Aakhus</t>
  </si>
  <si>
    <t>HTH 560</t>
  </si>
  <si>
    <t>586-9305</t>
  </si>
  <si>
    <t>State Systems Development Initiative (SSDI)</t>
  </si>
  <si>
    <t>SSA, Title V, Section 501(a)(2), as amended; 42 USC 701</t>
  </si>
  <si>
    <t>S 505 H</t>
  </si>
  <si>
    <t>Intended Purpose: The purpose of this grant is to improve data analysis capacity for programs.  The grant focuses on the development of key MCH datasets through the establishment of the data linkages between birth records and agency data (including Medicaid files and hospital discharge data), as well as improving access to data from surveys and registries.  The analysis of the data will open new paths to investigate health problems and to evaluate programs and policies for more effective Title V MCH program planning in Hawaii.</t>
  </si>
  <si>
    <t>Source of Revenues: DHHS, HRSA</t>
  </si>
  <si>
    <t>Current Program Activities/Allowable Expenses: Data collection, analysis, and publication related to the MCH population are carried out on an ongoing basis.  These data are used for continuing needs assessment, annual performance/outcome measurement, program planning and evaluation, and policy development.  Currently, data linkages have been made between infant birth and death certificates, birth records and newborn screening files, and birth records and WIC records.  Direct access to key MCH survey and registry data has also been achieved.  Annual data reports are developed and disseminated to policy makers and MCH stakeholders.</t>
  </si>
  <si>
    <t xml:space="preserve">Variances:  The variance in Appropriation Ceiling from FY2018-19 and beyond is to accommodate for grant carry over and supplemental awards.
</t>
  </si>
  <si>
    <t>Michelle C Matsuoka</t>
  </si>
  <si>
    <t>733-9062</t>
  </si>
  <si>
    <t>Early Childhood Comprehensive Systems: Health Integration Prenatal to Three Program</t>
  </si>
  <si>
    <t>42 U.S.C. § 701(a)(3) (Title V, § 501(a)(3) of the Social Security Act)</t>
  </si>
  <si>
    <t>S 522 H</t>
  </si>
  <si>
    <t>Intended Purpose: The ECSS Grant is funded in order to accomplish the Maternal and Child Health Bureau's Strategic Plan for Early Childhood Health across all states.  This implementation grant requires setting incremental goals and objectives for Hawaii to develop an early childhood comprehensive system.  Achievement of outcomes in the following key areas are to be addressed: a) access to health insurance and medical homes; b) mental health and social-emotional development; c) early childcare and education; d) parent education; and family support.</t>
  </si>
  <si>
    <t>Source of Revenues:  DHHS, HRSA</t>
  </si>
  <si>
    <t>Current Program Activities/Allowable Expenses:  Strategic management team consists of members from Hawaii's Departments of Health, Education, and Human Services, as well as early childhood stakeholders whom meet quarterly to provide oversight of implementation.</t>
  </si>
  <si>
    <t>Rural Hospital Flexibility Program (FLEX)</t>
  </si>
  <si>
    <t>Balanced Budget Act of 1997, Section 4201, PL 105-33</t>
  </si>
  <si>
    <t>S 524 H</t>
  </si>
  <si>
    <t>Intended Purpose: This grant program is a Federal initiative that provides funding to State Governments to strengthen rural health. This program: (1) Allows small hospitals the flexibility to reconfigure operations and be licensed as Critical Access Hospital (CAHs), (2) Offers cost-based reimbursement for Medicare acute and skilled inpatient and outpatient services, (3) Encourages the development of rural-centric health networks, (4) Offers grants to States to help implement a CAH program in the context of broader initiatives to strengthen the rural health care infrastructure.</t>
  </si>
  <si>
    <t xml:space="preserve">Source of Revenues: US Department of Health and Human Services, Health Resource Services Administration, Office of Rural Health Policy </t>
  </si>
  <si>
    <t>Current Program Activities/Allowable Expenses:  The FLEX program works with Hawaii’s nine CAHs on improving quality and performance, developing health information technology plans, and conversion to ICD-10; with rural communities on developing integrated systems of care; with the Emergency Medical Systems and Injury Prevention Branch on improving trauma care in rural areas; and providing community health needs assessments in rural areas.</t>
  </si>
  <si>
    <t>Small Rural Hospital Improvement Grant (SHIP)</t>
  </si>
  <si>
    <t>SSA, Section 1820(g)(3), 42 USC 1395i-4</t>
  </si>
  <si>
    <t>S 525 H</t>
  </si>
  <si>
    <t xml:space="preserve">Intended Purpose: This grant program is designed to help small rural hospitals comply with provision of the Patient Protection and Affordable Care Act. Grant monies may be used to prepare along three broad categories: (1) Value-Base Purchasing; (2) Accountable Care Organization/Shared Savings; and (3) Payment Bundling/PPS improvements.        </t>
  </si>
  <si>
    <t xml:space="preserve">Current Program Activities/Allowable Expenses: Funds are used to provide HCAHPS satisfaction surveys and quality improvement and benchmark training for the CAHs and ICD-10 implementation for the eligible non-CAH hospital. </t>
  </si>
  <si>
    <t>Regional Genetics Networks</t>
  </si>
  <si>
    <t xml:space="preserve">P </t>
  </si>
  <si>
    <t>Social Security Act (SSA) Title V, Section 502(a)(1), as amended</t>
  </si>
  <si>
    <t>S 526 H</t>
  </si>
  <si>
    <t>Intended Purpose:  To plan, develop, and evaluate activities that improve access to clinical genetic and newborn screening services, resources, and education for medically underserved families in Alaska, California, Hawaii, Idaho, Oregon, Washington, and Guam.</t>
  </si>
  <si>
    <t xml:space="preserve">Source of Revenues:   U.S. Department of Health and Human Services (DHHS), Health Resources and Services Administration (HRSA) </t>
  </si>
  <si>
    <t>Variances: The variance in revenues and expenditures between FY 2018-19 is due to delayed contract execution resulting in a large carry over balance expended in FY 2019.  FY20 also had a delay in the contract execution, so carryover dollars of $242k in FY21.  Stabilize expenditures for FY22 and FY23.</t>
  </si>
  <si>
    <t xml:space="preserve">Universal Newborn Hearing Screening </t>
  </si>
  <si>
    <t>N</t>
  </si>
  <si>
    <t>Section 399M of the Public Health Service (PHS) Act, as amended</t>
  </si>
  <si>
    <t>S 527 H</t>
  </si>
  <si>
    <t>Intended Purpose:  To further develop and refine the system of screening, assessment, and early intervention services for young children with hearing loss, so that all young children with hearing loss will reach developmentally appropriate milestones for language and communication.</t>
  </si>
  <si>
    <t>Current Program Activities:  These funds are used to: 1) complete implementation of universal newborn hearing screening program components by establishing a state advisory committee and an evaluation component; 2) improve existing components of screening, linkage with medical home, audiological assessment, data/tracking system, and professional and public educations; and 3) refine family support and early intervention services to meet the needs of young children with hearing impairment and their families.</t>
  </si>
  <si>
    <t>Variances: The variance between revenues and expenditures between FY 2018-19 is due to increased contract expenditures and cash draws, with the same occurring for FY19 to FY20.    No variance from FY20 to FY21.  Grant funding decrease anticipated which will account for the variance from FY21 to FY22, as lower expenditures expected.</t>
  </si>
  <si>
    <t>Zachary Riehemann</t>
  </si>
  <si>
    <t>733-4183</t>
  </si>
  <si>
    <t>Maternal, Infant and Early Childhood Home Visiting Grant Program (MIECHV)</t>
  </si>
  <si>
    <t>SSA, as amended by BBA of 2018, Title VI, A.</t>
  </si>
  <si>
    <t>S 529 H</t>
  </si>
  <si>
    <t>Intended Purpose:  To strengthen and improve home visiting programs, improve service coordination for at risk communities, and identify and provide comprehensive evidence-based home visiting services to families who reside in at risk communities.</t>
  </si>
  <si>
    <t>Source of Revenues: U.S. Department of Health and Human Services, Health Resources and Services Administration, Administration for Children and Families</t>
  </si>
  <si>
    <t xml:space="preserve">Current Program Activities/Allowable Expenses:
These funds are currently supporting the development of a Hawaii Home Visiting Network (HHVN).  This is a public/private partnership with existing home visiting programs to build capacity for home visiting services within the community and to address program sustainability for the future.  This project will also build back a hospital based Early Identification program for families at risk for child maltreatment.  Identified families will be offered home visiting services through the HHVN.  </t>
  </si>
  <si>
    <t>Sexual Violence Primary Prevention and Education</t>
  </si>
  <si>
    <t>42 USC 280b-1b(a)</t>
  </si>
  <si>
    <t>S 531 H</t>
  </si>
  <si>
    <t>Intended Purpose:  To provide sexual violence primary prevention services through activities, such as education and training to increase awareness and prevent sexual violence; to collaborate with and provide technical support to public and private agencies, community stakeholders, and community-based organizations to prevent all forms of sexual violence; and to increase the capacity of community-based organizations to engage in sexual violence primary prevention initiatives, activities, and partnerships.</t>
  </si>
  <si>
    <t>Source of Revenues: DHHS, CDC</t>
  </si>
  <si>
    <t>Current Program Activities/Allowable Expenses:
The funding provides for a program coordinator position that is responsible for statewide sexual violence prevention efforts including collaboration, planning, and support, as well as monitoring and evaluation services, for the following:
A. Convene and maintain a Sexual Violence Prevention Work Group that consists of public and private agencies;
B. Implement the Sexual Violence State Action Plan;
C. Provide technical assistance and support to increase awareness and building capacity of sub-recipients, government agencies, and community-based organizations to prevent all forms of sexual violence;
D. Coordinate and collaborate with the Hawaii Coalition Against Sexual Assault to provide public awareness and prevention education activities in the community; and 
E. Support private and public agencies to provide sexual violence primary prevention activities that (1) increase awareness of sexual violence and (2) increase understanding of healthy relationships through education to youth and young adults through trainings and technical assistance to youth-serving agencies.</t>
  </si>
  <si>
    <t>Hawaii Pregnancy Risk Assessment Monitoring System (PRAMS)</t>
  </si>
  <si>
    <t>Section 317(k) of PHS Act; 42 USC 247b-12, as amended</t>
  </si>
  <si>
    <t>S 533 H</t>
  </si>
  <si>
    <t>Intended Purpose:  The Hawai‘i Pregnancy Risk Assessment Monitoring System (PRAMS) Program is a population-based surveillance system designed to identify and monitor maternal experiences, attitudes, and behaviors from preconception, through pregnancy and into the interconception period. The goal of the Hawaii PRAMS program is to improve the health of mothers and infants by reducing adverse outcomes such as low birth weight, infant mortality and morbidity, and maternal morbidity. PRAMS provides Hawaii-specific data for planning and assessing health programs and for describing maternal experiences that may contribute to maternal and infant health.</t>
  </si>
  <si>
    <t>Source of Revenues: Centers for Disease Control and Prevention (CDC), National Center for Chronic Disease Prevention &amp; Health Promotion, Division of Reproductive Health</t>
  </si>
  <si>
    <t>Current Program Activities/Allowable Expenses:
A. Maintain a surveillance system to collect information from a defined sample of new mothers with live born infants. 
B. Conduct analysis and trend analysis of data to understand the relationship between behaviors, attitudes, and experiences relating to pregnancy and early infancy.</t>
  </si>
  <si>
    <t>Personal Responsibility Education Grant (PREP) (project: 000613)</t>
  </si>
  <si>
    <t>SSA, Title V, Section 513</t>
  </si>
  <si>
    <t>S 534 H</t>
  </si>
  <si>
    <t>Intended Purpose:  The personal responsibility and education grant provides support to the States to replicate effective, evidence-based teen pregnancy prevention and positive youth development program models that have been scientifically proven to change behavior such as delaying sexual activity, increasing condom or contraceptive use, and reducing pregnancy among adolescents.</t>
  </si>
  <si>
    <t>Source of Revenues: DHHS, Administration for Children and Families</t>
  </si>
  <si>
    <t xml:space="preserve">Current Program Activities/Allowable Expenses:  This grant supports the training and implementation of an evidence-based, teen pregnancy prevention and positive youth development curriculum.  It is designed to provide adolescents a comprehensive set of life skills for educational and career success, to develop healthy habits and to know what healthy relationships are in order to prevent pregnancies, HIV/AIDS and sexually transmitted infections.  The grant targets high school dropouts statewide, 16 to 18 years of age that attend the Department of Defense Hawaii National Guard Youth Challenge Academy in Hilo and Kalaeloa, Hawaii. </t>
  </si>
  <si>
    <t>Lola Irvin</t>
  </si>
  <si>
    <t xml:space="preserve">HTH 590 </t>
  </si>
  <si>
    <t>Behavioral Risk Factors Surveillance System</t>
  </si>
  <si>
    <t>Sections 301(a) and 1703(a) of the Federal Public Health Services Act</t>
  </si>
  <si>
    <t>S 506 H</t>
  </si>
  <si>
    <t>Intended Purpose:  Provide the principle data source for monitoring diverse health issues, informing public health action, and responding to</t>
  </si>
  <si>
    <t xml:space="preserve">emerging health trends in Hawaii such as COVID-19. Over 3-year period increase completed interviews, improve access to </t>
  </si>
  <si>
    <t xml:space="preserve">high-quality BRFSS data relevant to diverse communities and stakeholders to make data actionable. Enhance questionnaire development, </t>
  </si>
  <si>
    <t xml:space="preserve">data collection, review, analysis, and reporting; ensure sufficient sample size for sub-state and demographic comparisons, and increase </t>
  </si>
  <si>
    <t xml:space="preserve">dissemination, access, and quality of BRFSS data. </t>
  </si>
  <si>
    <t>Source of Revenues:   Centers for Disease Control and Prevention, Health and Human Services</t>
  </si>
  <si>
    <t xml:space="preserve">Current Program Activities/Allowable Expenses:  Collect and analyze surveillance data using a sample of telephone numbers, to monitor the prevalence </t>
  </si>
  <si>
    <t xml:space="preserve">of health risk behaviors that are associated with chronic health problems, preventable injuries and help respond to current and </t>
  </si>
  <si>
    <t xml:space="preserve">emerging health threats; personnel and operational costs allowed. </t>
  </si>
  <si>
    <t xml:space="preserve">Variances:  </t>
  </si>
  <si>
    <t>New grant starting in fiscal year 2021.  Appropriation number was previously assigned to the National Cancer Program grant.</t>
  </si>
  <si>
    <t>Nancy Bartter</t>
  </si>
  <si>
    <t>HTH 610 FR</t>
  </si>
  <si>
    <t>586-7567</t>
  </si>
  <si>
    <t>PPG - State Lead Abatement Program</t>
  </si>
  <si>
    <t xml:space="preserve">1996 Appropriations Act (PL 104-134) &amp; </t>
  </si>
  <si>
    <t>S 507 H</t>
  </si>
  <si>
    <t>1998 Appropriations Act (PL 105-65)</t>
  </si>
  <si>
    <t>Intended Purpose:   Continue to operate an EPA-authorized State Lead Abatement Program.  Implement lead-based training and certification program pursuant to Toxic Substances Control Act, Title IV, Sections 402 and 404.</t>
  </si>
  <si>
    <t>Source of Revenues:  Federal grant funds from Environmental Protection Agency</t>
  </si>
  <si>
    <t>Current Program Activities/Allowable Expenses:  Administration, program development, data management, inspection, enforcement, training, and certification</t>
  </si>
  <si>
    <t xml:space="preserve">   List each net transfer in/out; list each account number</t>
  </si>
  <si>
    <t>NA</t>
  </si>
  <si>
    <t>Amount Req. for Bond Conveyance</t>
  </si>
  <si>
    <t>HTH 840 FG</t>
  </si>
  <si>
    <t>Beach Monitoring and Notification Program</t>
  </si>
  <si>
    <t>PL 92-500, Water Pollution Control Act</t>
  </si>
  <si>
    <t>S 512 H</t>
  </si>
  <si>
    <t>Intended Purpose: Implement State's beach monitoring and notification program</t>
  </si>
  <si>
    <t>Current Program Activities/Allowable Expenses: Administration, program development, technical assistance, monitoring, risk assessment, enforcement, disease surveillance and investigation, laboratory capabilities and certification, public response and notification, data management and reporting</t>
  </si>
  <si>
    <t>Variances:  Expenditures vary according to workplan.</t>
  </si>
  <si>
    <t>HTH 849 FA</t>
  </si>
  <si>
    <t>Exchange Network</t>
  </si>
  <si>
    <t>P.L. 111-88; 40 CFR Part 3</t>
  </si>
  <si>
    <t>S 513 H</t>
  </si>
  <si>
    <t>Intended Purpose:  Develop and implement various data systems for Environmental Health Administration programs</t>
  </si>
  <si>
    <t>Current Program Activities/Allowable Expenses:  Administration, program development, reporting, and technical assistance</t>
  </si>
  <si>
    <t xml:space="preserve">Variances:  Grant has multi-year award periods and expenditures vary according to workplan.   </t>
  </si>
  <si>
    <t>Toxic Substance Compliance Monitoring</t>
  </si>
  <si>
    <t>Toxic Substances Control Act, Section 28; 40 CFR Part 31</t>
  </si>
  <si>
    <t>Intended Purpose: Implement asbestos monitoring, inspection, and enforcement pursuant to Toxic Substances Control Act</t>
  </si>
  <si>
    <t>Current Program Activities/Allowable Expenses: Administration, program development, data management, inspection, risk assessment, and enforcement</t>
  </si>
  <si>
    <t>HTH 849 FD</t>
  </si>
  <si>
    <t>Hazardous Materials Emergency Preparedness</t>
  </si>
  <si>
    <t>49 U.S.C. 5101</t>
  </si>
  <si>
    <t>S 541 H</t>
  </si>
  <si>
    <t>(changed from S 549 H in FY20)</t>
  </si>
  <si>
    <t>Intended Purpose:  Provide hazardous materials training to local emergency first responders.</t>
  </si>
  <si>
    <t>Source of Revenues:  Federal grant funds from U. S. Department of Transportation</t>
  </si>
  <si>
    <t>Current Program Activities/Allowable Expenses:  Provide training, support planning studies, travel to conferences</t>
  </si>
  <si>
    <t>Variances:  Due to timing of activities and reimbursements.  Award period varies, and unable to predict when new award (rather than award modification)</t>
  </si>
  <si>
    <t>will start.</t>
  </si>
  <si>
    <t>Water Quality Management Planning</t>
  </si>
  <si>
    <t>S 542 H</t>
  </si>
  <si>
    <t>Intended Purpose:  Implement State Water Quality Planning and Management Program</t>
  </si>
  <si>
    <t>Current Program Activities/Allowable Expenses: Water quality standards amendments, bio-assessments, visual assessments, and other monitoring for Clean Water Act section 303(d) listing, development of Total Maximum Daily Loads, data management, and holding public information meetings and hearings.</t>
  </si>
  <si>
    <t>HTH 840 FJ</t>
  </si>
  <si>
    <t>Leaking Underground Storage Tank - Corrective Action</t>
  </si>
  <si>
    <t>PL 94-580, Resource Conservation and Recovery Act</t>
  </si>
  <si>
    <t>S 543 H</t>
  </si>
  <si>
    <t>Intended Purpose: Decrease the number of open leaking underground storage tanks and restore these sites in order to protect public health and the environment</t>
  </si>
  <si>
    <t>Variances:  Grant has a 5-year budget/project period, but ceiling included each year for budgetary purposes, because positions are funded by this grant.  Expenditures vary according to workplan.</t>
  </si>
  <si>
    <t>Leaking Underground Storage Tank - Prevention</t>
  </si>
  <si>
    <t>S 544 H</t>
  </si>
  <si>
    <t>Intended Purpose:  Develop and operate an inspection, compliance, and enforcement program to prevent and detect releases from underground storage tanks pursuant to the Solid Waste Disposal Act</t>
  </si>
  <si>
    <t>HTH 840 FF</t>
  </si>
  <si>
    <t>State Clean Diesel Grant-Diesel Retrofit</t>
  </si>
  <si>
    <t>PL 109-58, Energy Policy Act of 2005</t>
  </si>
  <si>
    <t>S 545 H</t>
  </si>
  <si>
    <t>Intended Purpose:  Reduce emissions from in-use diesel engines</t>
  </si>
  <si>
    <t>Current Program Activities/Allowable Expenses:  Develop and administer a program to reduce diesel emissions</t>
  </si>
  <si>
    <t>Variances:  Length of grant award period varies.  Expenditures vary according to the contract schedule with the agency converting its diesel engines.  Ceiling is needed for 1st year of award only, since positions are not funded.  However, unable to predict when each new award (rather than award modification) will start.</t>
  </si>
  <si>
    <t>Department of Defense and State MOA</t>
  </si>
  <si>
    <t>P.L. 96-510, Comprehensive Environmental</t>
  </si>
  <si>
    <t>S 546 H</t>
  </si>
  <si>
    <t>Response, Compensation, and Liability Act</t>
  </si>
  <si>
    <t>Intended Purpose: Enable the State to ensure that the environmental assessment and remediation of contaminated sites on military-owned and military-operated properties in the State of Hawaii meet legal requirements and result in site conditions that are protective of human health and the environment.</t>
  </si>
  <si>
    <t>Source of Revenues:  Reimbursement from U.S. Department of Defense</t>
  </si>
  <si>
    <t>Current Program Activities/Allowable Expenses: Assessment and remediation</t>
  </si>
  <si>
    <t>Variances:  Grant has a 2-year budget/project period, but ceiling included each year for budgetary purposes, because positions are funded by this grant.  Expenditures vary according to workplan.  Revenues vary due to timing of reimbursements.</t>
  </si>
  <si>
    <t>State Response Program</t>
  </si>
  <si>
    <t xml:space="preserve">Comprehensive Environmental Response, </t>
  </si>
  <si>
    <t>S 547 H</t>
  </si>
  <si>
    <t>Compensation, and Liability Act</t>
  </si>
  <si>
    <t xml:space="preserve">Intended Purpose:  Develop, implement, and maintain State Response Program with timely survey and inventory of brownfield sites, which are properties whose expansion, redevelopment, or reuse may be complicated by the presence of hazardous substances.  Oversight and enforcement authorities to ensure that response actions protect human health and the environment, resources to provide meaningful public involvement, mechanisms for approval of cleanup plans, and verification of complete responses. </t>
  </si>
  <si>
    <t>Current Program Activities/Allowable Expenses:  Improve capacity to provide a public record, survey and inventory Brownfield sites, enhance oversight and enforcement authorities, provide meaningful opportunities for public participation, improve mechanisms for cleanup approval, verification of site cleanup, and management of institutional controls</t>
  </si>
  <si>
    <t>Preliminary Assessment/Site Inspection</t>
  </si>
  <si>
    <t>S 548 H</t>
  </si>
  <si>
    <t>Current Program Activities/Allowable Expenses:  Site discovery, preliminary assessments, assistance with site inspections to determine which sites might be listed on the Superfund National Priority List</t>
  </si>
  <si>
    <t>Marion Wong</t>
  </si>
  <si>
    <t>710/MK</t>
  </si>
  <si>
    <t>453-6667</t>
  </si>
  <si>
    <t>Food Emergency Response Network (Multiplex Screening Panel for the Detect)</t>
  </si>
  <si>
    <t>Act 53, SLH 2018</t>
  </si>
  <si>
    <t>S-14-508 H, S-16-508 H</t>
  </si>
  <si>
    <t xml:space="preserve">Intended Purpose: This Cooperative Agreement grant will enhance and expand the Department's laboratory capacity and capabilities to detect </t>
  </si>
  <si>
    <t>microbiological threat agents in foods, develop screening technologies, and provide timely lab response to local or nationwide foodborn pathogen outbreak.</t>
  </si>
  <si>
    <t>Source of Revenues: Dept. of Health &amp; Human Services (DHHS), Food &amp; Drug Administration (FDA), Food Emergency Response Network (FERN)</t>
  </si>
  <si>
    <t>Current Program Activities/Allowable Expenses:  The fund will be used for laboratory support personnel, to procure equipment and other scientific supplies, to pay for extended service agreements for the purchased equipment that will be used to perform the tasks required in order to meet the Federal Cooperative Agreement.</t>
  </si>
  <si>
    <t>Variances: The decrease in revenues for FY17 is due to an increase in salaries and wages as a result of one vacant position being filled.</t>
  </si>
  <si>
    <t>The fluctuations in expenditures are due to extended service agreements for the purchased equipment and increased salary costs.</t>
  </si>
  <si>
    <t xml:space="preserve">The decrease in revenues for FY19 is due to a filled position becoming vacant and the decrease in exenditures are a result of the </t>
  </si>
  <si>
    <t xml:space="preserve">decreased salary costs. The FY20 decrease is due to position vacancies and inability to spend funds due to COVID-19. </t>
  </si>
  <si>
    <t xml:space="preserve">Funding agency extended </t>
  </si>
  <si>
    <t>grant one additional year.  The FY21 decrease is due to spend down or remaining grant funds.  The decrease in FY2022</t>
  </si>
  <si>
    <t>02/28/17 JS3930</t>
  </si>
  <si>
    <t>Utey Uch</t>
  </si>
  <si>
    <t>HTH 720</t>
  </si>
  <si>
    <t>(808) 692-7229</t>
  </si>
  <si>
    <t>Medicare Administration Title XVIII</t>
  </si>
  <si>
    <t>Social Security Act, Section 1864, and U.S. Public Law 100-578</t>
  </si>
  <si>
    <t>S-**-509-H</t>
  </si>
  <si>
    <t>To meet contractual obligations under the Social Security Act, Section 1864, and U.S. Public Law 100-578 between the State of Hawaii, Department of Health (DOH) and the Centers for Medicare and Medicaid Services (CMS) by completing federal survey &amp; certification activities to enable health care providers, suppliers, and clinical laboratories in qualifying for Medicare/Medicaid reimbursement in Hawaii.</t>
  </si>
  <si>
    <t>Centers for Medicare and Medicaid Services (CMS) provides federal grant to the Office of Health Care Assourance (OHCA) to cover expenditures relating to surveys and certification of Medicare Title XVIII program activities.  The contract funding is relatively stable from year to year but can increase or decrease based on the funding levels appropriated by Congress despite the level of funding requested by OHCA.</t>
  </si>
  <si>
    <t>On behalf of CMS, OHCA performs surveys and certifications of the Medicare-eligible healthcare facilities. OHCA conducts initial, re-certification, follow-up, complaint, and/or validation on-site surveys of  those healthcare providers and suppliers (ambulatory surgical centers, comprehensive rehabilitation facilities, end-stage renal disease facilities, home health agencies, hospices, hospitals, nursing facilities, outpatient physical therapy/speech pathology clinics, portable x-ray facilities, and rural health clinics); and investigate allegations of abuse, neglect, and/or misappropriation of resident property against certified nurse aides (CNA) in certified nursing homes according to federal regulations, policies, and procedures in Hawaii.  Despite any changes to the federal funding, CMS expects the state to meet its contractual obligations of performing Medicare certification surveys on healthcare facilities and organizations within the program's jurisdiction.</t>
  </si>
  <si>
    <t>The increase of expenditures in FY 2018, FY 2019 and FY 2020 is the result of filling vacant positions and increasing salary per bargaining unit wage agreement. FY2022 expenditures was increased due to the increase of contract costs and the Covid-19 infection control expenses including infection control surveys costs.</t>
  </si>
  <si>
    <t>Transfer-in</t>
  </si>
  <si>
    <t>Transfer-out</t>
  </si>
  <si>
    <t>Medicaid Administration Title XIX</t>
  </si>
  <si>
    <t>S-**-538-H</t>
  </si>
  <si>
    <t>Hawaii State Department of Human Services (DHS) reimburses the federal grant and state share to the Office of Health Care Assurance (OHCA) for the expenditures incurred relating to Medicare Administration Title XIX. DHS receives the federal grant from the Centers for Medicare and Medicaid Services (CMS) under Medicaid survey and certification program funds, Title XIX.  The contract funding is relatively stable from year to year but can increase or decrease based on the funding levels appropriated by Congress despite the level of funding requested by OHCA.</t>
  </si>
  <si>
    <t>On behalf of CMS, OHCA performs surveys and certification of healthcare facilities who participate in Medicaid Title XIX program. OHCA conducts initial, re-certification, follow-up, complaint, and/or validation on-site surveys of health care providers and suppliers (ambulatory surgical centers, home health agencies, hospitals, intermediate care facilities for the mentally retarded, nursing facilities, and rural health clinics); and investigate allegations of abuse, neglect, and/or misappropriation of resident property against certified nurse aides (CNA) in certified nursing homes according to federal regulations, policies, and procedures in Hawaii.  Despite any changes to the federal funding, CMS expects the state to meet its contractual obligations of performing Medicare certification surveys on healthcare facilities and organizations within the program's jurisdiction.</t>
  </si>
  <si>
    <t>Ceiling is increased to cover the increase in expenditures and to match the federal grant and state match reimbursements from Hawaii Department of Human Services.</t>
  </si>
  <si>
    <t>The increase of expenditures in FY2018 is the result of filling vacant positions and inceasing salary per bargaining unit wage agreement. The expenditures was decreased in FY2021 and FY2022 due to the vacancies and the vacant positions were eliminated or partially funded in FY2022 as a result of Statewide general fund reduction. Those positions were paritally funded by general funds. OHCA is requesting for the positions that were eleminated and for funding the positions that were partially funded.</t>
  </si>
  <si>
    <t>Transfers-in</t>
  </si>
  <si>
    <t>Clinical Laboratory Improvement Amendments (CLIA)</t>
  </si>
  <si>
    <t>S-**-539-H</t>
  </si>
  <si>
    <r>
      <rPr>
        <b/>
        <sz val="10"/>
        <rFont val="Arial"/>
        <family val="2"/>
      </rPr>
      <t>Intended Purpose:</t>
    </r>
    <r>
      <rPr>
        <sz val="10"/>
        <rFont val="Arial"/>
        <family val="2"/>
      </rPr>
      <t xml:space="preserve"> To meet contractual obligations under the Social Security Act, Section 1864, and U.S. Public Law 100-578 between the State of Hawaii, Department of Health (DOH) and the Centers for Medicare and Medicaid Services (CMS) by completing federal survey &amp; certification activities to enable health care providers, suppliers, and clinical laboratories in qualifying for Medicare/Medicaid reimbursement in Hawaii.</t>
    </r>
  </si>
  <si>
    <t>Source of Revenues: The source of revenues are from Federal contracts.  The contract funding is relatively stable from year to year but can increase or decrease based on the funding levels appropriated by Congress despite the level of funding requested by OHCA.  Congress' dilemma on whether or how to address the federal budget deficit makes the level of funding for this program unpredictable for the next few years.  Beginning in FY14, DAGS split previous S-223-H account into three (3) separate accounts - 509, 538, and 539 therefore no previous data exists prior to FY14.</t>
  </si>
  <si>
    <t xml:space="preserve">Current Program Activities/Allowable Expenses: </t>
  </si>
  <si>
    <t xml:space="preserve">Expenditures were increased in FY 2019, FY 2020, and FY2021 because of filling vacant position. The expenditures is decreased in FY2022 due to vacancy. </t>
  </si>
  <si>
    <t>S.Chun</t>
  </si>
  <si>
    <t>HTH 904-AJ</t>
  </si>
  <si>
    <t>6-7323</t>
  </si>
  <si>
    <t>Senior Medicare Patrol</t>
  </si>
  <si>
    <t>42 USC 3032</t>
  </si>
  <si>
    <t>S 514 H</t>
  </si>
  <si>
    <t>Intended Purpose: To empower seniors through increased awareness and understanding of healthcare programs.</t>
  </si>
  <si>
    <t>Source of Revenues: Administration on Community Living</t>
  </si>
  <si>
    <t>Current Program Activities/Allowable Expenses: Medicare beneficiaries and their families.</t>
  </si>
  <si>
    <t>COVID-19 ADRC GRANT STIMULUS</t>
  </si>
  <si>
    <t>Act 2020 P.L. 116-123</t>
  </si>
  <si>
    <t>HTH904-AJ</t>
  </si>
  <si>
    <t>HAWAII'S ALZHEIMER'S DISEASE PROGRAM</t>
  </si>
  <si>
    <t>Title IV of the Older Americans Act</t>
  </si>
  <si>
    <t>S20-550</t>
  </si>
  <si>
    <t xml:space="preserve">Intended Purpose: Work at state and community levels to develop and expand the availability of dementia-capable supports and services for persons </t>
  </si>
  <si>
    <t>with Alzheimer's disease and related dementias (ADRD), their families, and their caregivers.</t>
  </si>
  <si>
    <t>Source of Revenues: DHHS/ACL</t>
  </si>
  <si>
    <t>Current Program Activities/Allowable Expenses: Assessment, remediation, and training.</t>
  </si>
  <si>
    <t>State Health Insurance Assistance Program</t>
  </si>
  <si>
    <t>42 USC 1995b-4</t>
  </si>
  <si>
    <t>S 552 H</t>
  </si>
  <si>
    <t>Intended Purpose: Provides free in depth one on one insurance counseling and assistance to Medicare beneficiaries and their families.</t>
  </si>
  <si>
    <t>Current Program Activities/Allowable Expenses: Operating expenses dealing with assistance and one on one counseling.</t>
  </si>
  <si>
    <t>Variances: Grant amount changes from year to year.</t>
  </si>
  <si>
    <t>Title VII Ombudsman/Elder Abuse Prevention</t>
  </si>
  <si>
    <t>PL 114-144</t>
  </si>
  <si>
    <t>S 554 H</t>
  </si>
  <si>
    <t>Intended Purpose: Addresses the need for strong advocacy to protect and enhance the basic rights and benefits of vulnerable people.</t>
  </si>
  <si>
    <t>Current Program Activities/Allowable Expenses: Operating expenses to assist the rights and privileges of older adults.</t>
  </si>
  <si>
    <t>Nutrition Services Incentive Program</t>
  </si>
  <si>
    <t>S 555 H</t>
  </si>
  <si>
    <t>Intended Purpose: Rewards state agencies that effectively deliver nutritious meals to older adults.</t>
  </si>
  <si>
    <t>Current Program Activities/Allowable Expenses: Support nutrition services for older adults which includes the congregate and home delivered meals.</t>
  </si>
  <si>
    <t>Current Program Activities/Allowable Expenses: Oversight and management of Leaking Underground Storage Tank sites and implementation of procedures to compel reporting, assessment, and remediation of releases from underground storage tanks by the responsible owner or operator</t>
  </si>
  <si>
    <t>On behalf of CMS, OHCA performs Clinical Laboratory Improvement Amendments (CLIA) surveys and certifications of clinical laboratories. OHCA conducts initial surveys, resurveys, follow-up surveys, and complaint investigations of  clinical laboratories (CLIA).</t>
  </si>
  <si>
    <t>Current Program Activities:  These funds are used to: 1)  develop, pilot, and evaluate activities to increase access to clinical genetic specialty services to underserved populations; 2) develop and support telehealth as a method to received genetic services and education; 3) improve public and health care provider knowledge of genetic and newborn screening services and resources; 4) promote third party reimbursement of genetic services; and 5) facilitate coordination between genetic services providers, families, primary care providers, state genetic programs workers to identify and implement strategies to increase the availability of pediatric subspecialty care for families with or at risk for heritable conditions.</t>
  </si>
  <si>
    <t>To support preventing, preparing for and responding to Coronavirus disease as outlined in the Coronavirus Preparedness and Response Supplemental Appropriations Act 2020.</t>
  </si>
  <si>
    <t>Amihan Aiona</t>
  </si>
  <si>
    <t>HTH 440</t>
  </si>
  <si>
    <t>692-7508</t>
  </si>
  <si>
    <t>Hawaii Tobacco State Enforcement Contract</t>
  </si>
  <si>
    <t>HHSF223201110148C</t>
  </si>
  <si>
    <t>S 520 H</t>
  </si>
  <si>
    <t>Intended Purpose:   To ensure states maintain compliance with and enforce certain provisions of the Federal Tobacco Control Act regulations (21 CFR, Part 1140).</t>
  </si>
  <si>
    <t>Source of Revenues:   Department of Health and Human Services -Food and Drug Administration (FDA).</t>
  </si>
  <si>
    <t>Current Program Activities/Allowable Expenses:  Conduct unannounced tobacco inspections of retail outlets for compliance with respect to federal regulations, collect, document and preserve evidence; support FDA in any enforcement or judicial actions; coordinate with FDA for responses to press; respond to inquiries by FDA concerning inspections and activities conducted.</t>
  </si>
  <si>
    <t>Variances:  Prior three year contract from 9/30/14 to 9/29/17.  New three year contract from 9/30/17 to 9/29/20.  FY 2016 to FY 2019 variances are due to the following reasons: 1) delayed execution of purchase of service contract modification in FY  2016 and FY 2018; 2) the contract amount has increased from FY 2016 $386,608 to FY 2020 $548,733, thereby increasing revenues and expenses annually.  New four year contract 9/30/20 to 9/29/24 assigned new account S-21-652-H.</t>
  </si>
  <si>
    <t>JS3840 (trf from S17-614)</t>
  </si>
  <si>
    <t>FY 2024</t>
  </si>
  <si>
    <t>Grant ends on 3/31/23</t>
  </si>
  <si>
    <t>Grant will end on 9/30/22</t>
  </si>
  <si>
    <t>Variances: Grant amount changes due to FY 2022 and 2023 supplemental</t>
  </si>
  <si>
    <t>Variances: 
Program started a new 5-year project in FY 22; decreased FY 22 and FY 23 ceiling estimate based on the new annual award. New project period starts from August1, 2021 to July 31, 2022, Expenditure/revenue variances from FY2022 to FY2023 is due to liquidate of payment in FY2023.</t>
  </si>
  <si>
    <t>Variances: Approximately 15% variances from FY2021 to FY2022 is due late  liquidation of FY2022 encumbrances in FY2023. Esitmate FY2023 and FY2024 based on current annual award.</t>
  </si>
  <si>
    <t>Variances:  FY2022 budget period starts from June 1, 2021 to May 31, 2022, expenditure/revenue variances from FY2021 to FY2022 is due to liquidation of FY2022 encumbrances in FY2023.</t>
  </si>
  <si>
    <t>.</t>
  </si>
  <si>
    <t>Variances: The variance is due to the FY 2022 column representing an ongoing grant. Both the revenue &amp; expenditure amounts will increase as the funds are spent between now and the end of the timeframe for payments, 12/30/2022. The final figures to be within the 10% threshold.</t>
  </si>
  <si>
    <t>Samantha Berberich</t>
  </si>
  <si>
    <t>733-9073</t>
  </si>
  <si>
    <t>Variances: Variances do not exceed 10%</t>
  </si>
  <si>
    <t>Variances: The variance between FY 2018-19 is due to reduced payroll obligations and related expenditures.  The variance between FY 2019-20 is due to estimated contract expenditures.  From FY 2020 onward, the estimated Appropriation Ceiling was changed to align with annual award. Expenditure/Revenue from FY2021 to FY2022 remained within 10%.</t>
  </si>
  <si>
    <t xml:space="preserve">Variances: The variances are due to delays in the starting up of contracted services and the execution of contracts. The grant is scheduled </t>
  </si>
  <si>
    <t>to end on 5/31/2023.</t>
  </si>
  <si>
    <t>Keith Ridley</t>
  </si>
  <si>
    <t>(808) 692-7227</t>
  </si>
  <si>
    <t>The increase of expenditures in FY 2019 and FY 2020 is the result of filling vacant positions and increasing salary per bargaining unit wage agreement. FY2021 expenditures was increased due to the increase of contract costs. The decrease in FY2022 was due to many vacant positions. We anticipate an increase in FY2023 due to filling vacant positions and the inrease in contract costs.</t>
  </si>
  <si>
    <t>The increase of expenditures in FY2019 and FY2020 is the result of filling vacant positions and inceasing salary per bargaining unit wage agreement. The expenditures was decreased in FY2021 and FY2022 due to the vacancies. We anticipate an increase in FY2023 due to filling vacant positions and the inrease in contract costs.</t>
  </si>
  <si>
    <t>(808) 586-4481</t>
  </si>
  <si>
    <t>Variances:   For FY18, lower expenditures due to one vacant position being redescribed to implement reorganization that was acknowledged 3/14/17.  Starting in FY 21, this award has has been combined with the Lead Enforcement grant into a Performance Partnership Grant (PPG).  Lower expenditures, and thus revenues, in FY22 due to position vacancy.</t>
  </si>
  <si>
    <t>S 536 H (S 567 H in FY23)</t>
  </si>
  <si>
    <t>Variances:   In FY 20, changed to 2-year award, rather than 1-year award.  In FY22, changed back to 1-year award.</t>
  </si>
  <si>
    <t>Variances:  Expenditures vary according to workplan.  FY23 award includes funding from Infrastructure Investment and Jobs Act (IIJA) (PL 117-58).</t>
  </si>
  <si>
    <t>Current Program Activities/Allowable Expenses: Conduct facility inspections at all operating facilities at least once every three years to determine compliance with regulatory requirements such as system design, operation, monitoring, and operator training. Perform appropriate enforcement action as needed.</t>
  </si>
  <si>
    <t>Variances:  Grant has a multi-year budget/project period, but ceiling included each year for budgetary purposes, because positions are funded by this grant.  Expenditures vary according to workplan.  Lower expenditures and revenue in FY22 due to position vacancies.</t>
  </si>
  <si>
    <t>Intended Purpose:  Site discovery and site screening activities to identify contaminated sites, and enable remediation and safe re-use of land with historic environmental contamination</t>
  </si>
  <si>
    <t>Variances: The increase is in anticipation of shifting more funding into project in OPPPD</t>
  </si>
  <si>
    <t>301(A) AND 317(K)(2),PHS 42USC241(A)247B(K)2</t>
  </si>
  <si>
    <t>Sarah Kemble</t>
  </si>
  <si>
    <t>(808) 587-6313</t>
  </si>
  <si>
    <t>Current Program Activities/Allowable Expenses:  Funds will be used to maintain personnel to accomplish key objectives for the ELC grant and support and improve the following capacities to detect, mitigate, and prevent infectious diseases for the population of Hawaii:  epidemiology, laboratory, and health information systems.  Additional funding in FY18 supports arboviral response, including Zika virus, as well as, addressing antimicrobial resistance and healthcare associated infections. Additional funding in FY 2020 through FY 2022 supports COVID-19 response activities.</t>
  </si>
  <si>
    <t>Variances:   Variances in revenues and expenditures are generally due to variances in award receipt date, components, amounts, and timing of payments.</t>
  </si>
  <si>
    <t>FY 2021 and FY2022 variances in revenues and expenditures are due to supplemental COVID-19 funds received for COVID-19 related response activities.</t>
  </si>
  <si>
    <t>Variances:  FY19 has a decrease in the grant award but the award increased again in  FY2020 and FY2021.  The grant award received an increase by 1 million in FY23 and FY24.</t>
  </si>
  <si>
    <t xml:space="preserve">Variances:  In FY19, the HIV Prevention grant was merged with the HIV/AIDS grant and the combine total award significantly increased.  The award was significantly increased in FY2020 and through FY2024 with a few small fluctuation in expenditure in between years. </t>
  </si>
  <si>
    <t>Variances:  The variance in expenditure in FY22 was due to less vacancy rate and some overtime.</t>
  </si>
  <si>
    <t xml:space="preserve"> is due to spendown of the grant which lapses into months July - August FY22. Remaining balance spent and grant ends 8/31/2021.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</si>
</sst>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_(* \(#,##0\);_(* &quot;-&quot;_);_(@_)"/>
  </numFmts>
  <fonts count="10" x14ac:knownFonts="1">
    <font>
      <sz val="10"/>
      <name val="Arial"/>
    </font>
    <font>
      <sz val="11"/>
      <color theme="1"/>
      <name val="Calibri"/>
      <family val="2"/>
      <scheme val="minor"/>
    </font>
    <font>
      <sz val="11"/>
      <color theme="1"/>
      <name val="Calibri"/>
      <family val="2"/>
      <scheme val="minor"/>
    </font>
    <font>
      <b/>
      <sz val="10"/>
      <name val="Arial"/>
      <family val="2"/>
    </font>
    <font>
      <u/>
      <sz val="10"/>
      <name val="Arial"/>
      <family val="2"/>
    </font>
    <font>
      <sz val="10"/>
      <name val="Arial"/>
      <family val="2"/>
    </font>
    <font>
      <sz val="10"/>
      <color theme="1"/>
      <name val="Arial"/>
      <family val="2"/>
    </font>
    <font>
      <sz val="10"/>
      <color rgb="FFFF0000"/>
      <name val="Arial"/>
      <family val="2"/>
    </font>
    <font>
      <b/>
      <sz val="9"/>
      <name val="Arial"/>
      <family val="2"/>
    </font>
    <font>
      <sz val="9"/>
      <name val="Arial"/>
      <family val="2"/>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4">
    <xf numFmtId="0" fontId="0" fillId="0" borderId="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1" fillId="0" borderId="0"/>
  </cellStyleXfs>
  <cellXfs count="264">
    <xf numFmtId="0" fontId="0" fillId="0" borderId="0" xfId="0"/>
    <xf numFmtId="0" fontId="5" fillId="0" borderId="0" xfId="1"/>
    <xf numFmtId="0" fontId="5" fillId="2" borderId="0" xfId="1" applyFill="1"/>
    <xf numFmtId="0" fontId="5" fillId="2" borderId="1" xfId="1" applyFill="1" applyBorder="1"/>
    <xf numFmtId="0" fontId="5" fillId="2" borderId="0" xfId="1" applyFill="1" applyAlignment="1">
      <alignment horizontal="right"/>
    </xf>
    <xf numFmtId="0" fontId="5" fillId="2" borderId="2" xfId="1" applyFill="1" applyBorder="1"/>
    <xf numFmtId="0" fontId="5" fillId="2" borderId="11" xfId="1" applyFill="1" applyBorder="1"/>
    <xf numFmtId="0" fontId="5" fillId="2" borderId="4" xfId="1" applyFill="1" applyBorder="1"/>
    <xf numFmtId="0" fontId="5" fillId="2" borderId="6" xfId="1" applyFill="1" applyBorder="1" applyAlignment="1">
      <alignment horizontal="center"/>
    </xf>
    <xf numFmtId="0" fontId="5" fillId="0" borderId="3" xfId="1" applyBorder="1" applyAlignment="1">
      <alignment horizontal="center"/>
    </xf>
    <xf numFmtId="0" fontId="5" fillId="2" borderId="4" xfId="1" applyFill="1" applyBorder="1" applyAlignment="1">
      <alignment horizontal="center"/>
    </xf>
    <xf numFmtId="0" fontId="5" fillId="2" borderId="3" xfId="1" applyFill="1" applyBorder="1" applyAlignment="1">
      <alignment horizontal="center"/>
    </xf>
    <xf numFmtId="38" fontId="5" fillId="2" borderId="4" xfId="1" applyNumberFormat="1" applyFill="1" applyBorder="1"/>
    <xf numFmtId="38" fontId="5" fillId="2" borderId="3" xfId="1" applyNumberFormat="1" applyFill="1" applyBorder="1"/>
    <xf numFmtId="0" fontId="5" fillId="0" borderId="11" xfId="1" applyBorder="1"/>
    <xf numFmtId="0" fontId="5" fillId="0" borderId="2" xfId="1" applyBorder="1"/>
    <xf numFmtId="38" fontId="5" fillId="0" borderId="2" xfId="1" applyNumberFormat="1" applyBorder="1"/>
    <xf numFmtId="38" fontId="5" fillId="0" borderId="4" xfId="1" applyNumberFormat="1" applyBorder="1"/>
    <xf numFmtId="0" fontId="5" fillId="0" borderId="4" xfId="1" applyBorder="1"/>
    <xf numFmtId="38" fontId="5" fillId="0" borderId="11" xfId="1" applyNumberFormat="1" applyBorder="1"/>
    <xf numFmtId="0" fontId="5" fillId="0" borderId="8" xfId="1" applyBorder="1"/>
    <xf numFmtId="0" fontId="5" fillId="0" borderId="9" xfId="1" applyBorder="1"/>
    <xf numFmtId="38" fontId="5" fillId="0" borderId="3" xfId="1" applyNumberFormat="1" applyBorder="1"/>
    <xf numFmtId="0" fontId="5" fillId="2" borderId="8" xfId="1" applyFill="1" applyBorder="1"/>
    <xf numFmtId="0" fontId="5" fillId="2" borderId="9" xfId="1" applyFill="1" applyBorder="1"/>
    <xf numFmtId="38" fontId="5" fillId="2" borderId="13" xfId="1" applyNumberFormat="1" applyFill="1" applyBorder="1"/>
    <xf numFmtId="40" fontId="5" fillId="2" borderId="3" xfId="1" applyNumberFormat="1" applyFill="1" applyBorder="1"/>
    <xf numFmtId="0" fontId="5" fillId="2" borderId="5" xfId="1" applyFill="1" applyBorder="1"/>
    <xf numFmtId="38" fontId="5" fillId="2" borderId="9" xfId="1" applyNumberFormat="1" applyFill="1" applyBorder="1"/>
    <xf numFmtId="38" fontId="5" fillId="2" borderId="14" xfId="1" applyNumberFormat="1" applyFill="1" applyBorder="1"/>
    <xf numFmtId="40" fontId="5" fillId="2" borderId="14" xfId="1" applyNumberFormat="1" applyFill="1" applyBorder="1"/>
    <xf numFmtId="0" fontId="5" fillId="2" borderId="12" xfId="1" applyFill="1" applyBorder="1"/>
    <xf numFmtId="38" fontId="5" fillId="2" borderId="12" xfId="1" applyNumberFormat="1" applyFill="1" applyBorder="1"/>
    <xf numFmtId="0" fontId="4" fillId="2" borderId="1" xfId="1" applyFont="1" applyFill="1" applyBorder="1"/>
    <xf numFmtId="38" fontId="5" fillId="0" borderId="1" xfId="1" applyNumberFormat="1" applyBorder="1"/>
    <xf numFmtId="38" fontId="5" fillId="2" borderId="1" xfId="1" applyNumberFormat="1" applyFill="1" applyBorder="1"/>
    <xf numFmtId="0" fontId="5" fillId="2" borderId="7" xfId="1" applyFill="1" applyBorder="1"/>
    <xf numFmtId="38" fontId="5" fillId="0" borderId="13" xfId="1" applyNumberFormat="1" applyBorder="1"/>
    <xf numFmtId="0" fontId="5" fillId="2" borderId="10" xfId="1" applyFill="1" applyBorder="1"/>
    <xf numFmtId="0" fontId="5" fillId="2" borderId="6" xfId="1" applyFill="1" applyBorder="1"/>
    <xf numFmtId="0" fontId="5" fillId="0" borderId="1" xfId="2" applyBorder="1"/>
    <xf numFmtId="0" fontId="5" fillId="0" borderId="1" xfId="1" applyBorder="1"/>
    <xf numFmtId="0" fontId="5" fillId="0" borderId="0" xfId="1" applyAlignment="1">
      <alignment horizontal="right"/>
    </xf>
    <xf numFmtId="0" fontId="5" fillId="0" borderId="2" xfId="2" applyBorder="1"/>
    <xf numFmtId="0" fontId="5" fillId="0" borderId="6" xfId="1" applyBorder="1" applyAlignment="1">
      <alignment horizontal="center"/>
    </xf>
    <xf numFmtId="0" fontId="5" fillId="0" borderId="4" xfId="1" applyBorder="1" applyAlignment="1">
      <alignment horizontal="center"/>
    </xf>
    <xf numFmtId="0" fontId="5" fillId="0" borderId="5" xfId="1" applyBorder="1"/>
    <xf numFmtId="38" fontId="5" fillId="0" borderId="9" xfId="1" applyNumberFormat="1" applyBorder="1" applyAlignment="1">
      <alignment horizontal="center"/>
    </xf>
    <xf numFmtId="0" fontId="5" fillId="0" borderId="12" xfId="1" applyBorder="1"/>
    <xf numFmtId="38" fontId="5" fillId="0" borderId="12" xfId="1" applyNumberFormat="1" applyBorder="1"/>
    <xf numFmtId="0" fontId="4" fillId="0" borderId="1" xfId="1" applyFont="1" applyBorder="1"/>
    <xf numFmtId="0" fontId="5" fillId="0" borderId="7" xfId="1" applyBorder="1"/>
    <xf numFmtId="0" fontId="5" fillId="0" borderId="10" xfId="1" applyBorder="1"/>
    <xf numFmtId="0" fontId="5" fillId="0" borderId="6" xfId="1" applyBorder="1"/>
    <xf numFmtId="38" fontId="5" fillId="0" borderId="0" xfId="1" applyNumberFormat="1"/>
    <xf numFmtId="0" fontId="7" fillId="0" borderId="0" xfId="2" applyFont="1"/>
    <xf numFmtId="0" fontId="5" fillId="0" borderId="12" xfId="2" applyBorder="1"/>
    <xf numFmtId="0" fontId="5" fillId="2" borderId="0" xfId="3" applyFill="1"/>
    <xf numFmtId="38" fontId="5" fillId="0" borderId="9" xfId="1" applyNumberFormat="1" applyBorder="1"/>
    <xf numFmtId="38" fontId="5" fillId="0" borderId="14" xfId="1" applyNumberFormat="1" applyBorder="1"/>
    <xf numFmtId="0" fontId="5" fillId="0" borderId="1" xfId="4" applyBorder="1"/>
    <xf numFmtId="0" fontId="5" fillId="0" borderId="2" xfId="4" applyBorder="1"/>
    <xf numFmtId="0" fontId="7" fillId="0" borderId="0" xfId="5" applyFont="1"/>
    <xf numFmtId="0" fontId="7" fillId="0" borderId="0" xfId="1" applyFont="1"/>
    <xf numFmtId="0" fontId="7" fillId="2" borderId="0" xfId="1" applyFont="1" applyFill="1"/>
    <xf numFmtId="0" fontId="5" fillId="0" borderId="0" xfId="1" applyAlignment="1">
      <alignment horizontal="left" wrapText="1"/>
    </xf>
    <xf numFmtId="0" fontId="5" fillId="0" borderId="0" xfId="1" applyAlignment="1">
      <alignment horizontal="center"/>
    </xf>
    <xf numFmtId="9" fontId="0" fillId="0" borderId="0" xfId="6" applyFont="1" applyAlignment="1">
      <alignment horizontal="center"/>
    </xf>
    <xf numFmtId="38" fontId="5" fillId="0" borderId="0" xfId="1" applyNumberFormat="1" applyAlignment="1">
      <alignment horizontal="center"/>
    </xf>
    <xf numFmtId="38" fontId="7" fillId="0" borderId="13" xfId="1" applyNumberFormat="1" applyFont="1" applyBorder="1"/>
    <xf numFmtId="0" fontId="5" fillId="0" borderId="0" xfId="4"/>
    <xf numFmtId="0" fontId="5" fillId="0" borderId="0" xfId="4" applyAlignment="1">
      <alignment horizontal="right"/>
    </xf>
    <xf numFmtId="0" fontId="5" fillId="2" borderId="1" xfId="7" applyFont="1" applyFill="1" applyBorder="1"/>
    <xf numFmtId="0" fontId="5" fillId="2" borderId="2" xfId="7" applyFont="1" applyFill="1" applyBorder="1"/>
    <xf numFmtId="0" fontId="6" fillId="2" borderId="0" xfId="7" applyFont="1" applyFill="1" applyAlignment="1">
      <alignment vertical="top"/>
    </xf>
    <xf numFmtId="0" fontId="5" fillId="0" borderId="11" xfId="4" applyBorder="1"/>
    <xf numFmtId="0" fontId="5" fillId="0" borderId="4" xfId="4" applyBorder="1"/>
    <xf numFmtId="0" fontId="5" fillId="0" borderId="3" xfId="4" applyBorder="1" applyAlignment="1">
      <alignment horizontal="center"/>
    </xf>
    <xf numFmtId="38" fontId="5" fillId="0" borderId="3" xfId="4" applyNumberFormat="1" applyBorder="1"/>
    <xf numFmtId="3" fontId="5" fillId="0" borderId="0" xfId="4" applyNumberFormat="1"/>
    <xf numFmtId="38" fontId="5" fillId="0" borderId="2" xfId="4" applyNumberFormat="1" applyBorder="1"/>
    <xf numFmtId="38" fontId="5" fillId="0" borderId="4" xfId="4" applyNumberFormat="1" applyBorder="1"/>
    <xf numFmtId="0" fontId="5" fillId="0" borderId="11" xfId="7" applyFont="1" applyBorder="1"/>
    <xf numFmtId="38" fontId="5" fillId="0" borderId="0" xfId="4" applyNumberFormat="1"/>
    <xf numFmtId="38" fontId="5" fillId="0" borderId="6" xfId="4" applyNumberFormat="1" applyBorder="1"/>
    <xf numFmtId="0" fontId="5" fillId="0" borderId="8" xfId="4" applyBorder="1"/>
    <xf numFmtId="0" fontId="5" fillId="0" borderId="9" xfId="4" applyBorder="1"/>
    <xf numFmtId="38" fontId="5" fillId="0" borderId="13" xfId="4" applyNumberFormat="1" applyBorder="1"/>
    <xf numFmtId="0" fontId="5" fillId="0" borderId="5" xfId="4" applyBorder="1"/>
    <xf numFmtId="38" fontId="5" fillId="0" borderId="9" xfId="4" applyNumberFormat="1" applyBorder="1" applyAlignment="1">
      <alignment horizontal="center"/>
    </xf>
    <xf numFmtId="0" fontId="4" fillId="0" borderId="1" xfId="4" applyFont="1" applyBorder="1"/>
    <xf numFmtId="38" fontId="5" fillId="0" borderId="1" xfId="4" applyNumberFormat="1" applyBorder="1"/>
    <xf numFmtId="0" fontId="5" fillId="0" borderId="7" xfId="4" applyBorder="1"/>
    <xf numFmtId="0" fontId="5" fillId="0" borderId="10" xfId="4" applyBorder="1"/>
    <xf numFmtId="0" fontId="5" fillId="0" borderId="6" xfId="4" applyBorder="1"/>
    <xf numFmtId="0" fontId="8" fillId="0" borderId="0" xfId="4" applyFont="1"/>
    <xf numFmtId="0" fontId="5" fillId="2" borderId="0" xfId="4" applyFill="1"/>
    <xf numFmtId="0" fontId="5" fillId="2" borderId="1" xfId="4" applyFill="1" applyBorder="1"/>
    <xf numFmtId="0" fontId="5" fillId="2" borderId="0" xfId="4" applyFill="1" applyAlignment="1">
      <alignment horizontal="right"/>
    </xf>
    <xf numFmtId="0" fontId="5" fillId="2" borderId="1" xfId="8" applyFont="1" applyFill="1" applyBorder="1"/>
    <xf numFmtId="0" fontId="5" fillId="2" borderId="2" xfId="8" applyFont="1" applyFill="1" applyBorder="1"/>
    <xf numFmtId="0" fontId="5" fillId="2" borderId="2" xfId="4" applyFill="1" applyBorder="1"/>
    <xf numFmtId="0" fontId="5" fillId="0" borderId="0" xfId="4" applyAlignment="1">
      <alignment vertical="top"/>
    </xf>
    <xf numFmtId="0" fontId="5" fillId="2" borderId="0" xfId="4" applyFill="1" applyAlignment="1">
      <alignment vertical="top"/>
    </xf>
    <xf numFmtId="0" fontId="6" fillId="2" borderId="0" xfId="8" applyFont="1" applyFill="1" applyAlignment="1">
      <alignment vertical="top"/>
    </xf>
    <xf numFmtId="0" fontId="5" fillId="2" borderId="11" xfId="4" applyFill="1" applyBorder="1"/>
    <xf numFmtId="0" fontId="5" fillId="2" borderId="4" xfId="4" applyFill="1" applyBorder="1"/>
    <xf numFmtId="0" fontId="5" fillId="2" borderId="3" xfId="4" applyFill="1" applyBorder="1" applyAlignment="1">
      <alignment horizontal="center"/>
    </xf>
    <xf numFmtId="38" fontId="5" fillId="2" borderId="3" xfId="4" applyNumberFormat="1" applyFill="1" applyBorder="1"/>
    <xf numFmtId="38" fontId="5" fillId="2" borderId="3" xfId="2" applyNumberFormat="1" applyFill="1" applyBorder="1"/>
    <xf numFmtId="38" fontId="5" fillId="0" borderId="3" xfId="2" applyNumberFormat="1" applyBorder="1"/>
    <xf numFmtId="38" fontId="5" fillId="2" borderId="2" xfId="4" applyNumberFormat="1" applyFill="1" applyBorder="1"/>
    <xf numFmtId="38" fontId="5" fillId="2" borderId="4" xfId="4" applyNumberFormat="1" applyFill="1" applyBorder="1"/>
    <xf numFmtId="0" fontId="5" fillId="0" borderId="11" xfId="8" applyFont="1" applyBorder="1"/>
    <xf numFmtId="38" fontId="5" fillId="2" borderId="0" xfId="4" applyNumberFormat="1" applyFill="1"/>
    <xf numFmtId="38" fontId="5" fillId="2" borderId="6" xfId="4" applyNumberFormat="1" applyFill="1" applyBorder="1"/>
    <xf numFmtId="0" fontId="5" fillId="2" borderId="8" xfId="4" applyFill="1" applyBorder="1"/>
    <xf numFmtId="0" fontId="5" fillId="2" borderId="9" xfId="4" applyFill="1" applyBorder="1"/>
    <xf numFmtId="38" fontId="5" fillId="2" borderId="4" xfId="2" applyNumberFormat="1" applyFill="1" applyBorder="1"/>
    <xf numFmtId="38" fontId="5" fillId="2" borderId="13" xfId="4" applyNumberFormat="1" applyFill="1" applyBorder="1"/>
    <xf numFmtId="0" fontId="5" fillId="2" borderId="5" xfId="4" applyFill="1" applyBorder="1"/>
    <xf numFmtId="38" fontId="5" fillId="2" borderId="14" xfId="2" applyNumberFormat="1" applyFill="1" applyBorder="1" applyAlignment="1">
      <alignment horizontal="center"/>
    </xf>
    <xf numFmtId="0" fontId="4" fillId="2" borderId="1" xfId="4" applyFont="1" applyFill="1" applyBorder="1"/>
    <xf numFmtId="38" fontId="5" fillId="2" borderId="1" xfId="4" applyNumberFormat="1" applyFill="1" applyBorder="1"/>
    <xf numFmtId="0" fontId="5" fillId="2" borderId="7" xfId="4" applyFill="1" applyBorder="1"/>
    <xf numFmtId="0" fontId="5" fillId="2" borderId="10" xfId="4" applyFill="1" applyBorder="1"/>
    <xf numFmtId="0" fontId="5" fillId="2" borderId="6" xfId="4" applyFill="1" applyBorder="1"/>
    <xf numFmtId="0" fontId="5" fillId="0" borderId="0" xfId="4" applyAlignment="1">
      <alignment wrapText="1"/>
    </xf>
    <xf numFmtId="0" fontId="6" fillId="2" borderId="0" xfId="4" applyFont="1" applyFill="1"/>
    <xf numFmtId="0" fontId="5" fillId="0" borderId="11" xfId="10" applyFont="1" applyBorder="1"/>
    <xf numFmtId="3" fontId="5" fillId="0" borderId="4" xfId="4" applyNumberFormat="1" applyBorder="1"/>
    <xf numFmtId="0" fontId="5" fillId="2" borderId="1" xfId="10" applyFont="1" applyFill="1" applyBorder="1"/>
    <xf numFmtId="0" fontId="5" fillId="2" borderId="2" xfId="10" applyFont="1" applyFill="1" applyBorder="1"/>
    <xf numFmtId="0" fontId="6" fillId="2" borderId="0" xfId="10" applyFont="1" applyFill="1" applyAlignment="1">
      <alignment vertical="top"/>
    </xf>
    <xf numFmtId="0" fontId="5" fillId="2" borderId="0" xfId="4" applyFill="1" applyAlignment="1">
      <alignment horizontal="left" vertical="top"/>
    </xf>
    <xf numFmtId="0" fontId="5" fillId="2" borderId="1" xfId="11" applyFont="1" applyFill="1" applyBorder="1"/>
    <xf numFmtId="0" fontId="5" fillId="2" borderId="2" xfId="11" applyFont="1" applyFill="1" applyBorder="1"/>
    <xf numFmtId="0" fontId="6" fillId="2" borderId="0" xfId="11" applyFont="1" applyFill="1" applyAlignment="1">
      <alignment vertical="top"/>
    </xf>
    <xf numFmtId="0" fontId="5" fillId="0" borderId="11" xfId="11" applyFont="1" applyBorder="1"/>
    <xf numFmtId="0" fontId="5" fillId="2" borderId="12" xfId="4" applyFill="1" applyBorder="1"/>
    <xf numFmtId="38" fontId="5" fillId="2" borderId="12" xfId="4" applyNumberFormat="1" applyFill="1" applyBorder="1"/>
    <xf numFmtId="0" fontId="5" fillId="2" borderId="1" xfId="12" applyFont="1" applyFill="1" applyBorder="1"/>
    <xf numFmtId="0" fontId="5" fillId="2" borderId="2" xfId="12" applyFont="1" applyFill="1" applyBorder="1"/>
    <xf numFmtId="0" fontId="5" fillId="0" borderId="11" xfId="12" applyFont="1" applyBorder="1"/>
    <xf numFmtId="0" fontId="5" fillId="0" borderId="12" xfId="4" applyBorder="1"/>
    <xf numFmtId="38" fontId="5" fillId="0" borderId="12" xfId="4" applyNumberFormat="1" applyBorder="1"/>
    <xf numFmtId="38" fontId="5" fillId="2" borderId="12" xfId="2" applyNumberFormat="1" applyFill="1" applyBorder="1"/>
    <xf numFmtId="0" fontId="5" fillId="2" borderId="1" xfId="1" applyFill="1" applyBorder="1" applyAlignment="1">
      <alignment horizontal="left"/>
    </xf>
    <xf numFmtId="0" fontId="5" fillId="0" borderId="0" xfId="4" applyAlignment="1">
      <alignment vertical="top" wrapText="1"/>
    </xf>
    <xf numFmtId="0" fontId="3" fillId="2" borderId="0" xfId="1" applyFont="1" applyFill="1"/>
    <xf numFmtId="0" fontId="3" fillId="2" borderId="0" xfId="1" applyFont="1" applyFill="1" applyAlignment="1">
      <alignment horizontal="right"/>
    </xf>
    <xf numFmtId="0" fontId="5" fillId="2" borderId="0" xfId="1" applyFill="1" applyAlignment="1">
      <alignment horizontal="left" vertical="top" wrapText="1"/>
    </xf>
    <xf numFmtId="0" fontId="5" fillId="2" borderId="0" xfId="1" applyFill="1" applyAlignment="1">
      <alignment vertical="top"/>
    </xf>
    <xf numFmtId="0" fontId="3" fillId="0" borderId="0" xfId="1" applyFont="1"/>
    <xf numFmtId="41" fontId="5" fillId="0" borderId="3" xfId="1" applyNumberFormat="1" applyBorder="1"/>
    <xf numFmtId="41" fontId="5" fillId="2" borderId="3" xfId="1" applyNumberFormat="1" applyFill="1" applyBorder="1"/>
    <xf numFmtId="4" fontId="5" fillId="0" borderId="0" xfId="1" applyNumberFormat="1"/>
    <xf numFmtId="41" fontId="5" fillId="0" borderId="4" xfId="1" applyNumberFormat="1" applyBorder="1"/>
    <xf numFmtId="38" fontId="6" fillId="2" borderId="3" xfId="1" applyNumberFormat="1" applyFont="1" applyFill="1" applyBorder="1"/>
    <xf numFmtId="4" fontId="3" fillId="0" borderId="0" xfId="1" applyNumberFormat="1" applyFont="1"/>
    <xf numFmtId="0" fontId="3" fillId="2" borderId="0" xfId="1" applyFont="1" applyFill="1" applyAlignment="1">
      <alignment horizontal="left"/>
    </xf>
    <xf numFmtId="0" fontId="5" fillId="2" borderId="0" xfId="1" applyFill="1" applyAlignment="1">
      <alignment wrapText="1"/>
    </xf>
    <xf numFmtId="0" fontId="5" fillId="0" borderId="0" xfId="1" applyAlignment="1">
      <alignment vertical="top"/>
    </xf>
    <xf numFmtId="17" fontId="5" fillId="2" borderId="2" xfId="1" quotePrefix="1" applyNumberFormat="1" applyFill="1" applyBorder="1"/>
    <xf numFmtId="17" fontId="5" fillId="0" borderId="2" xfId="4" quotePrefix="1" applyNumberFormat="1" applyBorder="1"/>
    <xf numFmtId="0" fontId="5" fillId="2" borderId="2" xfId="1" quotePrefix="1" applyFill="1" applyBorder="1"/>
    <xf numFmtId="38" fontId="5" fillId="2" borderId="14" xfId="1" applyNumberFormat="1" applyFill="1" applyBorder="1" applyAlignment="1">
      <alignment horizontal="center"/>
    </xf>
    <xf numFmtId="0" fontId="5" fillId="0" borderId="0" xfId="1" applyFont="1"/>
    <xf numFmtId="0" fontId="5" fillId="0" borderId="6" xfId="1" applyFont="1" applyBorder="1" applyAlignment="1">
      <alignment horizontal="center"/>
    </xf>
    <xf numFmtId="0" fontId="5" fillId="0" borderId="3" xfId="1" applyFont="1" applyBorder="1" applyAlignment="1">
      <alignment horizontal="center"/>
    </xf>
    <xf numFmtId="38" fontId="5" fillId="0" borderId="3" xfId="1" applyNumberFormat="1" applyFont="1" applyBorder="1"/>
    <xf numFmtId="38" fontId="5" fillId="2" borderId="3" xfId="1" applyNumberFormat="1" applyFont="1" applyFill="1" applyBorder="1"/>
    <xf numFmtId="0" fontId="5" fillId="0" borderId="0" xfId="1" applyAlignment="1">
      <alignment horizontal="left" vertical="top" wrapText="1"/>
    </xf>
    <xf numFmtId="0" fontId="5" fillId="0" borderId="2" xfId="1" applyBorder="1"/>
    <xf numFmtId="0" fontId="0" fillId="2" borderId="0" xfId="0" applyFill="1"/>
    <xf numFmtId="0" fontId="0" fillId="2" borderId="1" xfId="0" applyFill="1" applyBorder="1"/>
    <xf numFmtId="0" fontId="0" fillId="2" borderId="0" xfId="0" applyFill="1" applyAlignment="1">
      <alignment horizontal="right"/>
    </xf>
    <xf numFmtId="0" fontId="0" fillId="2" borderId="2" xfId="0" applyFill="1" applyBorder="1"/>
    <xf numFmtId="0" fontId="5" fillId="0" borderId="1" xfId="1" applyBorder="1" applyAlignment="1">
      <alignment horizontal="left" vertical="top" wrapText="1"/>
    </xf>
    <xf numFmtId="0" fontId="0" fillId="2" borderId="11" xfId="0" applyFill="1" applyBorder="1"/>
    <xf numFmtId="0" fontId="0" fillId="2" borderId="4" xfId="0" applyFill="1" applyBorder="1"/>
    <xf numFmtId="0" fontId="5" fillId="2" borderId="6" xfId="0" applyFont="1" applyFill="1" applyBorder="1" applyAlignment="1">
      <alignment horizontal="center"/>
    </xf>
    <xf numFmtId="0" fontId="5" fillId="0" borderId="6" xfId="0" applyFont="1" applyBorder="1" applyAlignment="1">
      <alignment horizontal="center"/>
    </xf>
    <xf numFmtId="0" fontId="0" fillId="0" borderId="3" xfId="0" applyBorder="1" applyAlignment="1">
      <alignment horizontal="center"/>
    </xf>
    <xf numFmtId="0" fontId="0" fillId="2" borderId="4" xfId="0" applyFill="1" applyBorder="1" applyAlignment="1">
      <alignment horizontal="center"/>
    </xf>
    <xf numFmtId="0" fontId="0" fillId="2" borderId="3" xfId="0" applyFill="1" applyBorder="1" applyAlignment="1">
      <alignment horizontal="center"/>
    </xf>
    <xf numFmtId="38" fontId="0" fillId="2" borderId="3" xfId="0" applyNumberFormat="1" applyFill="1" applyBorder="1"/>
    <xf numFmtId="38" fontId="0" fillId="2" borderId="4" xfId="0" applyNumberFormat="1" applyFill="1" applyBorder="1"/>
    <xf numFmtId="0" fontId="0" fillId="0" borderId="11" xfId="0" applyBorder="1"/>
    <xf numFmtId="0" fontId="0" fillId="0" borderId="2" xfId="0" applyBorder="1"/>
    <xf numFmtId="38" fontId="0" fillId="0" borderId="2" xfId="0" applyNumberFormat="1" applyBorder="1"/>
    <xf numFmtId="38" fontId="0" fillId="0" borderId="4" xfId="0" applyNumberFormat="1" applyBorder="1"/>
    <xf numFmtId="0" fontId="5" fillId="0" borderId="11" xfId="0" applyFont="1" applyBorder="1"/>
    <xf numFmtId="0" fontId="0" fillId="0" borderId="4" xfId="0" applyBorder="1"/>
    <xf numFmtId="0" fontId="5" fillId="0" borderId="8" xfId="0" applyFont="1" applyBorder="1"/>
    <xf numFmtId="0" fontId="0" fillId="0" borderId="9" xfId="0" applyBorder="1"/>
    <xf numFmtId="38" fontId="0" fillId="0" borderId="3" xfId="0" applyNumberFormat="1" applyBorder="1"/>
    <xf numFmtId="0" fontId="0" fillId="0" borderId="8" xfId="0" applyBorder="1"/>
    <xf numFmtId="0" fontId="0" fillId="2" borderId="8" xfId="0" applyFill="1" applyBorder="1"/>
    <xf numFmtId="0" fontId="0" fillId="2" borderId="9" xfId="0" applyFill="1" applyBorder="1"/>
    <xf numFmtId="38" fontId="0" fillId="2" borderId="13" xfId="0" applyNumberFormat="1" applyFill="1" applyBorder="1"/>
    <xf numFmtId="38" fontId="0" fillId="0" borderId="13" xfId="0" applyNumberFormat="1" applyBorder="1"/>
    <xf numFmtId="0" fontId="0" fillId="2" borderId="5" xfId="0" applyFill="1" applyBorder="1"/>
    <xf numFmtId="38" fontId="0" fillId="0" borderId="9" xfId="0" applyNumberFormat="1" applyBorder="1"/>
    <xf numFmtId="38" fontId="0" fillId="2" borderId="14" xfId="0" applyNumberFormat="1" applyFill="1" applyBorder="1"/>
    <xf numFmtId="38" fontId="5" fillId="2" borderId="14" xfId="0" applyNumberFormat="1" applyFont="1" applyFill="1" applyBorder="1" applyAlignment="1">
      <alignment horizontal="center"/>
    </xf>
    <xf numFmtId="0" fontId="0" fillId="2" borderId="12" xfId="0" applyFill="1" applyBorder="1"/>
    <xf numFmtId="38" fontId="0" fillId="2" borderId="12" xfId="0" applyNumberFormat="1" applyFill="1" applyBorder="1"/>
    <xf numFmtId="0" fontId="4" fillId="2" borderId="1" xfId="0" applyFont="1" applyFill="1" applyBorder="1"/>
    <xf numFmtId="38" fontId="0" fillId="0" borderId="1" xfId="0" applyNumberFormat="1" applyBorder="1"/>
    <xf numFmtId="38" fontId="0" fillId="2" borderId="1" xfId="0" applyNumberFormat="1" applyFill="1" applyBorder="1"/>
    <xf numFmtId="0" fontId="5" fillId="2" borderId="7" xfId="0" applyFont="1" applyFill="1" applyBorder="1"/>
    <xf numFmtId="0" fontId="0" fillId="2" borderId="7" xfId="0" applyFill="1" applyBorder="1"/>
    <xf numFmtId="0" fontId="0" fillId="2" borderId="10" xfId="0" applyFill="1" applyBorder="1"/>
    <xf numFmtId="0" fontId="0" fillId="2" borderId="6" xfId="0" applyFill="1" applyBorder="1"/>
    <xf numFmtId="0" fontId="5" fillId="0" borderId="2" xfId="1" applyBorder="1"/>
    <xf numFmtId="0" fontId="5" fillId="0" borderId="2" xfId="1" applyBorder="1"/>
    <xf numFmtId="0" fontId="5" fillId="2" borderId="0" xfId="1" applyFill="1" applyAlignment="1">
      <alignment horizontal="left" vertical="top" wrapText="1"/>
    </xf>
    <xf numFmtId="0" fontId="5" fillId="0" borderId="2" xfId="1" applyBorder="1"/>
    <xf numFmtId="0" fontId="5" fillId="0" borderId="0" xfId="4" applyAlignment="1">
      <alignment horizontal="left" vertical="top" wrapText="1"/>
    </xf>
    <xf numFmtId="0" fontId="5" fillId="2" borderId="0" xfId="4" applyFill="1" applyAlignment="1">
      <alignment horizontal="left" vertical="top" wrapText="1"/>
    </xf>
    <xf numFmtId="0" fontId="5" fillId="0" borderId="0" xfId="4"/>
    <xf numFmtId="0" fontId="5" fillId="3" borderId="0" xfId="4" applyFill="1" applyAlignment="1">
      <alignment horizontal="left" vertical="top" wrapText="1"/>
    </xf>
    <xf numFmtId="0" fontId="5" fillId="2" borderId="1" xfId="13" applyFont="1" applyFill="1" applyBorder="1"/>
    <xf numFmtId="0" fontId="5" fillId="2" borderId="2" xfId="13" applyFont="1" applyFill="1" applyBorder="1"/>
    <xf numFmtId="0" fontId="6" fillId="2" borderId="0" xfId="13" applyFont="1" applyFill="1" applyAlignment="1">
      <alignment vertical="top"/>
    </xf>
    <xf numFmtId="0" fontId="5" fillId="0" borderId="11" xfId="13" applyFont="1" applyBorder="1"/>
    <xf numFmtId="0" fontId="5" fillId="0" borderId="2" xfId="1" applyBorder="1"/>
    <xf numFmtId="0" fontId="3" fillId="0" borderId="11" xfId="1" applyFont="1" applyBorder="1" applyAlignment="1">
      <alignment horizontal="center"/>
    </xf>
    <xf numFmtId="0" fontId="3" fillId="0" borderId="2" xfId="1" applyFont="1" applyBorder="1" applyAlignment="1">
      <alignment horizontal="center"/>
    </xf>
    <xf numFmtId="0" fontId="3" fillId="0" borderId="4" xfId="1" applyFont="1" applyBorder="1" applyAlignment="1">
      <alignment horizontal="center"/>
    </xf>
    <xf numFmtId="0" fontId="5" fillId="0" borderId="0" xfId="1" applyAlignment="1">
      <alignment horizontal="left" vertical="top" wrapText="1"/>
    </xf>
    <xf numFmtId="0" fontId="5" fillId="0" borderId="0" xfId="1" applyFont="1" applyAlignment="1">
      <alignment horizontal="left" vertical="top" wrapText="1"/>
    </xf>
    <xf numFmtId="0" fontId="3" fillId="2" borderId="11" xfId="1" applyFont="1" applyFill="1" applyBorder="1" applyAlignment="1">
      <alignment horizontal="center"/>
    </xf>
    <xf numFmtId="0" fontId="3" fillId="2" borderId="2" xfId="1" applyFont="1" applyFill="1" applyBorder="1" applyAlignment="1">
      <alignment horizontal="center"/>
    </xf>
    <xf numFmtId="0" fontId="3" fillId="2" borderId="4" xfId="1" applyFont="1" applyFill="1" applyBorder="1" applyAlignment="1">
      <alignment horizontal="center"/>
    </xf>
    <xf numFmtId="0" fontId="9" fillId="0" borderId="0" xfId="4" applyFont="1" applyAlignment="1">
      <alignment horizontal="left" vertical="top" wrapText="1"/>
    </xf>
    <xf numFmtId="0" fontId="5" fillId="0" borderId="0" xfId="4" applyAlignment="1">
      <alignment horizontal="left" vertical="top" wrapText="1"/>
    </xf>
    <xf numFmtId="0" fontId="5" fillId="0" borderId="0" xfId="4" applyAlignment="1">
      <alignment horizontal="left" vertical="center" wrapText="1"/>
    </xf>
    <xf numFmtId="0" fontId="5" fillId="0" borderId="0" xfId="4" applyAlignment="1">
      <alignment horizontal="left" wrapText="1"/>
    </xf>
    <xf numFmtId="0" fontId="6" fillId="0" borderId="0" xfId="4" applyFont="1" applyAlignment="1">
      <alignment horizontal="left" vertical="top" wrapText="1"/>
    </xf>
    <xf numFmtId="0" fontId="3" fillId="0" borderId="11" xfId="4" applyFont="1" applyBorder="1" applyAlignment="1">
      <alignment horizontal="center"/>
    </xf>
    <xf numFmtId="0" fontId="3" fillId="0" borderId="2" xfId="4" applyFont="1" applyBorder="1" applyAlignment="1">
      <alignment horizontal="center"/>
    </xf>
    <xf numFmtId="0" fontId="3" fillId="0" borderId="4" xfId="4" applyFont="1" applyBorder="1" applyAlignment="1">
      <alignment horizontal="center"/>
    </xf>
    <xf numFmtId="0" fontId="5" fillId="0" borderId="12" xfId="4" applyBorder="1" applyAlignment="1">
      <alignment horizontal="left" wrapText="1"/>
    </xf>
    <xf numFmtId="0" fontId="5" fillId="0" borderId="0" xfId="4" applyAlignment="1">
      <alignment vertical="top" wrapText="1"/>
    </xf>
    <xf numFmtId="0" fontId="5" fillId="2" borderId="0" xfId="1" applyFill="1" applyAlignment="1">
      <alignment horizontal="left" vertical="top" wrapText="1"/>
    </xf>
    <xf numFmtId="0" fontId="5" fillId="2" borderId="12" xfId="4" applyFill="1" applyBorder="1" applyAlignment="1">
      <alignment horizontal="left" wrapText="1"/>
    </xf>
    <xf numFmtId="0" fontId="5" fillId="2" borderId="0" xfId="4" applyFill="1" applyAlignment="1">
      <alignment horizontal="left" vertical="top" wrapText="1"/>
    </xf>
    <xf numFmtId="0" fontId="6" fillId="2" borderId="0" xfId="4" applyFont="1" applyFill="1" applyAlignment="1">
      <alignment horizontal="left" vertical="top" wrapText="1"/>
    </xf>
    <xf numFmtId="0" fontId="3" fillId="2" borderId="11" xfId="4" applyFont="1" applyFill="1" applyBorder="1" applyAlignment="1">
      <alignment horizontal="center"/>
    </xf>
    <xf numFmtId="0" fontId="3" fillId="2" borderId="2" xfId="4" applyFont="1" applyFill="1" applyBorder="1" applyAlignment="1">
      <alignment horizontal="center"/>
    </xf>
    <xf numFmtId="0" fontId="3" fillId="2" borderId="4" xfId="4" applyFont="1" applyFill="1" applyBorder="1" applyAlignment="1">
      <alignment horizontal="center"/>
    </xf>
    <xf numFmtId="0" fontId="6" fillId="0" borderId="0" xfId="4" applyFont="1" applyAlignment="1">
      <alignment horizontal="left" wrapText="1"/>
    </xf>
    <xf numFmtId="0" fontId="3" fillId="2" borderId="11" xfId="0" applyFont="1" applyFill="1" applyBorder="1" applyAlignment="1">
      <alignment horizontal="center"/>
    </xf>
    <xf numFmtId="0" fontId="3" fillId="2" borderId="2" xfId="0" applyFont="1" applyFill="1" applyBorder="1" applyAlignment="1">
      <alignment horizontal="center"/>
    </xf>
    <xf numFmtId="0" fontId="3" fillId="2" borderId="4" xfId="0" applyFont="1" applyFill="1" applyBorder="1" applyAlignment="1">
      <alignment horizontal="center"/>
    </xf>
    <xf numFmtId="0" fontId="5" fillId="2" borderId="0" xfId="1" applyFill="1" applyAlignment="1">
      <alignment horizontal="left" wrapText="1"/>
    </xf>
    <xf numFmtId="0" fontId="5" fillId="0" borderId="0" xfId="4"/>
    <xf numFmtId="0" fontId="5" fillId="0" borderId="2" xfId="4" applyBorder="1" applyAlignment="1">
      <alignment horizontal="left" wrapText="1"/>
    </xf>
    <xf numFmtId="0" fontId="5" fillId="3" borderId="0" xfId="4" applyFill="1" applyAlignment="1">
      <alignment horizontal="left" vertical="top" wrapText="1"/>
    </xf>
    <xf numFmtId="0" fontId="6" fillId="2" borderId="0" xfId="4" applyFont="1" applyFill="1" applyAlignment="1">
      <alignment horizontal="left" wrapText="1"/>
    </xf>
    <xf numFmtId="0" fontId="5" fillId="2" borderId="0" xfId="4" applyFill="1" applyAlignment="1">
      <alignment horizontal="left" wrapText="1"/>
    </xf>
    <xf numFmtId="0" fontId="6" fillId="3" borderId="0" xfId="4" applyFont="1" applyFill="1" applyAlignment="1">
      <alignment horizontal="left" vertical="top" wrapText="1"/>
    </xf>
  </cellXfs>
  <cellStyles count="14">
    <cellStyle name="Normal" xfId="0" builtinId="0"/>
    <cellStyle name="Normal 10" xfId="1" xr:uid="{AFC07047-8137-4BBC-9DD2-D72EAA36F681}"/>
    <cellStyle name="Normal 2 2" xfId="4" xr:uid="{17F29C83-3EB8-4F04-ABDD-654B75C7F3F4}"/>
    <cellStyle name="Normal 4 2" xfId="5" xr:uid="{9EAF7964-D2CB-47A8-9882-E38713ABABF2}"/>
    <cellStyle name="Normal 4 3" xfId="8" xr:uid="{4AEE2463-1327-4A87-B657-8BF70DDF6082}"/>
    <cellStyle name="Normal 4 3 3" xfId="10" xr:uid="{B9B16711-003E-4185-A53B-B4B8D4656861}"/>
    <cellStyle name="Normal 4 3 4" xfId="9" xr:uid="{0518FC88-765A-40F2-985C-D6FA502D44A5}"/>
    <cellStyle name="Normal 4 3 4 2" xfId="13" xr:uid="{11A985AD-49E8-4139-807B-0B4D8432AFBC}"/>
    <cellStyle name="Normal 4 4" xfId="7" xr:uid="{AA2B07A8-8716-424D-9D88-481061ABD639}"/>
    <cellStyle name="Normal 4 4 3" xfId="11" xr:uid="{10AC3E93-861E-438C-97E1-079FC55F6D12}"/>
    <cellStyle name="Normal 4 4 8" xfId="12" xr:uid="{D8BBC013-D294-4CCC-AC23-B4AE4E3A3744}"/>
    <cellStyle name="Normal_HTH 420 495 37-47-Report-on-Non-GF-Info AMHD 11-7-13" xfId="3" xr:uid="{EF931F34-E03F-4F70-9876-96578352FDA5}"/>
    <cellStyle name="Normal_HTH100 _37-47-Report-on-Non-General-Fund-Information (11-8-13)" xfId="2" xr:uid="{0CDBBA68-B4AE-4EBF-9C02-1F84D577D8D8}"/>
    <cellStyle name="Percent 2" xfId="6" xr:uid="{F0FF277E-6F7A-471D-836C-C4E229AB5F4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theme" Target="theme/theme1.xml"/><Relationship Id="rId50"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CC870B-454E-422B-AC28-849ECC20B764}">
  <sheetPr>
    <pageSetUpPr fitToPage="1"/>
  </sheetPr>
  <dimension ref="A2:I43"/>
  <sheetViews>
    <sheetView tabSelected="1" zoomScaleNormal="100" workbookViewId="0"/>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2" spans="1:9" x14ac:dyDescent="0.2">
      <c r="A2" s="1" t="s">
        <v>13</v>
      </c>
      <c r="B2" s="40" t="s">
        <v>36</v>
      </c>
      <c r="C2" s="41"/>
      <c r="D2" s="41"/>
      <c r="G2" s="42" t="s">
        <v>14</v>
      </c>
      <c r="H2" s="40" t="s">
        <v>47</v>
      </c>
      <c r="I2" s="41"/>
    </row>
    <row r="3" spans="1:9" x14ac:dyDescent="0.2">
      <c r="A3" s="1" t="s">
        <v>22</v>
      </c>
      <c r="B3" s="40" t="s">
        <v>48</v>
      </c>
      <c r="C3" s="41"/>
      <c r="D3" s="41"/>
      <c r="G3" s="42" t="s">
        <v>15</v>
      </c>
      <c r="H3" s="43" t="s">
        <v>49</v>
      </c>
      <c r="I3" s="15"/>
    </row>
    <row r="4" spans="1:9" x14ac:dyDescent="0.2">
      <c r="A4" s="1" t="s">
        <v>16</v>
      </c>
      <c r="B4" s="40" t="s">
        <v>50</v>
      </c>
      <c r="C4" s="41"/>
      <c r="D4" s="41"/>
      <c r="G4" s="42" t="s">
        <v>18</v>
      </c>
      <c r="H4" s="40" t="s">
        <v>41</v>
      </c>
      <c r="I4" s="41"/>
    </row>
    <row r="5" spans="1:9" x14ac:dyDescent="0.2">
      <c r="A5" s="1" t="s">
        <v>17</v>
      </c>
      <c r="B5" s="43" t="s">
        <v>51</v>
      </c>
      <c r="C5" s="15"/>
      <c r="D5" s="15"/>
      <c r="G5" s="42" t="s">
        <v>19</v>
      </c>
      <c r="H5" s="43" t="s">
        <v>52</v>
      </c>
      <c r="I5" s="15"/>
    </row>
    <row r="6" spans="1:9" x14ac:dyDescent="0.2">
      <c r="B6" s="43" t="s">
        <v>53</v>
      </c>
      <c r="C6" s="15"/>
      <c r="D6" s="15"/>
    </row>
    <row r="8" spans="1:9" x14ac:dyDescent="0.2">
      <c r="A8" s="231" t="s">
        <v>54</v>
      </c>
      <c r="B8" s="231"/>
      <c r="C8" s="231"/>
      <c r="D8" s="231"/>
      <c r="E8" s="231"/>
      <c r="F8" s="231"/>
      <c r="G8" s="231"/>
      <c r="H8" s="231"/>
      <c r="I8" s="231"/>
    </row>
    <row r="10" spans="1:9" x14ac:dyDescent="0.2">
      <c r="A10" s="231" t="s">
        <v>55</v>
      </c>
      <c r="B10" s="231"/>
      <c r="C10" s="231"/>
      <c r="D10" s="231"/>
      <c r="E10" s="231"/>
      <c r="F10" s="231"/>
      <c r="G10" s="231"/>
      <c r="H10" s="231"/>
      <c r="I10" s="231"/>
    </row>
    <row r="12" spans="1:9" x14ac:dyDescent="0.2">
      <c r="A12" s="231" t="s">
        <v>56</v>
      </c>
      <c r="B12" s="231"/>
      <c r="C12" s="231"/>
      <c r="D12" s="231"/>
      <c r="E12" s="231"/>
      <c r="F12" s="231"/>
      <c r="G12" s="231"/>
      <c r="H12" s="231"/>
      <c r="I12" s="231"/>
    </row>
    <row r="14" spans="1:9" ht="29.25" customHeight="1" x14ac:dyDescent="0.2">
      <c r="A14" s="231" t="s">
        <v>390</v>
      </c>
      <c r="B14" s="231"/>
      <c r="C14" s="231"/>
      <c r="D14" s="231"/>
      <c r="E14" s="231"/>
      <c r="F14" s="231"/>
      <c r="G14" s="231"/>
      <c r="H14" s="231"/>
      <c r="I14" s="231"/>
    </row>
    <row r="16" spans="1:9" x14ac:dyDescent="0.2">
      <c r="A16" s="228" t="s">
        <v>12</v>
      </c>
      <c r="B16" s="229"/>
      <c r="C16" s="229"/>
      <c r="D16" s="229"/>
      <c r="E16" s="229"/>
      <c r="F16" s="229"/>
      <c r="G16" s="229"/>
      <c r="H16" s="229"/>
      <c r="I16" s="230"/>
    </row>
    <row r="17" spans="1:9" x14ac:dyDescent="0.2">
      <c r="A17" s="14"/>
      <c r="B17" s="18"/>
      <c r="C17" s="44" t="s">
        <v>27</v>
      </c>
      <c r="D17" s="44" t="s">
        <v>30</v>
      </c>
      <c r="E17" s="44" t="s">
        <v>32</v>
      </c>
      <c r="F17" s="44" t="s">
        <v>33</v>
      </c>
      <c r="G17" s="44" t="s">
        <v>34</v>
      </c>
      <c r="H17" s="44" t="s">
        <v>35</v>
      </c>
      <c r="I17" s="44" t="s">
        <v>356</v>
      </c>
    </row>
    <row r="18" spans="1:9" x14ac:dyDescent="0.2">
      <c r="A18" s="14"/>
      <c r="B18" s="18"/>
      <c r="C18" s="45" t="s">
        <v>10</v>
      </c>
      <c r="D18" s="9" t="s">
        <v>10</v>
      </c>
      <c r="E18" s="9" t="s">
        <v>10</v>
      </c>
      <c r="F18" s="11" t="s">
        <v>10</v>
      </c>
      <c r="G18" s="11" t="s">
        <v>10</v>
      </c>
      <c r="H18" s="9" t="s">
        <v>11</v>
      </c>
      <c r="I18" s="9" t="s">
        <v>11</v>
      </c>
    </row>
    <row r="19" spans="1:9" x14ac:dyDescent="0.2">
      <c r="A19" s="14" t="s">
        <v>0</v>
      </c>
      <c r="B19" s="18"/>
      <c r="C19" s="22">
        <v>499822</v>
      </c>
      <c r="D19" s="22">
        <v>412925</v>
      </c>
      <c r="E19" s="22">
        <v>412121</v>
      </c>
      <c r="F19" s="22">
        <v>440141</v>
      </c>
      <c r="G19" s="22">
        <v>440141</v>
      </c>
      <c r="H19" s="22">
        <v>440141</v>
      </c>
      <c r="I19" s="22">
        <v>440141</v>
      </c>
    </row>
    <row r="20" spans="1:9" x14ac:dyDescent="0.2">
      <c r="A20" s="14" t="s">
        <v>1</v>
      </c>
      <c r="B20" s="18"/>
      <c r="C20" s="22">
        <v>55</v>
      </c>
      <c r="D20" s="22">
        <v>108</v>
      </c>
      <c r="E20" s="22">
        <v>0.44000000011874363</v>
      </c>
      <c r="F20" s="22">
        <f t="shared" ref="F20" si="0">E31</f>
        <v>0.44000000011874363</v>
      </c>
      <c r="G20" s="22">
        <f t="shared" ref="G20" si="1">F31</f>
        <v>0.44000000011874363</v>
      </c>
      <c r="H20" s="22">
        <f t="shared" ref="H20" si="2">G31</f>
        <v>0.98000000009778887</v>
      </c>
      <c r="I20" s="22">
        <f t="shared" ref="I20" si="3">H31</f>
        <v>0.97999999998137355</v>
      </c>
    </row>
    <row r="21" spans="1:9" x14ac:dyDescent="0.2">
      <c r="A21" s="14" t="s">
        <v>2</v>
      </c>
      <c r="B21" s="18"/>
      <c r="C21" s="22">
        <v>427392</v>
      </c>
      <c r="D21" s="22">
        <v>317605.58</v>
      </c>
      <c r="E21" s="22">
        <v>431358.34</v>
      </c>
      <c r="F21" s="22">
        <v>405597.81</v>
      </c>
      <c r="G21" s="22">
        <v>358077.41</v>
      </c>
      <c r="H21" s="22">
        <v>1455000</v>
      </c>
      <c r="I21" s="22">
        <v>1455000</v>
      </c>
    </row>
    <row r="22" spans="1:9" x14ac:dyDescent="0.2">
      <c r="A22" s="14" t="s">
        <v>3</v>
      </c>
      <c r="B22" s="18"/>
      <c r="C22" s="22">
        <v>427339</v>
      </c>
      <c r="D22" s="22">
        <v>317713.1399999999</v>
      </c>
      <c r="E22" s="17">
        <v>431358.34</v>
      </c>
      <c r="F22" s="22">
        <v>405597.81</v>
      </c>
      <c r="G22" s="22">
        <v>358076.87</v>
      </c>
      <c r="H22" s="22">
        <v>1455000</v>
      </c>
      <c r="I22" s="22">
        <v>1455000</v>
      </c>
    </row>
    <row r="23" spans="1:9" x14ac:dyDescent="0.2">
      <c r="A23" s="14"/>
      <c r="B23" s="18"/>
      <c r="C23" s="22"/>
      <c r="D23" s="22"/>
      <c r="E23" s="22"/>
      <c r="F23" s="22"/>
      <c r="G23" s="22"/>
      <c r="H23" s="22"/>
      <c r="I23" s="22"/>
    </row>
    <row r="24" spans="1:9" x14ac:dyDescent="0.2">
      <c r="A24" s="14" t="s">
        <v>4</v>
      </c>
      <c r="B24" s="15"/>
      <c r="C24" s="16"/>
      <c r="D24" s="16"/>
      <c r="E24" s="16"/>
      <c r="F24" s="16"/>
      <c r="G24" s="16"/>
      <c r="H24" s="17"/>
      <c r="I24" s="17"/>
    </row>
    <row r="25" spans="1:9" x14ac:dyDescent="0.2">
      <c r="A25" s="14" t="s">
        <v>31</v>
      </c>
      <c r="B25" s="18"/>
      <c r="C25" s="19"/>
      <c r="D25" s="16"/>
      <c r="E25" s="16"/>
      <c r="F25" s="16"/>
      <c r="G25" s="16"/>
      <c r="H25" s="17"/>
      <c r="I25" s="17"/>
    </row>
    <row r="26" spans="1:9" x14ac:dyDescent="0.2">
      <c r="A26" s="20"/>
      <c r="B26" s="21"/>
      <c r="C26" s="22"/>
      <c r="D26" s="22"/>
      <c r="E26" s="22"/>
      <c r="F26" s="22"/>
      <c r="G26" s="22"/>
      <c r="H26" s="22"/>
      <c r="I26" s="22"/>
    </row>
    <row r="27" spans="1:9" x14ac:dyDescent="0.2">
      <c r="A27" s="20"/>
      <c r="B27" s="21"/>
      <c r="C27" s="22"/>
      <c r="D27" s="22"/>
      <c r="E27" s="22"/>
      <c r="F27" s="22"/>
      <c r="G27" s="22"/>
      <c r="H27" s="22"/>
      <c r="I27" s="22"/>
    </row>
    <row r="28" spans="1:9" x14ac:dyDescent="0.2">
      <c r="A28" s="20"/>
      <c r="B28" s="21"/>
      <c r="C28" s="22"/>
      <c r="D28" s="22"/>
      <c r="E28" s="22"/>
      <c r="F28" s="22"/>
      <c r="G28" s="22"/>
      <c r="H28" s="22"/>
      <c r="I28" s="22"/>
    </row>
    <row r="29" spans="1:9" x14ac:dyDescent="0.2">
      <c r="A29" s="14" t="s">
        <v>5</v>
      </c>
      <c r="B29" s="18"/>
      <c r="C29" s="17">
        <v>0</v>
      </c>
      <c r="D29" s="17">
        <v>0</v>
      </c>
      <c r="E29" s="17">
        <v>0</v>
      </c>
      <c r="F29" s="17">
        <f t="shared" ref="F29:H29" si="4">SUM(F26:F28)</f>
        <v>0</v>
      </c>
      <c r="G29" s="17">
        <f t="shared" si="4"/>
        <v>0</v>
      </c>
      <c r="H29" s="17">
        <f t="shared" si="4"/>
        <v>0</v>
      </c>
      <c r="I29" s="17">
        <f t="shared" ref="I29" si="5">SUM(I26:I28)</f>
        <v>0</v>
      </c>
    </row>
    <row r="30" spans="1:9" x14ac:dyDescent="0.2">
      <c r="A30" s="14"/>
      <c r="B30" s="18"/>
      <c r="C30" s="22"/>
      <c r="D30" s="22"/>
      <c r="E30" s="22"/>
      <c r="F30" s="22"/>
      <c r="G30" s="22"/>
      <c r="H30" s="22"/>
      <c r="I30" s="22"/>
    </row>
    <row r="31" spans="1:9" x14ac:dyDescent="0.2">
      <c r="A31" s="14" t="s">
        <v>7</v>
      </c>
      <c r="B31" s="18"/>
      <c r="C31" s="17">
        <v>108</v>
      </c>
      <c r="D31" s="17">
        <v>0.44000000011874363</v>
      </c>
      <c r="E31" s="17">
        <v>0.44000000011874363</v>
      </c>
      <c r="F31" s="17">
        <f>+F20+F21-F22+F29</f>
        <v>0.44000000011874363</v>
      </c>
      <c r="G31" s="17">
        <f>+G20+G21-G22+G29</f>
        <v>0.98000000009778887</v>
      </c>
      <c r="H31" s="17">
        <f t="shared" ref="H31:I31" si="6">+H20+H21-H22+H29</f>
        <v>0.97999999998137355</v>
      </c>
      <c r="I31" s="17">
        <f t="shared" si="6"/>
        <v>0.97999999998137355</v>
      </c>
    </row>
    <row r="32" spans="1:9" x14ac:dyDescent="0.2">
      <c r="A32" s="20"/>
      <c r="B32" s="21"/>
      <c r="C32" s="37"/>
      <c r="D32" s="37"/>
      <c r="E32" s="22"/>
      <c r="F32" s="22"/>
      <c r="G32" s="22"/>
      <c r="H32" s="22"/>
      <c r="I32" s="22"/>
    </row>
    <row r="33" spans="1:9" x14ac:dyDescent="0.2">
      <c r="A33" s="14" t="s">
        <v>24</v>
      </c>
      <c r="B33" s="18"/>
      <c r="C33" s="37">
        <v>70</v>
      </c>
      <c r="D33" s="37"/>
      <c r="E33" s="22"/>
      <c r="F33" s="22"/>
      <c r="G33" s="22"/>
      <c r="H33" s="22"/>
      <c r="I33" s="22"/>
    </row>
    <row r="34" spans="1:9" x14ac:dyDescent="0.2">
      <c r="A34" s="20"/>
      <c r="B34" s="21"/>
      <c r="C34" s="37"/>
      <c r="D34" s="37"/>
      <c r="E34" s="22"/>
      <c r="F34" s="22"/>
      <c r="G34" s="22"/>
      <c r="H34" s="22"/>
      <c r="I34" s="22"/>
    </row>
    <row r="35" spans="1:9" x14ac:dyDescent="0.2">
      <c r="A35" s="14" t="s">
        <v>25</v>
      </c>
      <c r="B35" s="46"/>
      <c r="C35" s="47" t="s">
        <v>57</v>
      </c>
      <c r="D35" s="47" t="s">
        <v>57</v>
      </c>
      <c r="E35" s="47" t="s">
        <v>57</v>
      </c>
      <c r="F35" s="47" t="s">
        <v>57</v>
      </c>
      <c r="G35" s="47" t="s">
        <v>57</v>
      </c>
      <c r="H35" s="47" t="s">
        <v>57</v>
      </c>
      <c r="I35" s="47" t="s">
        <v>57</v>
      </c>
    </row>
    <row r="36" spans="1:9" x14ac:dyDescent="0.2">
      <c r="A36" s="48"/>
      <c r="B36" s="48"/>
      <c r="C36" s="49"/>
      <c r="D36" s="49"/>
      <c r="E36" s="49"/>
      <c r="F36" s="49"/>
      <c r="G36" s="49"/>
      <c r="H36" s="49"/>
      <c r="I36" s="49"/>
    </row>
    <row r="37" spans="1:9" x14ac:dyDescent="0.2">
      <c r="A37" s="50" t="s">
        <v>26</v>
      </c>
      <c r="B37" s="41"/>
      <c r="C37" s="34"/>
      <c r="D37" s="34"/>
      <c r="E37" s="34"/>
      <c r="F37" s="34"/>
      <c r="G37" s="34"/>
      <c r="H37" s="34"/>
      <c r="I37" s="34"/>
    </row>
    <row r="38" spans="1:9" x14ac:dyDescent="0.2">
      <c r="A38" s="51" t="s">
        <v>29</v>
      </c>
      <c r="B38" s="21"/>
      <c r="C38" s="37"/>
      <c r="D38" s="37"/>
      <c r="E38" s="37"/>
      <c r="F38" s="37"/>
      <c r="G38" s="37"/>
      <c r="H38" s="37"/>
      <c r="I38" s="37"/>
    </row>
    <row r="39" spans="1:9" x14ac:dyDescent="0.2">
      <c r="A39" s="14"/>
      <c r="B39" s="18"/>
      <c r="C39" s="22"/>
      <c r="D39" s="22"/>
      <c r="E39" s="22"/>
      <c r="F39" s="22"/>
      <c r="G39" s="22"/>
      <c r="H39" s="22"/>
      <c r="I39" s="22"/>
    </row>
    <row r="40" spans="1:9" x14ac:dyDescent="0.2">
      <c r="A40" s="14" t="s">
        <v>6</v>
      </c>
      <c r="B40" s="18"/>
      <c r="C40" s="22"/>
      <c r="D40" s="22"/>
      <c r="E40" s="22"/>
      <c r="F40" s="22"/>
      <c r="G40" s="22"/>
      <c r="H40" s="22"/>
      <c r="I40" s="22"/>
    </row>
    <row r="41" spans="1:9" x14ac:dyDescent="0.2">
      <c r="A41" s="14"/>
      <c r="B41" s="18"/>
      <c r="C41" s="22"/>
      <c r="D41" s="22"/>
      <c r="E41" s="22"/>
      <c r="F41" s="22"/>
      <c r="G41" s="22"/>
      <c r="H41" s="22"/>
      <c r="I41" s="22"/>
    </row>
    <row r="42" spans="1:9" x14ac:dyDescent="0.2">
      <c r="A42" s="51" t="s">
        <v>8</v>
      </c>
      <c r="B42" s="46"/>
      <c r="C42" s="22"/>
      <c r="D42" s="22"/>
      <c r="E42" s="22"/>
      <c r="F42" s="22"/>
      <c r="G42" s="22"/>
      <c r="H42" s="22"/>
      <c r="I42" s="22"/>
    </row>
    <row r="43" spans="1:9" x14ac:dyDescent="0.2">
      <c r="A43" s="52" t="s">
        <v>9</v>
      </c>
      <c r="B43" s="53"/>
      <c r="C43" s="22"/>
      <c r="D43" s="22"/>
      <c r="E43" s="22"/>
      <c r="F43" s="22"/>
      <c r="G43" s="22"/>
      <c r="H43" s="22"/>
      <c r="I43" s="22"/>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96"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67D4F0-0B70-4DF5-A54C-197AC583D29D}">
  <sheetPr>
    <pageSetUpPr fitToPage="1"/>
  </sheetPr>
  <dimension ref="A2:I43"/>
  <sheetViews>
    <sheetView zoomScaleNormal="100" workbookViewId="0">
      <selection activeCell="A13" sqref="A13"/>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2" spans="1:9" x14ac:dyDescent="0.2">
      <c r="A2" s="1" t="s">
        <v>13</v>
      </c>
      <c r="B2" s="41" t="s">
        <v>36</v>
      </c>
      <c r="C2" s="41"/>
      <c r="D2" s="41"/>
      <c r="G2" s="42" t="s">
        <v>14</v>
      </c>
      <c r="H2" s="41" t="s">
        <v>385</v>
      </c>
      <c r="I2" s="41"/>
    </row>
    <row r="3" spans="1:9" x14ac:dyDescent="0.2">
      <c r="A3" s="1" t="s">
        <v>22</v>
      </c>
      <c r="B3" s="41" t="s">
        <v>75</v>
      </c>
      <c r="C3" s="41"/>
      <c r="D3" s="41"/>
      <c r="G3" s="42" t="s">
        <v>15</v>
      </c>
      <c r="H3" s="227" t="s">
        <v>386</v>
      </c>
      <c r="I3" s="15"/>
    </row>
    <row r="4" spans="1:9" x14ac:dyDescent="0.2">
      <c r="A4" s="1" t="s">
        <v>16</v>
      </c>
      <c r="B4" s="41" t="s">
        <v>76</v>
      </c>
      <c r="C4" s="41"/>
      <c r="D4" s="41"/>
      <c r="G4" s="42" t="s">
        <v>18</v>
      </c>
      <c r="H4" s="1" t="s">
        <v>41</v>
      </c>
      <c r="I4" s="41"/>
    </row>
    <row r="5" spans="1:9" x14ac:dyDescent="0.2">
      <c r="A5" s="1" t="s">
        <v>17</v>
      </c>
      <c r="B5" s="227" t="s">
        <v>384</v>
      </c>
      <c r="C5" s="15"/>
      <c r="D5" s="15"/>
      <c r="G5" s="42" t="s">
        <v>19</v>
      </c>
      <c r="H5" s="15" t="s">
        <v>77</v>
      </c>
      <c r="I5" s="15"/>
    </row>
    <row r="6" spans="1:9" x14ac:dyDescent="0.2">
      <c r="B6" s="56"/>
      <c r="C6" s="48"/>
      <c r="D6" s="48"/>
    </row>
    <row r="8" spans="1:9" ht="28.5" customHeight="1" x14ac:dyDescent="0.2">
      <c r="A8" s="231" t="s">
        <v>78</v>
      </c>
      <c r="B8" s="231"/>
      <c r="C8" s="231"/>
      <c r="D8" s="231"/>
      <c r="E8" s="231"/>
      <c r="F8" s="231"/>
      <c r="G8" s="231"/>
      <c r="H8" s="231"/>
      <c r="I8" s="231"/>
    </row>
    <row r="10" spans="1:9" x14ac:dyDescent="0.2">
      <c r="A10" s="231" t="s">
        <v>79</v>
      </c>
      <c r="B10" s="231"/>
      <c r="C10" s="231"/>
      <c r="D10" s="231"/>
      <c r="E10" s="231"/>
      <c r="F10" s="231"/>
      <c r="G10" s="231"/>
      <c r="H10" s="231"/>
      <c r="I10" s="231"/>
    </row>
    <row r="12" spans="1:9" ht="57.75" customHeight="1" x14ac:dyDescent="0.2">
      <c r="A12" s="232" t="s">
        <v>387</v>
      </c>
      <c r="B12" s="232"/>
      <c r="C12" s="232"/>
      <c r="D12" s="232"/>
      <c r="E12" s="232"/>
      <c r="F12" s="232"/>
      <c r="G12" s="232"/>
      <c r="H12" s="232"/>
      <c r="I12" s="232"/>
    </row>
    <row r="13" spans="1:9" x14ac:dyDescent="0.2">
      <c r="A13" s="167"/>
      <c r="B13" s="167"/>
      <c r="C13" s="167"/>
      <c r="D13" s="167"/>
      <c r="E13" s="167"/>
      <c r="F13" s="167"/>
      <c r="G13" s="167"/>
      <c r="H13" s="167"/>
      <c r="I13" s="167"/>
    </row>
    <row r="14" spans="1:9" ht="12.75" customHeight="1" x14ac:dyDescent="0.2">
      <c r="A14" s="231" t="s">
        <v>388</v>
      </c>
      <c r="B14" s="231"/>
      <c r="C14" s="231"/>
      <c r="D14" s="231"/>
      <c r="E14" s="231"/>
      <c r="F14" s="231"/>
      <c r="G14" s="231"/>
      <c r="H14" s="231"/>
      <c r="I14" s="231"/>
    </row>
    <row r="15" spans="1:9" x14ac:dyDescent="0.2">
      <c r="A15" s="1" t="s">
        <v>389</v>
      </c>
      <c r="B15" s="167"/>
      <c r="C15" s="167"/>
      <c r="D15" s="167"/>
      <c r="E15" s="167"/>
      <c r="F15" s="167"/>
      <c r="G15" s="167"/>
      <c r="H15" s="167"/>
      <c r="I15" s="167"/>
    </row>
    <row r="16" spans="1:9" x14ac:dyDescent="0.2">
      <c r="A16" s="228" t="s">
        <v>12</v>
      </c>
      <c r="B16" s="229"/>
      <c r="C16" s="229"/>
      <c r="D16" s="229"/>
      <c r="E16" s="229"/>
      <c r="F16" s="229"/>
      <c r="G16" s="229"/>
      <c r="H16" s="229"/>
      <c r="I16" s="230"/>
    </row>
    <row r="17" spans="1:9" x14ac:dyDescent="0.2">
      <c r="A17" s="14"/>
      <c r="B17" s="18"/>
      <c r="C17" s="44" t="s">
        <v>27</v>
      </c>
      <c r="D17" s="44" t="s">
        <v>30</v>
      </c>
      <c r="E17" s="44" t="s">
        <v>32</v>
      </c>
      <c r="F17" s="44" t="s">
        <v>33</v>
      </c>
      <c r="G17" s="168" t="s">
        <v>34</v>
      </c>
      <c r="H17" s="168" t="s">
        <v>35</v>
      </c>
      <c r="I17" s="168" t="s">
        <v>356</v>
      </c>
    </row>
    <row r="18" spans="1:9" x14ac:dyDescent="0.2">
      <c r="A18" s="14"/>
      <c r="B18" s="18"/>
      <c r="C18" s="45" t="s">
        <v>10</v>
      </c>
      <c r="D18" s="9" t="s">
        <v>10</v>
      </c>
      <c r="E18" s="9" t="s">
        <v>10</v>
      </c>
      <c r="F18" s="11" t="s">
        <v>10</v>
      </c>
      <c r="G18" s="11" t="s">
        <v>10</v>
      </c>
      <c r="H18" s="169" t="s">
        <v>11</v>
      </c>
      <c r="I18" s="169" t="s">
        <v>11</v>
      </c>
    </row>
    <row r="19" spans="1:9" x14ac:dyDescent="0.2">
      <c r="A19" s="14" t="s">
        <v>0</v>
      </c>
      <c r="B19" s="18"/>
      <c r="C19" s="22">
        <v>4214216</v>
      </c>
      <c r="D19" s="22">
        <v>3894115</v>
      </c>
      <c r="E19" s="22">
        <v>3250000</v>
      </c>
      <c r="F19" s="22">
        <v>3275000</v>
      </c>
      <c r="G19" s="170">
        <v>4367912</v>
      </c>
      <c r="H19" s="170">
        <v>4367912</v>
      </c>
      <c r="I19" s="170">
        <v>4252026</v>
      </c>
    </row>
    <row r="20" spans="1:9" x14ac:dyDescent="0.2">
      <c r="A20" s="14" t="s">
        <v>1</v>
      </c>
      <c r="B20" s="18"/>
      <c r="C20" s="22">
        <v>2275</v>
      </c>
      <c r="D20" s="22">
        <v>4042</v>
      </c>
      <c r="E20" s="22">
        <v>0.32000000029802322</v>
      </c>
      <c r="F20" s="22">
        <f t="shared" ref="F20" si="0">E31</f>
        <v>468.87000000057742</v>
      </c>
      <c r="G20" s="170">
        <f t="shared" ref="G20" si="1">F31</f>
        <v>1318.9700000006706</v>
      </c>
      <c r="H20" s="170">
        <f t="shared" ref="H20" si="2">G31</f>
        <v>6352.1000000014901</v>
      </c>
      <c r="I20" s="170">
        <f t="shared" ref="I20" si="3">H31</f>
        <v>6352.1000000014901</v>
      </c>
    </row>
    <row r="21" spans="1:9" x14ac:dyDescent="0.2">
      <c r="A21" s="14" t="s">
        <v>2</v>
      </c>
      <c r="B21" s="18"/>
      <c r="C21" s="22">
        <v>3140893</v>
      </c>
      <c r="D21" s="22">
        <v>3708177.68</v>
      </c>
      <c r="E21" s="22">
        <v>2752325.39</v>
      </c>
      <c r="F21" s="22">
        <v>11311543.25</v>
      </c>
      <c r="G21" s="170">
        <v>61460935.890000001</v>
      </c>
      <c r="H21" s="170">
        <v>67064454</v>
      </c>
      <c r="I21" s="170">
        <v>67064454</v>
      </c>
    </row>
    <row r="22" spans="1:9" x14ac:dyDescent="0.2">
      <c r="A22" s="14" t="s">
        <v>3</v>
      </c>
      <c r="B22" s="18"/>
      <c r="C22" s="22">
        <v>3139126</v>
      </c>
      <c r="D22" s="22">
        <v>3712219.36</v>
      </c>
      <c r="E22" s="17">
        <v>2751856.84</v>
      </c>
      <c r="F22" s="22">
        <v>11310693.15</v>
      </c>
      <c r="G22" s="170">
        <v>61455902.759999998</v>
      </c>
      <c r="H22" s="170">
        <v>67064454</v>
      </c>
      <c r="I22" s="170">
        <v>67064454</v>
      </c>
    </row>
    <row r="23" spans="1:9" x14ac:dyDescent="0.2">
      <c r="A23" s="14"/>
      <c r="B23" s="18"/>
      <c r="C23" s="22"/>
      <c r="D23" s="22"/>
      <c r="E23" s="22"/>
      <c r="F23" s="22"/>
      <c r="G23" s="170"/>
      <c r="H23" s="170"/>
      <c r="I23" s="170"/>
    </row>
    <row r="24" spans="1:9" x14ac:dyDescent="0.2">
      <c r="A24" s="14" t="s">
        <v>4</v>
      </c>
      <c r="B24" s="15"/>
      <c r="C24" s="16"/>
      <c r="D24" s="16"/>
      <c r="E24" s="16"/>
      <c r="F24" s="16"/>
      <c r="G24" s="16"/>
      <c r="H24" s="17"/>
      <c r="I24" s="17"/>
    </row>
    <row r="25" spans="1:9" x14ac:dyDescent="0.2">
      <c r="A25" s="14" t="s">
        <v>31</v>
      </c>
      <c r="B25" s="18"/>
      <c r="C25" s="19"/>
      <c r="D25" s="16"/>
      <c r="E25" s="16"/>
      <c r="F25" s="16"/>
      <c r="G25" s="16"/>
      <c r="H25" s="17"/>
      <c r="I25" s="17"/>
    </row>
    <row r="26" spans="1:9" x14ac:dyDescent="0.2">
      <c r="A26" s="20"/>
      <c r="B26" s="21"/>
      <c r="C26" s="22"/>
      <c r="D26" s="22"/>
      <c r="E26" s="22"/>
      <c r="F26" s="22"/>
      <c r="G26" s="22"/>
      <c r="H26" s="22"/>
      <c r="I26" s="22"/>
    </row>
    <row r="27" spans="1:9" x14ac:dyDescent="0.2">
      <c r="A27" s="20"/>
      <c r="B27" s="21"/>
      <c r="C27" s="22"/>
      <c r="D27" s="22"/>
      <c r="E27" s="22"/>
      <c r="F27" s="22"/>
      <c r="G27" s="22"/>
      <c r="H27" s="22"/>
      <c r="I27" s="22"/>
    </row>
    <row r="28" spans="1:9" x14ac:dyDescent="0.2">
      <c r="A28" s="20"/>
      <c r="B28" s="21"/>
      <c r="C28" s="22"/>
      <c r="D28" s="22"/>
      <c r="E28" s="22"/>
      <c r="F28" s="22"/>
      <c r="G28" s="22"/>
      <c r="H28" s="22"/>
      <c r="I28" s="22"/>
    </row>
    <row r="29" spans="1:9" x14ac:dyDescent="0.2">
      <c r="A29" s="14" t="s">
        <v>5</v>
      </c>
      <c r="B29" s="18"/>
      <c r="C29" s="17">
        <v>0</v>
      </c>
      <c r="D29" s="17">
        <v>0</v>
      </c>
      <c r="E29" s="17">
        <v>0</v>
      </c>
      <c r="F29" s="17">
        <f t="shared" ref="F29:H29" si="4">SUM(F26:F28)</f>
        <v>0</v>
      </c>
      <c r="G29" s="17">
        <f t="shared" si="4"/>
        <v>0</v>
      </c>
      <c r="H29" s="17">
        <f t="shared" si="4"/>
        <v>0</v>
      </c>
      <c r="I29" s="17">
        <f t="shared" ref="I29" si="5">SUM(I26:I28)</f>
        <v>0</v>
      </c>
    </row>
    <row r="30" spans="1:9" x14ac:dyDescent="0.2">
      <c r="A30" s="14"/>
      <c r="B30" s="18"/>
      <c r="C30" s="22"/>
      <c r="D30" s="22"/>
      <c r="E30" s="22"/>
      <c r="F30" s="22"/>
      <c r="G30" s="22"/>
      <c r="H30" s="22"/>
      <c r="I30" s="22"/>
    </row>
    <row r="31" spans="1:9" x14ac:dyDescent="0.2">
      <c r="A31" s="14" t="s">
        <v>7</v>
      </c>
      <c r="B31" s="18"/>
      <c r="C31" s="17">
        <v>4042</v>
      </c>
      <c r="D31" s="17">
        <v>0.32000000029802322</v>
      </c>
      <c r="E31" s="17">
        <v>468.87000000057742</v>
      </c>
      <c r="F31" s="17">
        <f>+F20+F21-F22+F29</f>
        <v>1318.9700000006706</v>
      </c>
      <c r="G31" s="17">
        <f>+G20+G21-G22+G29</f>
        <v>6352.1000000014901</v>
      </c>
      <c r="H31" s="17">
        <f t="shared" ref="H31:I31" si="6">+H20+H21-H22+H29</f>
        <v>6352.1000000014901</v>
      </c>
      <c r="I31" s="17">
        <f t="shared" si="6"/>
        <v>6352.1000000014901</v>
      </c>
    </row>
    <row r="32" spans="1:9" x14ac:dyDescent="0.2">
      <c r="A32" s="20"/>
      <c r="B32" s="21"/>
      <c r="C32" s="37"/>
      <c r="D32" s="37"/>
      <c r="E32" s="22"/>
      <c r="F32" s="22"/>
      <c r="G32" s="22"/>
      <c r="H32" s="22"/>
      <c r="I32" s="22"/>
    </row>
    <row r="33" spans="1:9" x14ac:dyDescent="0.2">
      <c r="A33" s="14" t="s">
        <v>24</v>
      </c>
      <c r="B33" s="18"/>
      <c r="C33" s="37"/>
      <c r="D33" s="37">
        <v>301538.34999999998</v>
      </c>
      <c r="E33" s="22">
        <v>611278.34</v>
      </c>
      <c r="F33" s="22">
        <v>6161740.9900000002</v>
      </c>
      <c r="G33" s="22">
        <v>20667135.27</v>
      </c>
      <c r="H33" s="22"/>
      <c r="I33" s="22"/>
    </row>
    <row r="34" spans="1:9" x14ac:dyDescent="0.2">
      <c r="A34" s="20"/>
      <c r="B34" s="21"/>
      <c r="C34" s="37"/>
      <c r="D34" s="37"/>
      <c r="E34" s="22"/>
      <c r="F34" s="22"/>
      <c r="G34" s="22"/>
      <c r="H34" s="22"/>
      <c r="I34" s="22"/>
    </row>
    <row r="35" spans="1:9" x14ac:dyDescent="0.2">
      <c r="A35" s="14" t="s">
        <v>25</v>
      </c>
      <c r="B35" s="46"/>
      <c r="C35" s="47" t="s">
        <v>57</v>
      </c>
      <c r="D35" s="47" t="s">
        <v>57</v>
      </c>
      <c r="E35" s="47" t="s">
        <v>57</v>
      </c>
      <c r="F35" s="47" t="s">
        <v>57</v>
      </c>
      <c r="G35" s="47" t="s">
        <v>57</v>
      </c>
      <c r="H35" s="47" t="s">
        <v>57</v>
      </c>
      <c r="I35" s="47" t="s">
        <v>57</v>
      </c>
    </row>
    <row r="36" spans="1:9" x14ac:dyDescent="0.2">
      <c r="A36" s="48"/>
      <c r="B36" s="48"/>
      <c r="C36" s="49"/>
      <c r="D36" s="49"/>
      <c r="E36" s="49"/>
      <c r="F36" s="49"/>
      <c r="G36" s="49"/>
      <c r="H36" s="49"/>
      <c r="I36" s="49"/>
    </row>
    <row r="37" spans="1:9" x14ac:dyDescent="0.2">
      <c r="A37" s="50" t="s">
        <v>26</v>
      </c>
      <c r="B37" s="41"/>
      <c r="C37" s="34"/>
      <c r="D37" s="34"/>
      <c r="E37" s="34"/>
      <c r="F37" s="34"/>
      <c r="G37" s="34"/>
      <c r="H37" s="34"/>
      <c r="I37" s="34"/>
    </row>
    <row r="38" spans="1:9" x14ac:dyDescent="0.2">
      <c r="A38" s="51" t="s">
        <v>29</v>
      </c>
      <c r="B38" s="21"/>
      <c r="C38" s="37"/>
      <c r="D38" s="37"/>
      <c r="E38" s="37"/>
      <c r="F38" s="37"/>
      <c r="G38" s="37"/>
      <c r="H38" s="37"/>
      <c r="I38" s="37"/>
    </row>
    <row r="39" spans="1:9" x14ac:dyDescent="0.2">
      <c r="A39" s="14"/>
      <c r="B39" s="18"/>
      <c r="C39" s="22"/>
      <c r="D39" s="22"/>
      <c r="E39" s="22"/>
      <c r="F39" s="22"/>
      <c r="G39" s="22"/>
      <c r="H39" s="22"/>
      <c r="I39" s="22"/>
    </row>
    <row r="40" spans="1:9" x14ac:dyDescent="0.2">
      <c r="A40" s="14" t="s">
        <v>6</v>
      </c>
      <c r="B40" s="18"/>
      <c r="C40" s="22"/>
      <c r="D40" s="22"/>
      <c r="E40" s="22"/>
      <c r="F40" s="22"/>
      <c r="G40" s="22"/>
      <c r="H40" s="22"/>
      <c r="I40" s="22"/>
    </row>
    <row r="41" spans="1:9" x14ac:dyDescent="0.2">
      <c r="A41" s="14"/>
      <c r="B41" s="18"/>
      <c r="C41" s="22"/>
      <c r="D41" s="22"/>
      <c r="E41" s="22"/>
      <c r="F41" s="22"/>
      <c r="G41" s="22"/>
      <c r="H41" s="22"/>
      <c r="I41" s="22"/>
    </row>
    <row r="42" spans="1:9" x14ac:dyDescent="0.2">
      <c r="A42" s="51" t="s">
        <v>8</v>
      </c>
      <c r="B42" s="46"/>
      <c r="C42" s="22"/>
      <c r="D42" s="22"/>
      <c r="E42" s="22"/>
      <c r="F42" s="22"/>
      <c r="G42" s="22"/>
      <c r="H42" s="22"/>
      <c r="I42" s="22"/>
    </row>
    <row r="43" spans="1:9" x14ac:dyDescent="0.2">
      <c r="A43" s="52" t="s">
        <v>9</v>
      </c>
      <c r="B43" s="53"/>
      <c r="C43" s="22"/>
      <c r="D43" s="22"/>
      <c r="E43" s="22"/>
      <c r="F43" s="22"/>
      <c r="G43" s="22"/>
      <c r="H43" s="22"/>
      <c r="I43" s="22"/>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89" orientation="landscape" r:id="rId1"/>
  <headerFooter alignWithMargins="0">
    <oddHeader>&amp;C&amp;"Arial,Bold"Report on Non-General Fund Information
&amp;"Arial,Regular"for Submittal to the 2023 Legislature</oddHeader>
    <oddFooter>&amp;LForm 37-47 (rev. 9/7/21)&amp;R&amp;D  &amp;T</oddFooter>
  </headerFooter>
  <rowBreaks count="1" manualBreakCount="1">
    <brk id="36"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2C9222-3C06-420F-B3E8-EAA3C885128E}">
  <sheetPr>
    <pageSetUpPr fitToPage="1"/>
  </sheetPr>
  <dimension ref="A1:I46"/>
  <sheetViews>
    <sheetView zoomScaleNormal="100" workbookViewId="0">
      <selection activeCell="B43" sqref="B43"/>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1" spans="1:9" x14ac:dyDescent="0.2">
      <c r="A1" s="2"/>
      <c r="B1" s="2"/>
      <c r="C1" s="2"/>
      <c r="D1" s="2"/>
      <c r="E1" s="2"/>
      <c r="F1" s="2"/>
      <c r="G1" s="2"/>
      <c r="H1" s="2"/>
      <c r="I1" s="2"/>
    </row>
    <row r="2" spans="1:9" x14ac:dyDescent="0.2">
      <c r="A2" s="2" t="s">
        <v>13</v>
      </c>
      <c r="B2" s="3" t="s">
        <v>36</v>
      </c>
      <c r="C2" s="3"/>
      <c r="D2" s="3"/>
      <c r="E2" s="2"/>
      <c r="F2" s="2"/>
      <c r="G2" s="4" t="s">
        <v>14</v>
      </c>
      <c r="H2" s="3" t="s">
        <v>80</v>
      </c>
      <c r="I2" s="3"/>
    </row>
    <row r="3" spans="1:9" x14ac:dyDescent="0.2">
      <c r="A3" s="2" t="s">
        <v>22</v>
      </c>
      <c r="B3" s="3" t="s">
        <v>81</v>
      </c>
      <c r="C3" s="3"/>
      <c r="D3" s="3"/>
      <c r="E3" s="2"/>
      <c r="F3" s="2"/>
      <c r="G3" s="4" t="s">
        <v>15</v>
      </c>
      <c r="H3" s="5" t="s">
        <v>82</v>
      </c>
      <c r="I3" s="5"/>
    </row>
    <row r="4" spans="1:9" x14ac:dyDescent="0.2">
      <c r="A4" s="2" t="s">
        <v>16</v>
      </c>
      <c r="B4" s="3" t="s">
        <v>83</v>
      </c>
      <c r="C4" s="3"/>
      <c r="D4" s="3"/>
      <c r="E4" s="2"/>
      <c r="F4" s="2"/>
      <c r="G4" s="4" t="s">
        <v>18</v>
      </c>
      <c r="H4" s="3" t="s">
        <v>41</v>
      </c>
      <c r="I4" s="3"/>
    </row>
    <row r="5" spans="1:9" x14ac:dyDescent="0.2">
      <c r="A5" s="2" t="s">
        <v>17</v>
      </c>
      <c r="B5" s="3" t="s">
        <v>84</v>
      </c>
      <c r="C5" s="5"/>
      <c r="D5" s="5"/>
      <c r="E5" s="2"/>
      <c r="F5" s="2"/>
      <c r="G5" s="4" t="s">
        <v>19</v>
      </c>
      <c r="H5" s="5" t="s">
        <v>85</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86</v>
      </c>
      <c r="B8" s="2"/>
      <c r="C8" s="2"/>
      <c r="D8" s="2"/>
      <c r="E8" s="2"/>
      <c r="F8" s="2"/>
      <c r="G8" s="2"/>
      <c r="H8" s="2"/>
      <c r="I8" s="2"/>
    </row>
    <row r="9" spans="1:9" x14ac:dyDescent="0.2">
      <c r="A9" s="57" t="s">
        <v>87</v>
      </c>
      <c r="B9" s="2"/>
      <c r="C9" s="2"/>
      <c r="D9" s="2"/>
      <c r="E9" s="2"/>
      <c r="F9" s="2"/>
      <c r="G9" s="2"/>
      <c r="H9" s="2"/>
      <c r="I9" s="2"/>
    </row>
    <row r="10" spans="1:9" x14ac:dyDescent="0.2">
      <c r="A10" s="2" t="s">
        <v>88</v>
      </c>
      <c r="B10" s="2"/>
      <c r="C10" s="2"/>
      <c r="D10" s="2"/>
      <c r="E10" s="2"/>
      <c r="F10" s="2"/>
      <c r="G10" s="2"/>
      <c r="H10" s="2"/>
      <c r="I10" s="2"/>
    </row>
    <row r="11" spans="1:9" x14ac:dyDescent="0.2">
      <c r="A11" s="2"/>
      <c r="B11" s="2"/>
      <c r="C11" s="2"/>
      <c r="D11" s="2"/>
      <c r="E11" s="2"/>
      <c r="F11" s="2"/>
      <c r="G11" s="2"/>
      <c r="H11" s="2"/>
      <c r="I11" s="2"/>
    </row>
    <row r="12" spans="1:9" x14ac:dyDescent="0.2">
      <c r="A12" s="2" t="s">
        <v>89</v>
      </c>
      <c r="B12" s="2"/>
      <c r="C12" s="2"/>
      <c r="D12" s="2"/>
      <c r="E12" s="2"/>
      <c r="F12" s="2"/>
      <c r="G12" s="2"/>
      <c r="H12" s="2"/>
      <c r="I12" s="2"/>
    </row>
    <row r="13" spans="1:9" x14ac:dyDescent="0.2">
      <c r="A13" s="2"/>
      <c r="B13" s="2"/>
      <c r="C13" s="2"/>
      <c r="D13" s="2"/>
      <c r="E13" s="2"/>
      <c r="F13" s="2"/>
      <c r="G13" s="2"/>
      <c r="H13" s="2"/>
      <c r="I13" s="2"/>
    </row>
    <row r="14" spans="1:9" x14ac:dyDescent="0.2">
      <c r="A14" s="2" t="s">
        <v>90</v>
      </c>
      <c r="B14" s="2"/>
      <c r="C14" s="2"/>
      <c r="D14" s="2"/>
      <c r="E14" s="2"/>
      <c r="F14" s="2"/>
      <c r="G14" s="2"/>
      <c r="H14" s="2"/>
      <c r="I14" s="2"/>
    </row>
    <row r="15" spans="1:9" x14ac:dyDescent="0.2">
      <c r="A15" s="2"/>
      <c r="B15" s="2"/>
      <c r="C15" s="2"/>
      <c r="D15" s="2"/>
      <c r="E15" s="2"/>
      <c r="F15" s="2"/>
      <c r="G15" s="2"/>
      <c r="H15" s="2"/>
      <c r="I15" s="2"/>
    </row>
    <row r="16" spans="1:9" x14ac:dyDescent="0.2">
      <c r="A16" s="1" t="s">
        <v>91</v>
      </c>
      <c r="B16" s="2"/>
      <c r="C16" s="2"/>
      <c r="D16" s="2"/>
      <c r="E16" s="2"/>
      <c r="F16" s="2"/>
      <c r="G16" s="2"/>
      <c r="H16" s="2"/>
      <c r="I16" s="2"/>
    </row>
    <row r="17" spans="1:9" x14ac:dyDescent="0.2">
      <c r="A17" s="2" t="s">
        <v>92</v>
      </c>
      <c r="B17" s="2"/>
      <c r="C17" s="2"/>
      <c r="D17" s="2"/>
      <c r="E17" s="2"/>
      <c r="F17" s="2"/>
      <c r="G17" s="2"/>
      <c r="H17" s="2"/>
      <c r="I17" s="2"/>
    </row>
    <row r="18" spans="1:9" x14ac:dyDescent="0.2">
      <c r="A18" s="2"/>
      <c r="B18" s="2"/>
      <c r="C18" s="2"/>
      <c r="D18" s="2"/>
      <c r="E18" s="2"/>
      <c r="F18" s="2"/>
      <c r="G18" s="2"/>
      <c r="H18" s="2"/>
      <c r="I18" s="2"/>
    </row>
    <row r="19" spans="1:9" x14ac:dyDescent="0.2">
      <c r="A19" s="233" t="s">
        <v>12</v>
      </c>
      <c r="B19" s="234"/>
      <c r="C19" s="234"/>
      <c r="D19" s="234"/>
      <c r="E19" s="234"/>
      <c r="F19" s="234"/>
      <c r="G19" s="234"/>
      <c r="H19" s="234"/>
      <c r="I19" s="235"/>
    </row>
    <row r="20" spans="1:9" x14ac:dyDescent="0.2">
      <c r="A20" s="6"/>
      <c r="B20" s="7"/>
      <c r="C20" s="8" t="s">
        <v>27</v>
      </c>
      <c r="D20" s="8" t="s">
        <v>30</v>
      </c>
      <c r="E20" s="8" t="s">
        <v>32</v>
      </c>
      <c r="F20" s="8" t="s">
        <v>33</v>
      </c>
      <c r="G20" s="8" t="s">
        <v>34</v>
      </c>
      <c r="H20" s="8" t="s">
        <v>35</v>
      </c>
      <c r="I20" s="8" t="s">
        <v>356</v>
      </c>
    </row>
    <row r="21" spans="1:9" x14ac:dyDescent="0.2">
      <c r="A21" s="6"/>
      <c r="B21" s="7"/>
      <c r="C21" s="45" t="s">
        <v>10</v>
      </c>
      <c r="D21" s="9" t="s">
        <v>10</v>
      </c>
      <c r="E21" s="9" t="s">
        <v>10</v>
      </c>
      <c r="F21" s="11" t="s">
        <v>10</v>
      </c>
      <c r="G21" s="11" t="s">
        <v>10</v>
      </c>
      <c r="H21" s="11" t="s">
        <v>11</v>
      </c>
      <c r="I21" s="11" t="s">
        <v>11</v>
      </c>
    </row>
    <row r="22" spans="1:9" x14ac:dyDescent="0.2">
      <c r="A22" s="6" t="s">
        <v>0</v>
      </c>
      <c r="B22" s="7"/>
      <c r="C22" s="22">
        <v>137363</v>
      </c>
      <c r="D22" s="22">
        <v>137363</v>
      </c>
      <c r="E22" s="22">
        <v>137363</v>
      </c>
      <c r="F22" s="22">
        <v>137363</v>
      </c>
      <c r="G22" s="22">
        <v>137363</v>
      </c>
      <c r="H22" s="22">
        <v>137363</v>
      </c>
      <c r="I22" s="22">
        <v>137363</v>
      </c>
    </row>
    <row r="23" spans="1:9" x14ac:dyDescent="0.2">
      <c r="A23" s="6" t="s">
        <v>1</v>
      </c>
      <c r="B23" s="7"/>
      <c r="C23" s="22">
        <v>275003</v>
      </c>
      <c r="D23" s="22">
        <v>312479</v>
      </c>
      <c r="E23" s="22">
        <v>335984</v>
      </c>
      <c r="F23" s="13">
        <v>365995.86</v>
      </c>
      <c r="G23" s="13">
        <f>+F34</f>
        <v>282266.53999999998</v>
      </c>
      <c r="H23" s="13">
        <f>+G34</f>
        <v>475826.24999999988</v>
      </c>
      <c r="I23" s="13">
        <f>+H34</f>
        <v>518189.24999999988</v>
      </c>
    </row>
    <row r="24" spans="1:9" x14ac:dyDescent="0.2">
      <c r="A24" s="6" t="s">
        <v>2</v>
      </c>
      <c r="B24" s="7"/>
      <c r="C24" s="22">
        <v>137363</v>
      </c>
      <c r="D24" s="22">
        <v>137362.64000000001</v>
      </c>
      <c r="E24" s="22">
        <v>137362.64000000001</v>
      </c>
      <c r="F24" s="13">
        <v>0</v>
      </c>
      <c r="G24" s="13">
        <v>264538.12</v>
      </c>
      <c r="H24" s="13">
        <v>137363</v>
      </c>
      <c r="I24" s="13">
        <v>137363</v>
      </c>
    </row>
    <row r="25" spans="1:9" x14ac:dyDescent="0.2">
      <c r="A25" s="6" t="s">
        <v>3</v>
      </c>
      <c r="B25" s="7"/>
      <c r="C25" s="22">
        <v>99887</v>
      </c>
      <c r="D25" s="22">
        <v>113857.64</v>
      </c>
      <c r="E25" s="17">
        <v>107350.78</v>
      </c>
      <c r="F25" s="13">
        <v>83729.320000000007</v>
      </c>
      <c r="G25" s="13">
        <v>70978.41</v>
      </c>
      <c r="H25" s="13">
        <v>95000</v>
      </c>
      <c r="I25" s="13">
        <v>95000</v>
      </c>
    </row>
    <row r="26" spans="1:9" x14ac:dyDescent="0.2">
      <c r="A26" s="6"/>
      <c r="B26" s="7"/>
      <c r="C26" s="22"/>
      <c r="D26" s="22"/>
      <c r="E26" s="22"/>
      <c r="F26" s="13"/>
      <c r="G26" s="13"/>
      <c r="H26" s="13"/>
      <c r="I26" s="13"/>
    </row>
    <row r="27" spans="1:9" x14ac:dyDescent="0.2">
      <c r="A27" s="14" t="s">
        <v>4</v>
      </c>
      <c r="B27" s="15"/>
      <c r="C27" s="16"/>
      <c r="D27" s="16"/>
      <c r="E27" s="16"/>
      <c r="F27" s="16"/>
      <c r="G27" s="16"/>
      <c r="H27" s="17"/>
      <c r="I27" s="17"/>
    </row>
    <row r="28" spans="1:9" x14ac:dyDescent="0.2">
      <c r="A28" s="14" t="s">
        <v>31</v>
      </c>
      <c r="B28" s="18"/>
      <c r="C28" s="19"/>
      <c r="D28" s="16"/>
      <c r="E28" s="16"/>
      <c r="F28" s="16"/>
      <c r="G28" s="16"/>
      <c r="H28" s="17"/>
      <c r="I28" s="17"/>
    </row>
    <row r="29" spans="1:9" x14ac:dyDescent="0.2">
      <c r="A29" s="20"/>
      <c r="B29" s="21"/>
      <c r="C29" s="22"/>
      <c r="D29" s="22"/>
      <c r="E29" s="22"/>
      <c r="F29" s="22"/>
      <c r="G29" s="22"/>
      <c r="H29" s="22"/>
      <c r="I29" s="22"/>
    </row>
    <row r="30" spans="1:9" x14ac:dyDescent="0.2">
      <c r="A30" s="20"/>
      <c r="B30" s="21"/>
      <c r="C30" s="22"/>
      <c r="D30" s="22"/>
      <c r="E30" s="22"/>
      <c r="F30" s="22"/>
      <c r="G30" s="22"/>
      <c r="H30" s="22"/>
      <c r="I30" s="22"/>
    </row>
    <row r="31" spans="1:9" x14ac:dyDescent="0.2">
      <c r="A31" s="20"/>
      <c r="B31" s="21"/>
      <c r="C31" s="22"/>
      <c r="D31" s="22"/>
      <c r="E31" s="22"/>
      <c r="F31" s="22"/>
      <c r="G31" s="22"/>
      <c r="H31" s="22"/>
      <c r="I31" s="22"/>
    </row>
    <row r="32" spans="1:9" x14ac:dyDescent="0.2">
      <c r="A32" s="14" t="s">
        <v>5</v>
      </c>
      <c r="B32" s="18"/>
      <c r="C32" s="17">
        <v>0</v>
      </c>
      <c r="D32" s="17">
        <v>0</v>
      </c>
      <c r="E32" s="17">
        <v>0</v>
      </c>
      <c r="F32" s="17">
        <v>0</v>
      </c>
      <c r="G32" s="17">
        <v>0</v>
      </c>
      <c r="H32" s="17">
        <v>0</v>
      </c>
      <c r="I32" s="17">
        <v>0</v>
      </c>
    </row>
    <row r="33" spans="1:9" x14ac:dyDescent="0.2">
      <c r="A33" s="6"/>
      <c r="B33" s="7"/>
      <c r="C33" s="22"/>
      <c r="D33" s="22"/>
      <c r="E33" s="22"/>
      <c r="F33" s="13"/>
      <c r="G33" s="13"/>
      <c r="H33" s="13"/>
      <c r="I33" s="13"/>
    </row>
    <row r="34" spans="1:9" x14ac:dyDescent="0.2">
      <c r="A34" s="6" t="s">
        <v>7</v>
      </c>
      <c r="B34" s="7"/>
      <c r="C34" s="17">
        <v>312479</v>
      </c>
      <c r="D34" s="17">
        <f t="shared" ref="D34:I34" si="0">+D23+D24-D25+D32</f>
        <v>335984</v>
      </c>
      <c r="E34" s="17">
        <f t="shared" si="0"/>
        <v>365995.86</v>
      </c>
      <c r="F34" s="12">
        <f t="shared" si="0"/>
        <v>282266.53999999998</v>
      </c>
      <c r="G34" s="12">
        <f t="shared" si="0"/>
        <v>475826.24999999988</v>
      </c>
      <c r="H34" s="12">
        <f t="shared" si="0"/>
        <v>518189.24999999988</v>
      </c>
      <c r="I34" s="12">
        <f t="shared" si="0"/>
        <v>560552.24999999988</v>
      </c>
    </row>
    <row r="35" spans="1:9" x14ac:dyDescent="0.2">
      <c r="A35" s="23"/>
      <c r="B35" s="24"/>
      <c r="C35" s="37"/>
      <c r="D35" s="37"/>
      <c r="E35" s="22"/>
      <c r="F35" s="13"/>
      <c r="G35" s="13"/>
      <c r="H35" s="13"/>
      <c r="I35" s="13"/>
    </row>
    <row r="36" spans="1:9" x14ac:dyDescent="0.2">
      <c r="A36" s="6" t="s">
        <v>24</v>
      </c>
      <c r="B36" s="7"/>
      <c r="C36" s="37"/>
      <c r="D36" s="37"/>
      <c r="E36" s="22"/>
      <c r="F36" s="13"/>
      <c r="G36" s="13"/>
      <c r="H36" s="13"/>
      <c r="I36" s="13"/>
    </row>
    <row r="37" spans="1:9" x14ac:dyDescent="0.2">
      <c r="A37" s="23"/>
      <c r="B37" s="24"/>
      <c r="C37" s="37"/>
      <c r="D37" s="37"/>
      <c r="E37" s="22"/>
      <c r="F37" s="13"/>
      <c r="G37" s="13"/>
      <c r="H37" s="13"/>
      <c r="I37" s="13"/>
    </row>
    <row r="38" spans="1:9" x14ac:dyDescent="0.2">
      <c r="A38" s="6" t="s">
        <v>25</v>
      </c>
      <c r="B38" s="27"/>
      <c r="C38" s="58">
        <v>312479</v>
      </c>
      <c r="D38" s="58">
        <v>335984</v>
      </c>
      <c r="E38" s="59">
        <v>365995.86</v>
      </c>
      <c r="F38" s="29">
        <v>335995.86</v>
      </c>
      <c r="G38" s="29">
        <f>+G34-G36</f>
        <v>475826.24999999988</v>
      </c>
      <c r="H38" s="29">
        <f>+H34-H36</f>
        <v>518189.24999999988</v>
      </c>
      <c r="I38" s="29">
        <f>+I34-I36</f>
        <v>560552.24999999988</v>
      </c>
    </row>
    <row r="39" spans="1:9" x14ac:dyDescent="0.2">
      <c r="A39" s="31"/>
      <c r="B39" s="31"/>
      <c r="C39" s="32"/>
      <c r="D39" s="32"/>
      <c r="E39" s="32"/>
      <c r="F39" s="32"/>
      <c r="G39" s="32"/>
      <c r="H39" s="32"/>
      <c r="I39" s="32"/>
    </row>
    <row r="40" spans="1:9" x14ac:dyDescent="0.2">
      <c r="A40" s="33" t="s">
        <v>26</v>
      </c>
      <c r="B40" s="3"/>
      <c r="C40" s="34"/>
      <c r="D40" s="34"/>
      <c r="E40" s="35"/>
      <c r="F40" s="35"/>
      <c r="G40" s="35"/>
      <c r="H40" s="35"/>
      <c r="I40" s="35"/>
    </row>
    <row r="41" spans="1:9" x14ac:dyDescent="0.2">
      <c r="A41" s="36" t="s">
        <v>29</v>
      </c>
      <c r="B41" s="24"/>
      <c r="C41" s="37"/>
      <c r="D41" s="37"/>
      <c r="E41" s="25"/>
      <c r="F41" s="25"/>
      <c r="G41" s="25"/>
      <c r="H41" s="25"/>
      <c r="I41" s="25"/>
    </row>
    <row r="42" spans="1:9" x14ac:dyDescent="0.2">
      <c r="A42" s="6"/>
      <c r="B42" s="7"/>
      <c r="C42" s="13"/>
      <c r="D42" s="13"/>
      <c r="E42" s="13"/>
      <c r="F42" s="13"/>
      <c r="G42" s="13"/>
      <c r="H42" s="13"/>
      <c r="I42" s="13"/>
    </row>
    <row r="43" spans="1:9" x14ac:dyDescent="0.2">
      <c r="A43" s="6" t="s">
        <v>6</v>
      </c>
      <c r="B43" s="7"/>
      <c r="C43" s="22"/>
      <c r="D43" s="22"/>
      <c r="E43" s="13"/>
      <c r="F43" s="13"/>
      <c r="G43" s="13"/>
      <c r="H43" s="13"/>
      <c r="I43" s="13"/>
    </row>
    <row r="44" spans="1:9" x14ac:dyDescent="0.2">
      <c r="A44" s="6"/>
      <c r="B44" s="7"/>
      <c r="C44" s="22"/>
      <c r="D44" s="22"/>
      <c r="E44" s="13"/>
      <c r="F44" s="13"/>
      <c r="G44" s="13"/>
      <c r="H44" s="13"/>
      <c r="I44" s="13"/>
    </row>
    <row r="45" spans="1:9" x14ac:dyDescent="0.2">
      <c r="A45" s="36" t="s">
        <v>8</v>
      </c>
      <c r="B45" s="27"/>
      <c r="C45" s="22"/>
      <c r="D45" s="22"/>
      <c r="E45" s="13"/>
      <c r="F45" s="13"/>
      <c r="G45" s="13"/>
      <c r="H45" s="13"/>
      <c r="I45" s="13"/>
    </row>
    <row r="46" spans="1:9" x14ac:dyDescent="0.2">
      <c r="A46" s="38" t="s">
        <v>9</v>
      </c>
      <c r="B46" s="39"/>
      <c r="C46" s="22"/>
      <c r="D46" s="22"/>
      <c r="E46" s="13"/>
      <c r="F46" s="13"/>
      <c r="G46" s="13"/>
      <c r="H46" s="13"/>
      <c r="I46" s="13"/>
    </row>
  </sheetData>
  <mergeCells count="1">
    <mergeCell ref="A19:I19"/>
  </mergeCells>
  <printOptions horizontalCentered="1"/>
  <pageMargins left="0.75" right="0.75" top="0.6" bottom="0.55000000000000004" header="0.28000000000000003" footer="0.16"/>
  <pageSetup scale="91" orientation="landscape" r:id="rId1"/>
  <headerFooter alignWithMargins="0">
    <oddHeader>&amp;C&amp;"Arial,Bold"Report on Non-General Fund Information
&amp;"Arial,Regular"for Submittal to the 2023 Legislature</oddHeader>
    <oddFooter>&amp;LForm 37-47 (rev. 9/7/21)&amp;R&amp;D  &amp;T</oddFooter>
  </headerFooter>
  <rowBreaks count="1" manualBreakCount="1">
    <brk id="38"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1B885A-38A7-4DC3-8E91-1E7832A5F4D5}">
  <sheetPr>
    <pageSetUpPr fitToPage="1"/>
  </sheetPr>
  <dimension ref="A1:I44"/>
  <sheetViews>
    <sheetView workbookViewId="0">
      <selection activeCell="A13" sqref="A13"/>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1" spans="1:9" x14ac:dyDescent="0.2">
      <c r="A1" s="2"/>
      <c r="B1" s="2"/>
      <c r="C1" s="2"/>
      <c r="D1" s="2"/>
      <c r="E1" s="2"/>
      <c r="F1" s="2"/>
      <c r="G1" s="2"/>
      <c r="H1" s="2"/>
      <c r="I1" s="2"/>
    </row>
    <row r="2" spans="1:9" x14ac:dyDescent="0.2">
      <c r="A2" s="2" t="s">
        <v>13</v>
      </c>
      <c r="B2" s="3" t="s">
        <v>36</v>
      </c>
      <c r="C2" s="3"/>
      <c r="D2" s="3"/>
      <c r="E2" s="2"/>
      <c r="F2" s="2"/>
      <c r="G2" s="4" t="s">
        <v>14</v>
      </c>
      <c r="H2" s="3" t="s">
        <v>80</v>
      </c>
      <c r="I2" s="3"/>
    </row>
    <row r="3" spans="1:9" x14ac:dyDescent="0.2">
      <c r="A3" s="2" t="s">
        <v>22</v>
      </c>
      <c r="B3" s="3" t="s">
        <v>81</v>
      </c>
      <c r="C3" s="3"/>
      <c r="D3" s="3"/>
      <c r="E3" s="2"/>
      <c r="F3" s="2"/>
      <c r="G3" s="4" t="s">
        <v>15</v>
      </c>
      <c r="H3" s="5" t="s">
        <v>82</v>
      </c>
      <c r="I3" s="5"/>
    </row>
    <row r="4" spans="1:9" x14ac:dyDescent="0.2">
      <c r="A4" s="2" t="s">
        <v>16</v>
      </c>
      <c r="B4" s="3" t="s">
        <v>83</v>
      </c>
      <c r="C4" s="3"/>
      <c r="D4" s="3"/>
      <c r="E4" s="2"/>
      <c r="F4" s="2"/>
      <c r="G4" s="4" t="s">
        <v>18</v>
      </c>
      <c r="H4" s="3" t="s">
        <v>41</v>
      </c>
      <c r="I4" s="3"/>
    </row>
    <row r="5" spans="1:9" x14ac:dyDescent="0.2">
      <c r="A5" s="2" t="s">
        <v>17</v>
      </c>
      <c r="B5" s="3" t="s">
        <v>84</v>
      </c>
      <c r="C5" s="5"/>
      <c r="D5" s="5"/>
      <c r="E5" s="2"/>
      <c r="F5" s="2"/>
      <c r="G5" s="4" t="s">
        <v>19</v>
      </c>
      <c r="H5" s="5" t="s">
        <v>85</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86</v>
      </c>
      <c r="B8" s="2"/>
      <c r="C8" s="2"/>
      <c r="D8" s="2"/>
      <c r="E8" s="2"/>
      <c r="F8" s="2"/>
      <c r="G8" s="2"/>
      <c r="H8" s="2"/>
      <c r="I8" s="2"/>
    </row>
    <row r="9" spans="1:9" x14ac:dyDescent="0.2">
      <c r="A9" s="57" t="s">
        <v>87</v>
      </c>
      <c r="B9" s="2"/>
      <c r="C9" s="2"/>
      <c r="D9" s="2"/>
      <c r="E9" s="2"/>
      <c r="F9" s="2"/>
      <c r="G9" s="2"/>
      <c r="H9" s="2"/>
      <c r="I9" s="2"/>
    </row>
    <row r="10" spans="1:9" x14ac:dyDescent="0.2">
      <c r="A10" s="2" t="s">
        <v>88</v>
      </c>
      <c r="B10" s="2"/>
      <c r="C10" s="2"/>
      <c r="D10" s="2"/>
      <c r="E10" s="2"/>
      <c r="F10" s="2"/>
      <c r="G10" s="2"/>
      <c r="H10" s="2"/>
      <c r="I10" s="2"/>
    </row>
    <row r="11" spans="1:9" x14ac:dyDescent="0.2">
      <c r="A11" s="2"/>
      <c r="B11" s="2"/>
      <c r="C11" s="2"/>
      <c r="D11" s="2"/>
      <c r="E11" s="2"/>
      <c r="F11" s="2"/>
      <c r="G11" s="2"/>
      <c r="H11" s="2"/>
      <c r="I11" s="2"/>
    </row>
    <row r="12" spans="1:9" x14ac:dyDescent="0.2">
      <c r="A12" s="2" t="s">
        <v>89</v>
      </c>
      <c r="B12" s="2"/>
      <c r="C12" s="2"/>
      <c r="D12" s="2"/>
      <c r="E12" s="2"/>
      <c r="F12" s="2"/>
      <c r="G12" s="2"/>
      <c r="H12" s="2"/>
      <c r="I12" s="2"/>
    </row>
    <row r="13" spans="1:9" x14ac:dyDescent="0.2">
      <c r="A13" s="2"/>
      <c r="B13" s="2"/>
      <c r="C13" s="2"/>
      <c r="D13" s="2"/>
      <c r="E13" s="2"/>
      <c r="F13" s="2"/>
      <c r="G13" s="2"/>
      <c r="H13" s="2"/>
      <c r="I13" s="2"/>
    </row>
    <row r="14" spans="1:9" x14ac:dyDescent="0.2">
      <c r="A14" s="1" t="s">
        <v>91</v>
      </c>
      <c r="B14" s="2"/>
      <c r="C14" s="2"/>
      <c r="D14" s="2"/>
      <c r="E14" s="2"/>
      <c r="F14" s="2"/>
      <c r="G14" s="2"/>
      <c r="H14" s="2"/>
      <c r="I14" s="2"/>
    </row>
    <row r="15" spans="1:9" x14ac:dyDescent="0.2">
      <c r="A15" s="2" t="s">
        <v>92</v>
      </c>
      <c r="B15" s="2"/>
      <c r="C15" s="2"/>
      <c r="D15" s="2"/>
      <c r="E15" s="2"/>
      <c r="F15" s="2"/>
      <c r="G15" s="2"/>
      <c r="H15" s="2"/>
      <c r="I15" s="2"/>
    </row>
    <row r="16" spans="1:9" x14ac:dyDescent="0.2">
      <c r="A16" s="2"/>
      <c r="B16" s="2"/>
      <c r="C16" s="2"/>
      <c r="D16" s="2"/>
      <c r="E16" s="2"/>
      <c r="F16" s="2"/>
      <c r="G16" s="2"/>
      <c r="H16" s="2"/>
      <c r="I16" s="2"/>
    </row>
    <row r="17" spans="1:9" x14ac:dyDescent="0.2">
      <c r="A17" s="233" t="s">
        <v>12</v>
      </c>
      <c r="B17" s="234"/>
      <c r="C17" s="234"/>
      <c r="D17" s="234"/>
      <c r="E17" s="234"/>
      <c r="F17" s="234"/>
      <c r="G17" s="234"/>
      <c r="H17" s="234"/>
      <c r="I17" s="235"/>
    </row>
    <row r="18" spans="1:9" x14ac:dyDescent="0.2">
      <c r="A18" s="6"/>
      <c r="B18" s="7"/>
      <c r="C18" s="8" t="s">
        <v>27</v>
      </c>
      <c r="D18" s="8" t="s">
        <v>30</v>
      </c>
      <c r="E18" s="8" t="s">
        <v>32</v>
      </c>
      <c r="F18" s="8" t="s">
        <v>33</v>
      </c>
      <c r="G18" s="8" t="s">
        <v>34</v>
      </c>
      <c r="H18" s="8" t="s">
        <v>35</v>
      </c>
      <c r="I18" s="8" t="s">
        <v>356</v>
      </c>
    </row>
    <row r="19" spans="1:9" x14ac:dyDescent="0.2">
      <c r="A19" s="6"/>
      <c r="B19" s="7"/>
      <c r="C19" s="45" t="s">
        <v>10</v>
      </c>
      <c r="D19" s="9" t="s">
        <v>10</v>
      </c>
      <c r="E19" s="9" t="s">
        <v>10</v>
      </c>
      <c r="F19" s="11" t="s">
        <v>10</v>
      </c>
      <c r="G19" s="11" t="s">
        <v>10</v>
      </c>
      <c r="H19" s="11" t="s">
        <v>11</v>
      </c>
      <c r="I19" s="11" t="s">
        <v>11</v>
      </c>
    </row>
    <row r="20" spans="1:9" x14ac:dyDescent="0.2">
      <c r="A20" s="6" t="s">
        <v>0</v>
      </c>
      <c r="B20" s="7"/>
      <c r="C20" s="22">
        <v>137363</v>
      </c>
      <c r="D20" s="22">
        <v>137363</v>
      </c>
      <c r="E20" s="22">
        <v>137363</v>
      </c>
      <c r="F20" s="22">
        <v>137363</v>
      </c>
      <c r="G20" s="22">
        <v>137363</v>
      </c>
      <c r="H20" s="22">
        <v>137363</v>
      </c>
      <c r="I20" s="22">
        <v>137363</v>
      </c>
    </row>
    <row r="21" spans="1:9" x14ac:dyDescent="0.2">
      <c r="A21" s="6" t="s">
        <v>1</v>
      </c>
      <c r="B21" s="7"/>
      <c r="C21" s="22">
        <v>275003</v>
      </c>
      <c r="D21" s="22">
        <v>312479</v>
      </c>
      <c r="E21" s="22">
        <v>335984</v>
      </c>
      <c r="F21" s="13">
        <v>365995.86</v>
      </c>
      <c r="G21" s="13">
        <f>+F32</f>
        <v>282266.53999999998</v>
      </c>
      <c r="H21" s="13">
        <f>+G32</f>
        <v>475826.24999999988</v>
      </c>
      <c r="I21" s="13">
        <f>+H32</f>
        <v>525712.24999999988</v>
      </c>
    </row>
    <row r="22" spans="1:9" x14ac:dyDescent="0.2">
      <c r="A22" s="6" t="s">
        <v>2</v>
      </c>
      <c r="B22" s="7"/>
      <c r="C22" s="22">
        <v>137363</v>
      </c>
      <c r="D22" s="22">
        <v>137362.64000000001</v>
      </c>
      <c r="E22" s="22">
        <v>137362.64000000001</v>
      </c>
      <c r="F22" s="13">
        <v>0</v>
      </c>
      <c r="G22" s="13">
        <v>264538.12</v>
      </c>
      <c r="H22" s="13">
        <v>137363</v>
      </c>
      <c r="I22" s="13">
        <v>137363</v>
      </c>
    </row>
    <row r="23" spans="1:9" x14ac:dyDescent="0.2">
      <c r="A23" s="6" t="s">
        <v>3</v>
      </c>
      <c r="B23" s="7"/>
      <c r="C23" s="22">
        <v>99887</v>
      </c>
      <c r="D23" s="22">
        <v>113857.64</v>
      </c>
      <c r="E23" s="17">
        <v>107350.78</v>
      </c>
      <c r="F23" s="13">
        <v>83729.320000000007</v>
      </c>
      <c r="G23" s="13">
        <v>70978.41</v>
      </c>
      <c r="H23" s="13">
        <v>87477</v>
      </c>
      <c r="I23" s="13">
        <v>90937</v>
      </c>
    </row>
    <row r="24" spans="1:9" x14ac:dyDescent="0.2">
      <c r="A24" s="6"/>
      <c r="B24" s="7"/>
      <c r="C24" s="22"/>
      <c r="D24" s="22"/>
      <c r="E24" s="22"/>
      <c r="F24" s="13"/>
      <c r="G24" s="13"/>
      <c r="H24" s="13"/>
      <c r="I24" s="13"/>
    </row>
    <row r="25" spans="1:9" x14ac:dyDescent="0.2">
      <c r="A25" s="14" t="s">
        <v>4</v>
      </c>
      <c r="B25" s="216"/>
      <c r="C25" s="16"/>
      <c r="D25" s="16"/>
      <c r="E25" s="16"/>
      <c r="F25" s="16"/>
      <c r="G25" s="16"/>
      <c r="H25" s="17"/>
      <c r="I25" s="17"/>
    </row>
    <row r="26" spans="1:9" x14ac:dyDescent="0.2">
      <c r="A26" s="14" t="s">
        <v>31</v>
      </c>
      <c r="B26" s="18"/>
      <c r="C26" s="19"/>
      <c r="D26" s="16"/>
      <c r="E26" s="16"/>
      <c r="F26" s="16"/>
      <c r="G26" s="16"/>
      <c r="H26" s="17"/>
      <c r="I26" s="17"/>
    </row>
    <row r="27" spans="1:9" x14ac:dyDescent="0.2">
      <c r="A27" s="20"/>
      <c r="B27" s="21"/>
      <c r="C27" s="22"/>
      <c r="D27" s="22"/>
      <c r="E27" s="22"/>
      <c r="F27" s="22"/>
      <c r="G27" s="22"/>
      <c r="H27" s="22"/>
      <c r="I27" s="22"/>
    </row>
    <row r="28" spans="1:9" x14ac:dyDescent="0.2">
      <c r="A28" s="20"/>
      <c r="B28" s="21"/>
      <c r="C28" s="22"/>
      <c r="D28" s="22"/>
      <c r="E28" s="22"/>
      <c r="F28" s="22"/>
      <c r="G28" s="22"/>
      <c r="H28" s="22"/>
      <c r="I28" s="22"/>
    </row>
    <row r="29" spans="1:9" x14ac:dyDescent="0.2">
      <c r="A29" s="20"/>
      <c r="B29" s="21"/>
      <c r="C29" s="22"/>
      <c r="D29" s="22"/>
      <c r="E29" s="22"/>
      <c r="F29" s="22"/>
      <c r="G29" s="22"/>
      <c r="H29" s="22"/>
      <c r="I29" s="22"/>
    </row>
    <row r="30" spans="1:9" x14ac:dyDescent="0.2">
      <c r="A30" s="14" t="s">
        <v>5</v>
      </c>
      <c r="B30" s="18"/>
      <c r="C30" s="17">
        <v>0</v>
      </c>
      <c r="D30" s="17">
        <v>0</v>
      </c>
      <c r="E30" s="17">
        <v>0</v>
      </c>
      <c r="F30" s="17">
        <v>0</v>
      </c>
      <c r="G30" s="17">
        <v>0</v>
      </c>
      <c r="H30" s="17">
        <v>0</v>
      </c>
      <c r="I30" s="17">
        <v>0</v>
      </c>
    </row>
    <row r="31" spans="1:9" x14ac:dyDescent="0.2">
      <c r="A31" s="6"/>
      <c r="B31" s="7"/>
      <c r="C31" s="22"/>
      <c r="D31" s="22"/>
      <c r="E31" s="22"/>
      <c r="F31" s="13"/>
      <c r="G31" s="13"/>
      <c r="H31" s="13"/>
      <c r="I31" s="13"/>
    </row>
    <row r="32" spans="1:9" x14ac:dyDescent="0.2">
      <c r="A32" s="6" t="s">
        <v>7</v>
      </c>
      <c r="B32" s="7"/>
      <c r="C32" s="17">
        <v>312479</v>
      </c>
      <c r="D32" s="17">
        <f t="shared" ref="D32:I32" si="0">+D21+D22-D23+D30</f>
        <v>335984</v>
      </c>
      <c r="E32" s="17">
        <f t="shared" si="0"/>
        <v>365995.86</v>
      </c>
      <c r="F32" s="12">
        <f t="shared" si="0"/>
        <v>282266.53999999998</v>
      </c>
      <c r="G32" s="12">
        <f t="shared" si="0"/>
        <v>475826.24999999988</v>
      </c>
      <c r="H32" s="12">
        <f t="shared" si="0"/>
        <v>525712.24999999988</v>
      </c>
      <c r="I32" s="12">
        <f t="shared" si="0"/>
        <v>572138.24999999988</v>
      </c>
    </row>
    <row r="33" spans="1:9" x14ac:dyDescent="0.2">
      <c r="A33" s="23"/>
      <c r="B33" s="24"/>
      <c r="C33" s="37"/>
      <c r="D33" s="37"/>
      <c r="E33" s="22"/>
      <c r="F33" s="13"/>
      <c r="G33" s="13"/>
      <c r="H33" s="13"/>
      <c r="I33" s="13"/>
    </row>
    <row r="34" spans="1:9" x14ac:dyDescent="0.2">
      <c r="A34" s="6" t="s">
        <v>24</v>
      </c>
      <c r="B34" s="7"/>
      <c r="C34" s="37"/>
      <c r="D34" s="37"/>
      <c r="E34" s="22"/>
      <c r="F34" s="13"/>
      <c r="G34" s="13"/>
      <c r="H34" s="13"/>
      <c r="I34" s="13"/>
    </row>
    <row r="35" spans="1:9" x14ac:dyDescent="0.2">
      <c r="A35" s="23"/>
      <c r="B35" s="24"/>
      <c r="C35" s="37"/>
      <c r="D35" s="37"/>
      <c r="E35" s="22"/>
      <c r="F35" s="13"/>
      <c r="G35" s="13"/>
      <c r="H35" s="13"/>
      <c r="I35" s="13"/>
    </row>
    <row r="36" spans="1:9" x14ac:dyDescent="0.2">
      <c r="A36" s="6" t="s">
        <v>25</v>
      </c>
      <c r="B36" s="27"/>
      <c r="C36" s="58">
        <v>312479</v>
      </c>
      <c r="D36" s="58">
        <v>335984</v>
      </c>
      <c r="E36" s="59">
        <v>365995.86</v>
      </c>
      <c r="F36" s="29">
        <v>335995.86</v>
      </c>
      <c r="G36" s="29">
        <f>+G32-G34</f>
        <v>475826.24999999988</v>
      </c>
      <c r="H36" s="29">
        <f>+H32-H34</f>
        <v>525712.24999999988</v>
      </c>
      <c r="I36" s="29">
        <f>+I32-I34</f>
        <v>572138.24999999988</v>
      </c>
    </row>
    <row r="37" spans="1:9" x14ac:dyDescent="0.2">
      <c r="A37" s="31"/>
      <c r="B37" s="31"/>
      <c r="C37" s="32"/>
      <c r="D37" s="32"/>
      <c r="E37" s="32"/>
      <c r="F37" s="32"/>
      <c r="G37" s="32"/>
      <c r="H37" s="32"/>
      <c r="I37" s="32"/>
    </row>
    <row r="38" spans="1:9" x14ac:dyDescent="0.2">
      <c r="A38" s="33" t="s">
        <v>26</v>
      </c>
      <c r="B38" s="3"/>
      <c r="C38" s="34"/>
      <c r="D38" s="34"/>
      <c r="E38" s="35"/>
      <c r="F38" s="35"/>
      <c r="G38" s="35"/>
      <c r="H38" s="35"/>
      <c r="I38" s="35"/>
    </row>
    <row r="39" spans="1:9" x14ac:dyDescent="0.2">
      <c r="A39" s="36" t="s">
        <v>29</v>
      </c>
      <c r="B39" s="24"/>
      <c r="C39" s="37"/>
      <c r="D39" s="37"/>
      <c r="E39" s="25"/>
      <c r="F39" s="25"/>
      <c r="G39" s="25"/>
      <c r="H39" s="25"/>
      <c r="I39" s="25"/>
    </row>
    <row r="40" spans="1:9" x14ac:dyDescent="0.2">
      <c r="A40" s="6"/>
      <c r="B40" s="7"/>
      <c r="C40" s="13"/>
      <c r="D40" s="13"/>
      <c r="E40" s="13"/>
      <c r="F40" s="13"/>
      <c r="G40" s="13"/>
      <c r="H40" s="13"/>
      <c r="I40" s="13"/>
    </row>
    <row r="41" spans="1:9" x14ac:dyDescent="0.2">
      <c r="A41" s="6" t="s">
        <v>6</v>
      </c>
      <c r="B41" s="7"/>
      <c r="C41" s="22"/>
      <c r="D41" s="22"/>
      <c r="E41" s="13"/>
      <c r="F41" s="13"/>
      <c r="G41" s="13"/>
      <c r="H41" s="13"/>
      <c r="I41" s="13"/>
    </row>
    <row r="42" spans="1:9" x14ac:dyDescent="0.2">
      <c r="A42" s="6"/>
      <c r="B42" s="7"/>
      <c r="C42" s="22"/>
      <c r="D42" s="22"/>
      <c r="E42" s="13"/>
      <c r="F42" s="13"/>
      <c r="G42" s="13"/>
      <c r="H42" s="13"/>
      <c r="I42" s="13"/>
    </row>
    <row r="43" spans="1:9" x14ac:dyDescent="0.2">
      <c r="A43" s="36" t="s">
        <v>8</v>
      </c>
      <c r="B43" s="27"/>
      <c r="C43" s="22"/>
      <c r="D43" s="22"/>
      <c r="E43" s="13"/>
      <c r="F43" s="13"/>
      <c r="G43" s="13"/>
      <c r="H43" s="13"/>
      <c r="I43" s="13"/>
    </row>
    <row r="44" spans="1:9" x14ac:dyDescent="0.2">
      <c r="A44" s="38" t="s">
        <v>9</v>
      </c>
      <c r="B44" s="39"/>
      <c r="C44" s="22"/>
      <c r="D44" s="22"/>
      <c r="E44" s="13"/>
      <c r="F44" s="13"/>
      <c r="G44" s="13"/>
      <c r="H44" s="13"/>
      <c r="I44" s="13"/>
    </row>
  </sheetData>
  <mergeCells count="1">
    <mergeCell ref="A17:I17"/>
  </mergeCells>
  <pageMargins left="0.7" right="0.7" top="0.75" bottom="0.75" header="0.3" footer="0.3"/>
  <pageSetup scale="88"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576F8C-FA6E-4582-89CB-BB62C94221D7}">
  <sheetPr>
    <pageSetUpPr fitToPage="1"/>
  </sheetPr>
  <dimension ref="A2:I43"/>
  <sheetViews>
    <sheetView zoomScaleNormal="100" workbookViewId="0">
      <selection activeCell="A13" sqref="A13"/>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2" spans="1:9" x14ac:dyDescent="0.2">
      <c r="A2" s="1" t="s">
        <v>13</v>
      </c>
      <c r="B2" s="60" t="s">
        <v>36</v>
      </c>
      <c r="C2" s="41"/>
      <c r="D2" s="41"/>
      <c r="G2" s="42" t="s">
        <v>14</v>
      </c>
      <c r="H2" s="60" t="s">
        <v>102</v>
      </c>
      <c r="I2" s="41"/>
    </row>
    <row r="3" spans="1:9" x14ac:dyDescent="0.2">
      <c r="A3" s="1" t="s">
        <v>22</v>
      </c>
      <c r="B3" s="60" t="s">
        <v>103</v>
      </c>
      <c r="C3" s="41"/>
      <c r="D3" s="41"/>
      <c r="G3" s="42" t="s">
        <v>15</v>
      </c>
      <c r="H3" s="61" t="s">
        <v>104</v>
      </c>
      <c r="I3" s="15"/>
    </row>
    <row r="4" spans="1:9" x14ac:dyDescent="0.2">
      <c r="A4" s="1" t="s">
        <v>16</v>
      </c>
      <c r="B4" s="60" t="s">
        <v>105</v>
      </c>
      <c r="C4" s="41"/>
      <c r="D4" s="41"/>
      <c r="G4" s="42" t="s">
        <v>18</v>
      </c>
      <c r="H4" s="60" t="s">
        <v>41</v>
      </c>
      <c r="I4" s="41"/>
    </row>
    <row r="5" spans="1:9" x14ac:dyDescent="0.2">
      <c r="A5" s="1" t="s">
        <v>17</v>
      </c>
      <c r="B5" s="61" t="s">
        <v>106</v>
      </c>
      <c r="C5" s="15"/>
      <c r="D5" s="15"/>
      <c r="G5" s="42" t="s">
        <v>19</v>
      </c>
      <c r="H5" s="61" t="s">
        <v>107</v>
      </c>
      <c r="I5" s="15"/>
    </row>
    <row r="6" spans="1:9" x14ac:dyDescent="0.2">
      <c r="B6" s="56"/>
      <c r="C6" s="48"/>
      <c r="D6" s="48"/>
    </row>
    <row r="8" spans="1:9" ht="54" customHeight="1" x14ac:dyDescent="0.2">
      <c r="A8" s="231" t="s">
        <v>108</v>
      </c>
      <c r="B8" s="231"/>
      <c r="C8" s="231"/>
      <c r="D8" s="231"/>
      <c r="E8" s="231"/>
      <c r="F8" s="231"/>
      <c r="G8" s="231"/>
      <c r="H8" s="231"/>
      <c r="I8" s="231"/>
    </row>
    <row r="10" spans="1:9" x14ac:dyDescent="0.2">
      <c r="A10" s="231" t="s">
        <v>109</v>
      </c>
      <c r="B10" s="231"/>
      <c r="C10" s="231"/>
      <c r="D10" s="231"/>
      <c r="E10" s="231"/>
      <c r="F10" s="231"/>
      <c r="G10" s="231"/>
      <c r="H10" s="231"/>
      <c r="I10" s="231"/>
    </row>
    <row r="12" spans="1:9" ht="66" customHeight="1" x14ac:dyDescent="0.2">
      <c r="A12" s="231" t="s">
        <v>110</v>
      </c>
      <c r="B12" s="231"/>
      <c r="C12" s="231"/>
      <c r="D12" s="231"/>
      <c r="E12" s="231"/>
      <c r="F12" s="231"/>
      <c r="G12" s="231"/>
      <c r="H12" s="231"/>
      <c r="I12" s="231"/>
    </row>
    <row r="14" spans="1:9" x14ac:dyDescent="0.2">
      <c r="A14" s="231" t="s">
        <v>111</v>
      </c>
      <c r="B14" s="231"/>
      <c r="C14" s="231"/>
      <c r="D14" s="231"/>
      <c r="E14" s="231"/>
      <c r="F14" s="231"/>
      <c r="G14" s="231"/>
      <c r="H14" s="231"/>
      <c r="I14" s="231"/>
    </row>
    <row r="16" spans="1:9" x14ac:dyDescent="0.2">
      <c r="A16" s="228" t="s">
        <v>12</v>
      </c>
      <c r="B16" s="229"/>
      <c r="C16" s="229"/>
      <c r="D16" s="229"/>
      <c r="E16" s="229"/>
      <c r="F16" s="229"/>
      <c r="G16" s="229"/>
      <c r="H16" s="229"/>
      <c r="I16" s="230"/>
    </row>
    <row r="17" spans="1:9" x14ac:dyDescent="0.2">
      <c r="A17" s="14"/>
      <c r="B17" s="18"/>
      <c r="C17" s="44" t="s">
        <v>27</v>
      </c>
      <c r="D17" s="44" t="s">
        <v>30</v>
      </c>
      <c r="E17" s="44" t="s">
        <v>32</v>
      </c>
      <c r="F17" s="44" t="s">
        <v>33</v>
      </c>
      <c r="G17" s="44" t="s">
        <v>34</v>
      </c>
      <c r="H17" s="44" t="s">
        <v>35</v>
      </c>
      <c r="I17" s="44" t="s">
        <v>356</v>
      </c>
    </row>
    <row r="18" spans="1:9" x14ac:dyDescent="0.2">
      <c r="A18" s="14"/>
      <c r="B18" s="18"/>
      <c r="C18" s="45" t="s">
        <v>10</v>
      </c>
      <c r="D18" s="9" t="s">
        <v>10</v>
      </c>
      <c r="E18" s="9" t="s">
        <v>10</v>
      </c>
      <c r="F18" s="11" t="s">
        <v>10</v>
      </c>
      <c r="G18" s="11" t="s">
        <v>10</v>
      </c>
      <c r="H18" s="9" t="s">
        <v>11</v>
      </c>
      <c r="I18" s="9" t="s">
        <v>11</v>
      </c>
    </row>
    <row r="19" spans="1:9" x14ac:dyDescent="0.2">
      <c r="A19" s="14" t="s">
        <v>0</v>
      </c>
      <c r="B19" s="18"/>
      <c r="C19" s="22">
        <v>105992</v>
      </c>
      <c r="D19" s="22">
        <v>150000</v>
      </c>
      <c r="E19" s="22">
        <v>150000</v>
      </c>
      <c r="F19" s="22">
        <v>150000</v>
      </c>
      <c r="G19" s="22">
        <v>150000</v>
      </c>
      <c r="H19" s="22">
        <v>150000</v>
      </c>
      <c r="I19" s="22">
        <v>150000</v>
      </c>
    </row>
    <row r="20" spans="1:9" x14ac:dyDescent="0.2">
      <c r="A20" s="14" t="s">
        <v>1</v>
      </c>
      <c r="B20" s="18"/>
      <c r="C20" s="22">
        <v>1.4600000000064028</v>
      </c>
      <c r="D20" s="22">
        <v>299.05000000000291</v>
      </c>
      <c r="E20" s="22">
        <v>302.38000000000466</v>
      </c>
      <c r="F20" s="22">
        <v>0</v>
      </c>
      <c r="G20" s="22">
        <f t="shared" ref="G20" si="0">F31</f>
        <v>0</v>
      </c>
      <c r="H20" s="22">
        <f t="shared" ref="H20" si="1">G31</f>
        <v>0</v>
      </c>
      <c r="I20" s="22">
        <f t="shared" ref="I20" si="2">H31</f>
        <v>0</v>
      </c>
    </row>
    <row r="21" spans="1:9" x14ac:dyDescent="0.2">
      <c r="A21" s="14" t="s">
        <v>2</v>
      </c>
      <c r="B21" s="18"/>
      <c r="C21" s="22">
        <v>109324.59</v>
      </c>
      <c r="D21" s="22">
        <v>113941.28</v>
      </c>
      <c r="E21" s="22">
        <v>101502.05</v>
      </c>
      <c r="F21" s="22">
        <v>105889.91</v>
      </c>
      <c r="G21" s="22">
        <v>92188.78</v>
      </c>
      <c r="H21" s="22">
        <v>110000</v>
      </c>
      <c r="I21" s="22">
        <v>110000</v>
      </c>
    </row>
    <row r="22" spans="1:9" x14ac:dyDescent="0.2">
      <c r="A22" s="14" t="s">
        <v>3</v>
      </c>
      <c r="B22" s="18"/>
      <c r="C22" s="22">
        <v>109027</v>
      </c>
      <c r="D22" s="22">
        <v>113937.95</v>
      </c>
      <c r="E22" s="17">
        <v>101805</v>
      </c>
      <c r="F22" s="22">
        <v>105889.91</v>
      </c>
      <c r="G22" s="22">
        <v>92188.78</v>
      </c>
      <c r="H22" s="22">
        <v>110000</v>
      </c>
      <c r="I22" s="22">
        <v>110000</v>
      </c>
    </row>
    <row r="23" spans="1:9" x14ac:dyDescent="0.2">
      <c r="A23" s="14"/>
      <c r="B23" s="18"/>
      <c r="C23" s="22"/>
      <c r="D23" s="22"/>
      <c r="E23" s="22"/>
      <c r="F23" s="22"/>
      <c r="G23" s="22"/>
      <c r="H23" s="22"/>
      <c r="I23" s="22"/>
    </row>
    <row r="24" spans="1:9" x14ac:dyDescent="0.2">
      <c r="A24" s="14" t="s">
        <v>4</v>
      </c>
      <c r="B24" s="15"/>
      <c r="C24" s="16"/>
      <c r="D24" s="16"/>
      <c r="E24" s="16"/>
      <c r="F24" s="16"/>
      <c r="G24" s="16"/>
      <c r="H24" s="17"/>
      <c r="I24" s="17"/>
    </row>
    <row r="25" spans="1:9" x14ac:dyDescent="0.2">
      <c r="A25" s="14" t="s">
        <v>31</v>
      </c>
      <c r="B25" s="18"/>
      <c r="C25" s="19"/>
      <c r="D25" s="16"/>
      <c r="E25" s="16"/>
      <c r="F25" s="16"/>
      <c r="G25" s="16"/>
      <c r="H25" s="17"/>
      <c r="I25" s="17"/>
    </row>
    <row r="26" spans="1:9" x14ac:dyDescent="0.2">
      <c r="A26" s="20"/>
      <c r="B26" s="21"/>
      <c r="C26" s="22"/>
      <c r="D26" s="22"/>
      <c r="E26" s="22"/>
      <c r="F26" s="22"/>
      <c r="G26" s="22"/>
      <c r="H26" s="22"/>
      <c r="I26" s="22"/>
    </row>
    <row r="27" spans="1:9" x14ac:dyDescent="0.2">
      <c r="A27" s="20"/>
      <c r="B27" s="21"/>
      <c r="C27" s="22"/>
      <c r="D27" s="22"/>
      <c r="E27" s="22"/>
      <c r="F27" s="22"/>
      <c r="G27" s="22"/>
      <c r="H27" s="22"/>
      <c r="I27" s="22"/>
    </row>
    <row r="28" spans="1:9" x14ac:dyDescent="0.2">
      <c r="A28" s="20"/>
      <c r="B28" s="21"/>
      <c r="C28" s="22"/>
      <c r="D28" s="22"/>
      <c r="E28" s="22"/>
      <c r="F28" s="22"/>
      <c r="G28" s="22"/>
      <c r="H28" s="22"/>
      <c r="I28" s="22"/>
    </row>
    <row r="29" spans="1:9" x14ac:dyDescent="0.2">
      <c r="A29" s="14" t="s">
        <v>5</v>
      </c>
      <c r="B29" s="18"/>
      <c r="C29" s="17">
        <v>0</v>
      </c>
      <c r="D29" s="17">
        <v>0</v>
      </c>
      <c r="E29" s="17">
        <v>0</v>
      </c>
      <c r="F29" s="17">
        <f t="shared" ref="F29:H29" si="3">SUM(F26:F28)</f>
        <v>0</v>
      </c>
      <c r="G29" s="17">
        <f t="shared" si="3"/>
        <v>0</v>
      </c>
      <c r="H29" s="17">
        <f t="shared" si="3"/>
        <v>0</v>
      </c>
      <c r="I29" s="17">
        <f t="shared" ref="I29" si="4">SUM(I26:I28)</f>
        <v>0</v>
      </c>
    </row>
    <row r="30" spans="1:9" x14ac:dyDescent="0.2">
      <c r="A30" s="14"/>
      <c r="B30" s="18"/>
      <c r="C30" s="22"/>
      <c r="D30" s="22"/>
      <c r="E30" s="22"/>
      <c r="F30" s="22"/>
      <c r="G30" s="22"/>
      <c r="H30" s="22"/>
      <c r="I30" s="22"/>
    </row>
    <row r="31" spans="1:9" x14ac:dyDescent="0.2">
      <c r="A31" s="14" t="s">
        <v>7</v>
      </c>
      <c r="B31" s="18"/>
      <c r="C31" s="17">
        <v>299.05000000000291</v>
      </c>
      <c r="D31" s="17">
        <v>302.38000000000466</v>
      </c>
      <c r="E31" s="17">
        <f>E20+E21-E22</f>
        <v>-0.569999999992433</v>
      </c>
      <c r="F31" s="17">
        <f>+F20+F21-F22+F29</f>
        <v>0</v>
      </c>
      <c r="G31" s="17">
        <f>+G20+G21-G22+G29</f>
        <v>0</v>
      </c>
      <c r="H31" s="17">
        <f t="shared" ref="H31:I31" si="5">+H20+H21-H22+H29</f>
        <v>0</v>
      </c>
      <c r="I31" s="17">
        <f t="shared" si="5"/>
        <v>0</v>
      </c>
    </row>
    <row r="32" spans="1:9" x14ac:dyDescent="0.2">
      <c r="A32" s="20"/>
      <c r="B32" s="21"/>
      <c r="C32" s="37"/>
      <c r="D32" s="37"/>
      <c r="E32" s="22"/>
      <c r="F32" s="22"/>
      <c r="G32" s="22"/>
      <c r="H32" s="22"/>
      <c r="I32" s="22"/>
    </row>
    <row r="33" spans="1:9" x14ac:dyDescent="0.2">
      <c r="A33" s="14" t="s">
        <v>24</v>
      </c>
      <c r="B33" s="18"/>
      <c r="C33" s="37">
        <v>75</v>
      </c>
      <c r="D33" s="37">
        <v>46339.01</v>
      </c>
      <c r="E33" s="22">
        <v>79114.83</v>
      </c>
      <c r="F33" s="22">
        <v>48900</v>
      </c>
      <c r="G33" s="22">
        <v>15950</v>
      </c>
      <c r="H33" s="22">
        <v>0</v>
      </c>
      <c r="I33" s="22">
        <v>0</v>
      </c>
    </row>
    <row r="34" spans="1:9" x14ac:dyDescent="0.2">
      <c r="A34" s="20"/>
      <c r="B34" s="21"/>
      <c r="C34" s="37"/>
      <c r="D34" s="37"/>
      <c r="E34" s="22"/>
      <c r="F34" s="22"/>
      <c r="G34" s="22"/>
      <c r="H34" s="22"/>
      <c r="I34" s="22"/>
    </row>
    <row r="35" spans="1:9" x14ac:dyDescent="0.2">
      <c r="A35" s="14" t="s">
        <v>25</v>
      </c>
      <c r="B35" s="46"/>
      <c r="C35" s="47" t="s">
        <v>57</v>
      </c>
      <c r="D35" s="47" t="s">
        <v>57</v>
      </c>
      <c r="E35" s="47" t="s">
        <v>57</v>
      </c>
      <c r="F35" s="47" t="s">
        <v>57</v>
      </c>
      <c r="G35" s="47" t="s">
        <v>57</v>
      </c>
      <c r="H35" s="47" t="s">
        <v>57</v>
      </c>
      <c r="I35" s="47" t="s">
        <v>57</v>
      </c>
    </row>
    <row r="36" spans="1:9" x14ac:dyDescent="0.2">
      <c r="A36" s="48"/>
      <c r="B36" s="48"/>
      <c r="C36" s="49"/>
      <c r="D36" s="49"/>
      <c r="E36" s="49"/>
      <c r="F36" s="49"/>
      <c r="G36" s="49"/>
      <c r="H36" s="49"/>
      <c r="I36" s="49"/>
    </row>
    <row r="37" spans="1:9" x14ac:dyDescent="0.2">
      <c r="A37" s="50" t="s">
        <v>26</v>
      </c>
      <c r="B37" s="41"/>
      <c r="C37" s="34"/>
      <c r="D37" s="34"/>
      <c r="E37" s="34"/>
      <c r="F37" s="34"/>
      <c r="G37" s="34"/>
      <c r="H37" s="34"/>
      <c r="I37" s="34"/>
    </row>
    <row r="38" spans="1:9" x14ac:dyDescent="0.2">
      <c r="A38" s="51" t="s">
        <v>29</v>
      </c>
      <c r="B38" s="21"/>
      <c r="C38" s="37"/>
      <c r="D38" s="37"/>
      <c r="E38" s="37"/>
      <c r="F38" s="37"/>
      <c r="G38" s="37"/>
      <c r="H38" s="37"/>
      <c r="I38" s="37"/>
    </row>
    <row r="39" spans="1:9" x14ac:dyDescent="0.2">
      <c r="A39" s="14"/>
      <c r="B39" s="18"/>
      <c r="C39" s="22"/>
      <c r="D39" s="22"/>
      <c r="E39" s="22"/>
      <c r="F39" s="22"/>
      <c r="G39" s="22"/>
      <c r="H39" s="22"/>
      <c r="I39" s="22"/>
    </row>
    <row r="40" spans="1:9" x14ac:dyDescent="0.2">
      <c r="A40" s="14" t="s">
        <v>6</v>
      </c>
      <c r="B40" s="18"/>
      <c r="C40" s="22"/>
      <c r="D40" s="22"/>
      <c r="E40" s="22"/>
      <c r="F40" s="22"/>
      <c r="G40" s="22"/>
      <c r="H40" s="22"/>
      <c r="I40" s="22"/>
    </row>
    <row r="41" spans="1:9" x14ac:dyDescent="0.2">
      <c r="A41" s="14"/>
      <c r="B41" s="18"/>
      <c r="C41" s="22"/>
      <c r="D41" s="22"/>
      <c r="E41" s="22"/>
      <c r="F41" s="22"/>
      <c r="G41" s="22"/>
      <c r="H41" s="22"/>
      <c r="I41" s="22"/>
    </row>
    <row r="42" spans="1:9" x14ac:dyDescent="0.2">
      <c r="A42" s="51" t="s">
        <v>8</v>
      </c>
      <c r="B42" s="46"/>
      <c r="C42" s="22"/>
      <c r="D42" s="22"/>
      <c r="E42" s="22"/>
      <c r="F42" s="22"/>
      <c r="G42" s="22"/>
      <c r="H42" s="22"/>
      <c r="I42" s="22"/>
    </row>
    <row r="43" spans="1:9" x14ac:dyDescent="0.2">
      <c r="A43" s="52" t="s">
        <v>9</v>
      </c>
      <c r="B43" s="53"/>
      <c r="C43" s="22"/>
      <c r="D43" s="22"/>
      <c r="E43" s="22"/>
      <c r="F43" s="22"/>
      <c r="G43" s="22"/>
      <c r="H43" s="22"/>
      <c r="I43" s="22"/>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84"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EC13FF-848C-46EA-8FBF-3050267D7DE2}">
  <sheetPr>
    <pageSetUpPr fitToPage="1"/>
  </sheetPr>
  <dimension ref="A1:N49"/>
  <sheetViews>
    <sheetView zoomScaleNormal="100" workbookViewId="0">
      <selection activeCell="A13" sqref="A13"/>
    </sheetView>
  </sheetViews>
  <sheetFormatPr defaultColWidth="9.140625" defaultRowHeight="12.75" x14ac:dyDescent="0.2"/>
  <cols>
    <col min="1" max="2" width="14.5703125" style="1" customWidth="1"/>
    <col min="3" max="8" width="14" style="1" customWidth="1"/>
    <col min="9" max="9" width="13.140625" style="1" customWidth="1"/>
    <col min="10" max="11" width="9.140625" style="1"/>
    <col min="12" max="14" width="13" style="1" bestFit="1" customWidth="1"/>
    <col min="15" max="16384" width="9.140625" style="1"/>
  </cols>
  <sheetData>
    <row r="1" spans="1:9" x14ac:dyDescent="0.2">
      <c r="A1" s="2"/>
      <c r="B1" s="2"/>
      <c r="C1" s="2"/>
      <c r="D1" s="2"/>
      <c r="E1" s="64"/>
      <c r="F1" s="2"/>
      <c r="G1" s="2"/>
      <c r="H1" s="2"/>
      <c r="I1" s="2"/>
    </row>
    <row r="2" spans="1:9" x14ac:dyDescent="0.2">
      <c r="A2" s="2" t="s">
        <v>13</v>
      </c>
      <c r="B2" s="3" t="s">
        <v>36</v>
      </c>
      <c r="C2" s="3"/>
      <c r="D2" s="3"/>
      <c r="E2" s="2"/>
      <c r="F2" s="2"/>
      <c r="G2" s="4" t="s">
        <v>14</v>
      </c>
      <c r="H2" s="3" t="s">
        <v>171</v>
      </c>
      <c r="I2" s="3"/>
    </row>
    <row r="3" spans="1:9" x14ac:dyDescent="0.2">
      <c r="A3" s="2" t="s">
        <v>22</v>
      </c>
      <c r="B3" s="3" t="s">
        <v>172</v>
      </c>
      <c r="C3" s="3"/>
      <c r="D3" s="3"/>
      <c r="E3" s="2"/>
      <c r="F3" s="2"/>
      <c r="G3" s="4" t="s">
        <v>15</v>
      </c>
      <c r="H3" s="5" t="s">
        <v>375</v>
      </c>
      <c r="I3" s="5"/>
    </row>
    <row r="4" spans="1:9" x14ac:dyDescent="0.2">
      <c r="A4" s="2" t="s">
        <v>16</v>
      </c>
      <c r="B4" s="3" t="s">
        <v>173</v>
      </c>
      <c r="C4" s="3"/>
      <c r="D4" s="3"/>
      <c r="E4" s="2"/>
      <c r="F4" s="2"/>
      <c r="G4" s="4" t="s">
        <v>18</v>
      </c>
      <c r="H4" s="3" t="s">
        <v>41</v>
      </c>
      <c r="I4" s="3"/>
    </row>
    <row r="5" spans="1:9" x14ac:dyDescent="0.2">
      <c r="A5" s="2" t="s">
        <v>17</v>
      </c>
      <c r="B5" s="3" t="s">
        <v>174</v>
      </c>
      <c r="C5" s="5"/>
      <c r="D5" s="5"/>
      <c r="E5" s="2"/>
      <c r="F5" s="2"/>
      <c r="G5" s="4" t="s">
        <v>19</v>
      </c>
      <c r="H5" s="5" t="s">
        <v>175</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176</v>
      </c>
      <c r="B8" s="2"/>
      <c r="C8" s="2"/>
      <c r="D8" s="2"/>
      <c r="E8" s="2"/>
      <c r="F8" s="2"/>
      <c r="G8" s="2"/>
      <c r="H8" s="2"/>
      <c r="I8" s="2"/>
    </row>
    <row r="9" spans="1:9" x14ac:dyDescent="0.2">
      <c r="A9" s="2"/>
      <c r="B9" s="2" t="s">
        <v>177</v>
      </c>
      <c r="C9" s="2"/>
      <c r="D9" s="2"/>
      <c r="E9" s="2"/>
      <c r="F9" s="2"/>
      <c r="G9" s="2"/>
      <c r="H9" s="2"/>
      <c r="I9" s="2"/>
    </row>
    <row r="10" spans="1:9" x14ac:dyDescent="0.2">
      <c r="A10" s="2"/>
      <c r="B10" s="2" t="s">
        <v>178</v>
      </c>
      <c r="C10" s="2"/>
      <c r="D10" s="2"/>
      <c r="E10" s="2"/>
      <c r="F10" s="2"/>
      <c r="G10" s="2"/>
      <c r="H10" s="2"/>
      <c r="I10" s="2"/>
    </row>
    <row r="11" spans="1:9" x14ac:dyDescent="0.2">
      <c r="A11" s="2"/>
      <c r="B11" s="2" t="s">
        <v>179</v>
      </c>
      <c r="C11" s="2"/>
      <c r="D11" s="2"/>
      <c r="E11" s="2"/>
      <c r="F11" s="2"/>
      <c r="G11" s="2"/>
      <c r="H11" s="2"/>
      <c r="I11" s="2"/>
    </row>
    <row r="12" spans="1:9" x14ac:dyDescent="0.2">
      <c r="A12" s="2"/>
      <c r="B12" s="2" t="s">
        <v>180</v>
      </c>
      <c r="C12" s="2"/>
      <c r="D12" s="2"/>
      <c r="E12" s="2"/>
      <c r="F12" s="2"/>
      <c r="G12" s="2"/>
      <c r="H12" s="2"/>
      <c r="I12" s="2"/>
    </row>
    <row r="13" spans="1:9" x14ac:dyDescent="0.2">
      <c r="A13" s="2"/>
      <c r="B13" s="2"/>
      <c r="C13" s="2"/>
      <c r="D13" s="2"/>
      <c r="E13" s="2"/>
      <c r="F13" s="2"/>
      <c r="G13" s="2"/>
      <c r="H13" s="2"/>
      <c r="I13" s="2"/>
    </row>
    <row r="14" spans="1:9" x14ac:dyDescent="0.2">
      <c r="A14" s="1" t="s">
        <v>181</v>
      </c>
    </row>
    <row r="16" spans="1:9" x14ac:dyDescent="0.2">
      <c r="A16" s="1" t="s">
        <v>182</v>
      </c>
    </row>
    <row r="17" spans="1:14" x14ac:dyDescent="0.2">
      <c r="B17" s="1" t="s">
        <v>183</v>
      </c>
    </row>
    <row r="18" spans="1:14" x14ac:dyDescent="0.2">
      <c r="B18" s="1" t="s">
        <v>184</v>
      </c>
    </row>
    <row r="20" spans="1:14" x14ac:dyDescent="0.2">
      <c r="A20" s="65" t="s">
        <v>185</v>
      </c>
      <c r="B20" s="1" t="s">
        <v>186</v>
      </c>
    </row>
    <row r="22" spans="1:14" x14ac:dyDescent="0.2">
      <c r="A22" s="228" t="s">
        <v>12</v>
      </c>
      <c r="B22" s="229"/>
      <c r="C22" s="229"/>
      <c r="D22" s="229"/>
      <c r="E22" s="229"/>
      <c r="F22" s="229"/>
      <c r="G22" s="229"/>
      <c r="H22" s="229"/>
      <c r="I22" s="230"/>
    </row>
    <row r="23" spans="1:14" x14ac:dyDescent="0.2">
      <c r="A23" s="6"/>
      <c r="B23" s="7"/>
      <c r="C23" s="8" t="s">
        <v>27</v>
      </c>
      <c r="D23" s="8" t="s">
        <v>30</v>
      </c>
      <c r="E23" s="8" t="s">
        <v>32</v>
      </c>
      <c r="F23" s="8" t="s">
        <v>33</v>
      </c>
      <c r="G23" s="8" t="s">
        <v>34</v>
      </c>
      <c r="H23" s="8" t="s">
        <v>35</v>
      </c>
      <c r="I23" s="8" t="s">
        <v>356</v>
      </c>
    </row>
    <row r="24" spans="1:14" x14ac:dyDescent="0.2">
      <c r="A24" s="14"/>
      <c r="B24" s="18"/>
      <c r="C24" s="9" t="s">
        <v>10</v>
      </c>
      <c r="D24" s="9" t="s">
        <v>10</v>
      </c>
      <c r="E24" s="9" t="s">
        <v>10</v>
      </c>
      <c r="F24" s="11" t="s">
        <v>10</v>
      </c>
      <c r="G24" s="11" t="s">
        <v>10</v>
      </c>
      <c r="H24" s="9" t="s">
        <v>11</v>
      </c>
      <c r="I24" s="9" t="s">
        <v>11</v>
      </c>
    </row>
    <row r="25" spans="1:14" x14ac:dyDescent="0.2">
      <c r="A25" s="14" t="s">
        <v>0</v>
      </c>
      <c r="B25" s="18"/>
      <c r="C25" s="22">
        <v>0</v>
      </c>
      <c r="D25" s="22">
        <v>0</v>
      </c>
      <c r="E25" s="22">
        <v>0</v>
      </c>
      <c r="F25" s="22">
        <v>420000</v>
      </c>
      <c r="G25" s="22">
        <v>500000</v>
      </c>
      <c r="H25" s="22">
        <v>500000</v>
      </c>
      <c r="I25" s="22">
        <v>500000</v>
      </c>
      <c r="N25" s="66"/>
    </row>
    <row r="26" spans="1:14" x14ac:dyDescent="0.2">
      <c r="A26" s="14" t="s">
        <v>1</v>
      </c>
      <c r="B26" s="18"/>
      <c r="C26" s="22">
        <v>0</v>
      </c>
      <c r="D26" s="22">
        <v>0</v>
      </c>
      <c r="E26" s="22">
        <v>0</v>
      </c>
      <c r="F26" s="22">
        <f t="shared" ref="F26" si="0">E37</f>
        <v>0</v>
      </c>
      <c r="G26" s="22">
        <f t="shared" ref="G26" si="1">F37</f>
        <v>22.919999999983702</v>
      </c>
      <c r="H26" s="22">
        <f t="shared" ref="H26" si="2">G37</f>
        <v>31.519999999960419</v>
      </c>
      <c r="I26" s="22">
        <f t="shared" ref="I26" si="3">H37</f>
        <v>31.519999999960419</v>
      </c>
      <c r="N26" s="67"/>
    </row>
    <row r="27" spans="1:14" x14ac:dyDescent="0.2">
      <c r="A27" s="14" t="s">
        <v>2</v>
      </c>
      <c r="B27" s="18"/>
      <c r="C27" s="22">
        <v>0</v>
      </c>
      <c r="D27" s="22">
        <v>0</v>
      </c>
      <c r="E27" s="22">
        <v>0</v>
      </c>
      <c r="F27" s="22">
        <v>307850</v>
      </c>
      <c r="G27" s="22">
        <v>314347.44</v>
      </c>
      <c r="H27" s="22">
        <v>420000</v>
      </c>
      <c r="I27" s="22">
        <v>420000</v>
      </c>
      <c r="N27" s="68"/>
    </row>
    <row r="28" spans="1:14" x14ac:dyDescent="0.2">
      <c r="A28" s="14" t="s">
        <v>3</v>
      </c>
      <c r="B28" s="18"/>
      <c r="C28" s="22">
        <v>0</v>
      </c>
      <c r="D28" s="17">
        <v>0</v>
      </c>
      <c r="E28" s="22">
        <v>0</v>
      </c>
      <c r="F28" s="22">
        <v>307827.08</v>
      </c>
      <c r="G28" s="22">
        <v>314338.84000000003</v>
      </c>
      <c r="H28" s="22">
        <v>420000</v>
      </c>
      <c r="I28" s="22">
        <v>420000</v>
      </c>
      <c r="N28" s="68"/>
    </row>
    <row r="29" spans="1:14" x14ac:dyDescent="0.2">
      <c r="A29" s="14"/>
      <c r="B29" s="18"/>
      <c r="C29" s="22"/>
      <c r="D29" s="22"/>
      <c r="E29" s="22"/>
      <c r="F29" s="22"/>
      <c r="G29" s="22"/>
      <c r="H29" s="22"/>
      <c r="I29" s="22"/>
      <c r="N29" s="67"/>
    </row>
    <row r="30" spans="1:14" x14ac:dyDescent="0.2">
      <c r="A30" s="14" t="s">
        <v>4</v>
      </c>
      <c r="B30" s="15"/>
      <c r="C30" s="16"/>
      <c r="D30" s="16"/>
      <c r="E30" s="16"/>
      <c r="F30" s="16"/>
      <c r="G30" s="16"/>
      <c r="H30" s="17"/>
      <c r="I30" s="17"/>
    </row>
    <row r="31" spans="1:14" x14ac:dyDescent="0.2">
      <c r="A31" s="14" t="s">
        <v>31</v>
      </c>
      <c r="B31" s="18"/>
      <c r="C31" s="19"/>
      <c r="D31" s="16"/>
      <c r="E31" s="16"/>
      <c r="F31" s="16"/>
      <c r="G31" s="16"/>
      <c r="H31" s="17"/>
      <c r="I31" s="17"/>
    </row>
    <row r="32" spans="1:14" x14ac:dyDescent="0.2">
      <c r="A32" s="20"/>
      <c r="B32" s="21"/>
      <c r="C32" s="22"/>
      <c r="D32" s="22"/>
      <c r="E32" s="22"/>
      <c r="F32" s="22"/>
      <c r="G32" s="22"/>
      <c r="H32" s="22"/>
      <c r="I32" s="22"/>
    </row>
    <row r="33" spans="1:9" x14ac:dyDescent="0.2">
      <c r="A33" s="20"/>
      <c r="B33" s="21"/>
      <c r="C33" s="22"/>
      <c r="D33" s="22"/>
      <c r="E33" s="22"/>
      <c r="F33" s="22"/>
      <c r="G33" s="22"/>
      <c r="H33" s="22"/>
      <c r="I33" s="22"/>
    </row>
    <row r="34" spans="1:9" x14ac:dyDescent="0.2">
      <c r="A34" s="20"/>
      <c r="B34" s="21"/>
      <c r="C34" s="22"/>
      <c r="D34" s="22"/>
      <c r="E34" s="22"/>
      <c r="F34" s="22"/>
      <c r="G34" s="22"/>
      <c r="H34" s="22"/>
      <c r="I34" s="22"/>
    </row>
    <row r="35" spans="1:9" x14ac:dyDescent="0.2">
      <c r="A35" s="14" t="s">
        <v>5</v>
      </c>
      <c r="B35" s="18"/>
      <c r="C35" s="17">
        <v>0</v>
      </c>
      <c r="D35" s="17">
        <v>0</v>
      </c>
      <c r="E35" s="17">
        <v>0</v>
      </c>
      <c r="F35" s="17">
        <f t="shared" ref="F35:H35" si="4">SUM(F32:F34)</f>
        <v>0</v>
      </c>
      <c r="G35" s="17">
        <f t="shared" si="4"/>
        <v>0</v>
      </c>
      <c r="H35" s="17">
        <f t="shared" si="4"/>
        <v>0</v>
      </c>
      <c r="I35" s="17">
        <f t="shared" ref="I35" si="5">SUM(I32:I34)</f>
        <v>0</v>
      </c>
    </row>
    <row r="36" spans="1:9" x14ac:dyDescent="0.2">
      <c r="A36" s="14"/>
      <c r="B36" s="18"/>
      <c r="C36" s="22"/>
      <c r="D36" s="22"/>
      <c r="E36" s="22"/>
      <c r="F36" s="22"/>
      <c r="G36" s="22"/>
      <c r="H36" s="22"/>
      <c r="I36" s="22"/>
    </row>
    <row r="37" spans="1:9" x14ac:dyDescent="0.2">
      <c r="A37" s="14" t="s">
        <v>7</v>
      </c>
      <c r="B37" s="18"/>
      <c r="C37" s="17">
        <v>0</v>
      </c>
      <c r="D37" s="17">
        <v>0</v>
      </c>
      <c r="E37" s="17">
        <v>0</v>
      </c>
      <c r="F37" s="17">
        <f>+F26+F27-F28+F35</f>
        <v>22.919999999983702</v>
      </c>
      <c r="G37" s="17">
        <f>+G26+G27-G28+G35</f>
        <v>31.519999999960419</v>
      </c>
      <c r="H37" s="17">
        <f t="shared" ref="H37:I37" si="6">+H26+H27-H28+H35</f>
        <v>31.519999999960419</v>
      </c>
      <c r="I37" s="17">
        <f t="shared" si="6"/>
        <v>31.519999999960419</v>
      </c>
    </row>
    <row r="38" spans="1:9" x14ac:dyDescent="0.2">
      <c r="A38" s="20"/>
      <c r="B38" s="21"/>
      <c r="C38" s="37"/>
      <c r="D38" s="37"/>
      <c r="E38" s="22"/>
      <c r="F38" s="22"/>
      <c r="G38" s="22"/>
      <c r="H38" s="22"/>
      <c r="I38" s="22"/>
    </row>
    <row r="39" spans="1:9" x14ac:dyDescent="0.2">
      <c r="A39" s="14" t="s">
        <v>24</v>
      </c>
      <c r="B39" s="18"/>
      <c r="C39" s="37">
        <v>0</v>
      </c>
      <c r="D39" s="37">
        <v>0</v>
      </c>
      <c r="E39" s="22"/>
      <c r="F39" s="22">
        <v>50048</v>
      </c>
      <c r="G39" s="22">
        <v>142919</v>
      </c>
      <c r="H39" s="22"/>
      <c r="I39" s="22"/>
    </row>
    <row r="40" spans="1:9" x14ac:dyDescent="0.2">
      <c r="A40" s="20"/>
      <c r="B40" s="21"/>
      <c r="C40" s="37"/>
      <c r="D40" s="69"/>
      <c r="E40" s="22"/>
      <c r="F40" s="22"/>
      <c r="G40" s="22"/>
      <c r="H40" s="22"/>
      <c r="I40" s="22"/>
    </row>
    <row r="41" spans="1:9" x14ac:dyDescent="0.2">
      <c r="A41" s="14" t="s">
        <v>25</v>
      </c>
      <c r="B41" s="46"/>
      <c r="C41" s="58">
        <v>0</v>
      </c>
      <c r="D41" s="58">
        <v>0</v>
      </c>
      <c r="E41" s="59">
        <v>0</v>
      </c>
      <c r="F41" s="59" t="s">
        <v>198</v>
      </c>
      <c r="G41" s="59" t="s">
        <v>198</v>
      </c>
      <c r="H41" s="59" t="s">
        <v>198</v>
      </c>
      <c r="I41" s="59" t="s">
        <v>198</v>
      </c>
    </row>
    <row r="42" spans="1:9" x14ac:dyDescent="0.2">
      <c r="A42" s="48"/>
      <c r="B42" s="48"/>
      <c r="C42" s="49"/>
      <c r="D42" s="49"/>
      <c r="E42" s="49"/>
      <c r="F42" s="49"/>
      <c r="G42" s="49"/>
      <c r="H42" s="49"/>
      <c r="I42" s="49"/>
    </row>
    <row r="43" spans="1:9" x14ac:dyDescent="0.2">
      <c r="A43" s="50" t="s">
        <v>26</v>
      </c>
      <c r="B43" s="41"/>
      <c r="C43" s="34"/>
      <c r="D43" s="34"/>
      <c r="E43" s="34"/>
      <c r="F43" s="34"/>
      <c r="G43" s="34"/>
      <c r="H43" s="34"/>
      <c r="I43" s="34"/>
    </row>
    <row r="44" spans="1:9" x14ac:dyDescent="0.2">
      <c r="A44" s="51" t="s">
        <v>29</v>
      </c>
      <c r="B44" s="21"/>
      <c r="C44" s="37"/>
      <c r="D44" s="37"/>
      <c r="E44" s="37"/>
      <c r="F44" s="37"/>
      <c r="G44" s="37"/>
      <c r="H44" s="37"/>
      <c r="I44" s="37"/>
    </row>
    <row r="45" spans="1:9" x14ac:dyDescent="0.2">
      <c r="A45" s="14"/>
      <c r="B45" s="18"/>
      <c r="C45" s="22"/>
      <c r="D45" s="22"/>
      <c r="E45" s="22"/>
      <c r="F45" s="22"/>
      <c r="G45" s="22"/>
      <c r="H45" s="22"/>
      <c r="I45" s="22"/>
    </row>
    <row r="46" spans="1:9" x14ac:dyDescent="0.2">
      <c r="A46" s="14" t="s">
        <v>6</v>
      </c>
      <c r="B46" s="18"/>
      <c r="C46" s="22"/>
      <c r="D46" s="22"/>
      <c r="E46" s="22"/>
      <c r="F46" s="22"/>
      <c r="G46" s="22"/>
      <c r="H46" s="22"/>
      <c r="I46" s="22"/>
    </row>
    <row r="47" spans="1:9" x14ac:dyDescent="0.2">
      <c r="A47" s="14"/>
      <c r="B47" s="18"/>
      <c r="C47" s="22"/>
      <c r="D47" s="22"/>
      <c r="E47" s="22"/>
      <c r="F47" s="22"/>
      <c r="G47" s="22"/>
      <c r="H47" s="22"/>
      <c r="I47" s="22"/>
    </row>
    <row r="48" spans="1:9" x14ac:dyDescent="0.2">
      <c r="A48" s="36" t="s">
        <v>8</v>
      </c>
      <c r="B48" s="27"/>
      <c r="C48" s="22"/>
      <c r="D48" s="22"/>
      <c r="E48" s="13"/>
      <c r="F48" s="13"/>
      <c r="G48" s="13"/>
      <c r="H48" s="13"/>
      <c r="I48" s="13"/>
    </row>
    <row r="49" spans="1:9" x14ac:dyDescent="0.2">
      <c r="A49" s="38" t="s">
        <v>9</v>
      </c>
      <c r="B49" s="39"/>
      <c r="C49" s="22"/>
      <c r="D49" s="22"/>
      <c r="E49" s="13"/>
      <c r="F49" s="13"/>
      <c r="G49" s="13"/>
      <c r="H49" s="13"/>
      <c r="I49" s="13"/>
    </row>
  </sheetData>
  <mergeCells count="1">
    <mergeCell ref="A22:I22"/>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700A3B-6235-4B32-A514-759D0DEBED1A}">
  <sheetPr>
    <pageSetUpPr fitToPage="1"/>
  </sheetPr>
  <dimension ref="A2:O44"/>
  <sheetViews>
    <sheetView zoomScaleNormal="100" workbookViewId="0">
      <selection activeCell="A13" sqref="A13"/>
    </sheetView>
  </sheetViews>
  <sheetFormatPr defaultColWidth="10.28515625" defaultRowHeight="12.75" x14ac:dyDescent="0.2"/>
  <cols>
    <col min="1" max="2" width="14.7109375" style="221" customWidth="1"/>
    <col min="3" max="8" width="14" style="221" customWidth="1"/>
    <col min="9" max="9" width="13.140625" style="221" customWidth="1"/>
    <col min="10" max="16384" width="10.28515625" style="221"/>
  </cols>
  <sheetData>
    <row r="2" spans="1:9" x14ac:dyDescent="0.2">
      <c r="A2" s="221" t="s">
        <v>13</v>
      </c>
      <c r="B2" s="60" t="s">
        <v>36</v>
      </c>
      <c r="C2" s="60"/>
      <c r="D2" s="60"/>
      <c r="G2" s="71" t="s">
        <v>14</v>
      </c>
      <c r="H2" s="72" t="s">
        <v>187</v>
      </c>
      <c r="I2" s="60"/>
    </row>
    <row r="3" spans="1:9" x14ac:dyDescent="0.2">
      <c r="A3" s="221" t="s">
        <v>22</v>
      </c>
      <c r="B3" s="60" t="s">
        <v>188</v>
      </c>
      <c r="C3" s="60"/>
      <c r="D3" s="60"/>
      <c r="G3" s="71" t="s">
        <v>15</v>
      </c>
      <c r="H3" s="73" t="s">
        <v>189</v>
      </c>
      <c r="I3" s="61"/>
    </row>
    <row r="4" spans="1:9" x14ac:dyDescent="0.2">
      <c r="A4" s="221" t="s">
        <v>16</v>
      </c>
      <c r="B4" s="60" t="s">
        <v>190</v>
      </c>
      <c r="C4" s="60"/>
      <c r="D4" s="60"/>
      <c r="G4" s="71" t="s">
        <v>18</v>
      </c>
      <c r="H4" s="60" t="s">
        <v>41</v>
      </c>
      <c r="I4" s="60"/>
    </row>
    <row r="5" spans="1:9" x14ac:dyDescent="0.2">
      <c r="A5" s="221" t="s">
        <v>17</v>
      </c>
      <c r="B5" s="60" t="s">
        <v>191</v>
      </c>
      <c r="C5" s="61"/>
      <c r="D5" s="61"/>
      <c r="G5" s="71" t="s">
        <v>19</v>
      </c>
      <c r="H5" s="61" t="s">
        <v>192</v>
      </c>
      <c r="I5" s="61"/>
    </row>
    <row r="6" spans="1:9" x14ac:dyDescent="0.2">
      <c r="B6" s="61" t="s">
        <v>193</v>
      </c>
      <c r="C6" s="61"/>
      <c r="D6" s="61"/>
    </row>
    <row r="8" spans="1:9" ht="35.25" customHeight="1" x14ac:dyDescent="0.2">
      <c r="A8" s="237" t="s">
        <v>194</v>
      </c>
      <c r="B8" s="237"/>
      <c r="C8" s="237"/>
      <c r="D8" s="237"/>
      <c r="E8" s="237"/>
      <c r="F8" s="237"/>
      <c r="G8" s="237"/>
      <c r="H8" s="237"/>
      <c r="I8" s="237"/>
    </row>
    <row r="9" spans="1:9" x14ac:dyDescent="0.2">
      <c r="A9" s="74" t="s">
        <v>195</v>
      </c>
    </row>
    <row r="10" spans="1:9" ht="27.2" customHeight="1" x14ac:dyDescent="0.2">
      <c r="A10" s="238" t="s">
        <v>196</v>
      </c>
      <c r="B10" s="238"/>
      <c r="C10" s="238"/>
      <c r="D10" s="238"/>
      <c r="E10" s="238"/>
      <c r="F10" s="238"/>
      <c r="G10" s="238"/>
      <c r="H10" s="238"/>
      <c r="I10" s="238"/>
    </row>
    <row r="11" spans="1:9" x14ac:dyDescent="0.2">
      <c r="A11" s="239"/>
      <c r="B11" s="239"/>
      <c r="C11" s="239"/>
      <c r="D11" s="239"/>
      <c r="E11" s="239"/>
      <c r="F11" s="239"/>
      <c r="G11" s="239"/>
      <c r="H11" s="239"/>
      <c r="I11" s="239"/>
    </row>
    <row r="12" spans="1:9" ht="41.45" customHeight="1" x14ac:dyDescent="0.2">
      <c r="A12" s="240" t="s">
        <v>376</v>
      </c>
      <c r="B12" s="237"/>
      <c r="C12" s="237"/>
      <c r="D12" s="237"/>
      <c r="E12" s="237"/>
      <c r="F12" s="237"/>
      <c r="G12" s="237"/>
      <c r="H12" s="237"/>
      <c r="I12" s="237"/>
    </row>
    <row r="14" spans="1:9" x14ac:dyDescent="0.2">
      <c r="A14" s="241" t="s">
        <v>12</v>
      </c>
      <c r="B14" s="242"/>
      <c r="C14" s="242"/>
      <c r="D14" s="242"/>
      <c r="E14" s="242"/>
      <c r="F14" s="242"/>
      <c r="G14" s="242"/>
      <c r="H14" s="242"/>
      <c r="I14" s="243"/>
    </row>
    <row r="15" spans="1:9" s="1" customFormat="1" x14ac:dyDescent="0.2">
      <c r="A15" s="6"/>
      <c r="B15" s="7"/>
      <c r="C15" s="8" t="s">
        <v>27</v>
      </c>
      <c r="D15" s="8" t="s">
        <v>30</v>
      </c>
      <c r="E15" s="8" t="s">
        <v>32</v>
      </c>
      <c r="F15" s="8" t="s">
        <v>33</v>
      </c>
      <c r="G15" s="8" t="s">
        <v>34</v>
      </c>
      <c r="H15" s="8" t="s">
        <v>35</v>
      </c>
      <c r="I15" s="8" t="s">
        <v>356</v>
      </c>
    </row>
    <row r="16" spans="1:9" x14ac:dyDescent="0.2">
      <c r="A16" s="75"/>
      <c r="B16" s="76"/>
      <c r="C16" s="77" t="s">
        <v>10</v>
      </c>
      <c r="D16" s="77" t="s">
        <v>10</v>
      </c>
      <c r="E16" s="77" t="s">
        <v>10</v>
      </c>
      <c r="F16" s="11" t="s">
        <v>10</v>
      </c>
      <c r="G16" s="11" t="s">
        <v>10</v>
      </c>
      <c r="H16" s="77" t="s">
        <v>11</v>
      </c>
      <c r="I16" s="77" t="s">
        <v>11</v>
      </c>
    </row>
    <row r="17" spans="1:15" x14ac:dyDescent="0.2">
      <c r="A17" s="75" t="s">
        <v>0</v>
      </c>
      <c r="B17" s="76"/>
      <c r="C17" s="78">
        <v>268600</v>
      </c>
      <c r="D17" s="78">
        <v>286656</v>
      </c>
      <c r="E17" s="78">
        <v>553650</v>
      </c>
      <c r="F17" s="78">
        <v>268292</v>
      </c>
      <c r="G17" s="78">
        <v>275947</v>
      </c>
      <c r="H17" s="78">
        <v>289744</v>
      </c>
      <c r="I17" s="78">
        <v>289744</v>
      </c>
    </row>
    <row r="18" spans="1:15" x14ac:dyDescent="0.2">
      <c r="A18" s="75" t="s">
        <v>1</v>
      </c>
      <c r="B18" s="76"/>
      <c r="C18" s="78">
        <v>29009</v>
      </c>
      <c r="D18" s="78">
        <v>104</v>
      </c>
      <c r="E18" s="78">
        <v>99.979999999981374</v>
      </c>
      <c r="F18" s="78">
        <f t="shared" ref="F18:I18" si="0">E29</f>
        <v>9786.039999999979</v>
      </c>
      <c r="G18" s="78">
        <f t="shared" si="0"/>
        <v>9691.2799999999697</v>
      </c>
      <c r="H18" s="78">
        <f t="shared" si="0"/>
        <v>6098.7699999999604</v>
      </c>
      <c r="I18" s="78">
        <f t="shared" si="0"/>
        <v>6098.7699999999604</v>
      </c>
      <c r="O18" s="79"/>
    </row>
    <row r="19" spans="1:15" x14ac:dyDescent="0.2">
      <c r="A19" s="75" t="s">
        <v>2</v>
      </c>
      <c r="B19" s="76"/>
      <c r="C19" s="78">
        <v>159145</v>
      </c>
      <c r="D19" s="78">
        <v>295710.31</v>
      </c>
      <c r="E19" s="78">
        <v>288504.3</v>
      </c>
      <c r="F19" s="78">
        <v>214045.61</v>
      </c>
      <c r="G19" s="78">
        <v>125122.87</v>
      </c>
      <c r="H19" s="78">
        <v>260000</v>
      </c>
      <c r="I19" s="78">
        <v>260000</v>
      </c>
      <c r="O19" s="79"/>
    </row>
    <row r="20" spans="1:15" x14ac:dyDescent="0.2">
      <c r="A20" s="75" t="s">
        <v>3</v>
      </c>
      <c r="B20" s="76"/>
      <c r="C20" s="78">
        <v>188050</v>
      </c>
      <c r="D20" s="78">
        <v>295714.33</v>
      </c>
      <c r="E20" s="78">
        <v>278818.24</v>
      </c>
      <c r="F20" s="78">
        <v>214140.37</v>
      </c>
      <c r="G20" s="78">
        <v>128715.38</v>
      </c>
      <c r="H20" s="78">
        <v>260000</v>
      </c>
      <c r="I20" s="78">
        <v>260000</v>
      </c>
      <c r="O20" s="79"/>
    </row>
    <row r="21" spans="1:15" x14ac:dyDescent="0.2">
      <c r="A21" s="75"/>
      <c r="B21" s="76"/>
      <c r="C21" s="78"/>
      <c r="D21" s="78"/>
      <c r="E21" s="78"/>
      <c r="F21" s="78"/>
      <c r="G21" s="78"/>
      <c r="H21" s="78"/>
      <c r="I21" s="78"/>
      <c r="O21" s="79"/>
    </row>
    <row r="22" spans="1:15" x14ac:dyDescent="0.2">
      <c r="A22" s="75" t="s">
        <v>4</v>
      </c>
      <c r="B22" s="61"/>
      <c r="C22" s="80"/>
      <c r="D22" s="80"/>
      <c r="E22" s="80"/>
      <c r="F22" s="80"/>
      <c r="G22" s="80"/>
      <c r="H22" s="81"/>
      <c r="I22" s="81"/>
      <c r="O22" s="79"/>
    </row>
    <row r="23" spans="1:15" x14ac:dyDescent="0.2">
      <c r="A23" s="82" t="s">
        <v>197</v>
      </c>
      <c r="B23" s="61"/>
      <c r="C23" s="83"/>
      <c r="D23" s="83"/>
      <c r="E23" s="83"/>
      <c r="F23" s="83"/>
      <c r="G23" s="83"/>
      <c r="H23" s="84"/>
      <c r="I23" s="84"/>
    </row>
    <row r="24" spans="1:15" x14ac:dyDescent="0.2">
      <c r="A24" s="85"/>
      <c r="B24" s="86"/>
      <c r="C24" s="78"/>
      <c r="D24" s="78"/>
      <c r="E24" s="78"/>
      <c r="F24" s="78"/>
      <c r="G24" s="78"/>
      <c r="H24" s="78"/>
      <c r="I24" s="78"/>
    </row>
    <row r="25" spans="1:15" x14ac:dyDescent="0.2">
      <c r="A25" s="85"/>
      <c r="B25" s="86"/>
      <c r="C25" s="78"/>
      <c r="D25" s="78"/>
      <c r="E25" s="78"/>
      <c r="F25" s="78"/>
      <c r="G25" s="78"/>
      <c r="H25" s="78"/>
      <c r="I25" s="78"/>
    </row>
    <row r="26" spans="1:15" x14ac:dyDescent="0.2">
      <c r="A26" s="85"/>
      <c r="B26" s="86"/>
      <c r="C26" s="78"/>
      <c r="D26" s="78"/>
      <c r="E26" s="78"/>
      <c r="F26" s="78"/>
      <c r="G26" s="78"/>
      <c r="H26" s="78"/>
      <c r="I26" s="78"/>
    </row>
    <row r="27" spans="1:15" x14ac:dyDescent="0.2">
      <c r="A27" s="75" t="s">
        <v>5</v>
      </c>
      <c r="B27" s="76"/>
      <c r="C27" s="78">
        <v>0</v>
      </c>
      <c r="D27" s="78">
        <v>0</v>
      </c>
      <c r="E27" s="78">
        <v>0</v>
      </c>
      <c r="F27" s="78">
        <v>0</v>
      </c>
      <c r="G27" s="78">
        <v>0</v>
      </c>
      <c r="H27" s="78">
        <v>0</v>
      </c>
      <c r="I27" s="78">
        <v>0</v>
      </c>
    </row>
    <row r="28" spans="1:15" x14ac:dyDescent="0.2">
      <c r="A28" s="75"/>
      <c r="B28" s="76"/>
      <c r="C28" s="78"/>
      <c r="D28" s="78"/>
      <c r="E28" s="78"/>
      <c r="F28" s="78"/>
      <c r="G28" s="78"/>
      <c r="H28" s="78"/>
      <c r="I28" s="78"/>
    </row>
    <row r="29" spans="1:15" x14ac:dyDescent="0.2">
      <c r="A29" s="75" t="s">
        <v>7</v>
      </c>
      <c r="B29" s="76"/>
      <c r="C29" s="81">
        <v>104</v>
      </c>
      <c r="D29" s="81">
        <v>99.979999999981374</v>
      </c>
      <c r="E29" s="81">
        <v>9786.039999999979</v>
      </c>
      <c r="F29" s="81">
        <f t="shared" ref="F29:I29" si="1">F18+F19-F20+F27</f>
        <v>9691.2799999999697</v>
      </c>
      <c r="G29" s="81">
        <f t="shared" si="1"/>
        <v>6098.7699999999604</v>
      </c>
      <c r="H29" s="81">
        <f t="shared" si="1"/>
        <v>6098.7699999999604</v>
      </c>
      <c r="I29" s="81">
        <f t="shared" si="1"/>
        <v>6098.7699999999604</v>
      </c>
    </row>
    <row r="30" spans="1:15" x14ac:dyDescent="0.2">
      <c r="A30" s="85"/>
      <c r="B30" s="86"/>
      <c r="C30" s="87"/>
      <c r="D30" s="78"/>
      <c r="E30" s="78"/>
      <c r="F30" s="78"/>
      <c r="G30" s="78"/>
      <c r="H30" s="78"/>
      <c r="I30" s="78"/>
    </row>
    <row r="31" spans="1:15" x14ac:dyDescent="0.2">
      <c r="A31" s="75" t="s">
        <v>24</v>
      </c>
      <c r="B31" s="76"/>
      <c r="C31" s="87">
        <v>0</v>
      </c>
      <c r="D31" s="78">
        <v>0</v>
      </c>
      <c r="E31" s="78">
        <v>0</v>
      </c>
      <c r="F31" s="78">
        <v>0</v>
      </c>
      <c r="G31" s="78">
        <v>0</v>
      </c>
      <c r="H31" s="78">
        <v>0</v>
      </c>
      <c r="I31" s="78">
        <v>0</v>
      </c>
    </row>
    <row r="32" spans="1:15" x14ac:dyDescent="0.2">
      <c r="A32" s="85"/>
      <c r="B32" s="86"/>
      <c r="C32" s="87"/>
      <c r="D32" s="87"/>
      <c r="E32" s="78"/>
      <c r="F32" s="78"/>
      <c r="G32" s="78"/>
      <c r="H32" s="78"/>
      <c r="I32" s="78"/>
    </row>
    <row r="33" spans="1:9" x14ac:dyDescent="0.2">
      <c r="A33" s="75" t="s">
        <v>25</v>
      </c>
      <c r="B33" s="88"/>
      <c r="C33" s="89" t="s">
        <v>198</v>
      </c>
      <c r="D33" s="89" t="s">
        <v>198</v>
      </c>
      <c r="E33" s="89" t="s">
        <v>198</v>
      </c>
      <c r="F33" s="89" t="s">
        <v>198</v>
      </c>
      <c r="G33" s="89" t="s">
        <v>198</v>
      </c>
      <c r="H33" s="89" t="s">
        <v>198</v>
      </c>
      <c r="I33" s="89" t="s">
        <v>198</v>
      </c>
    </row>
    <row r="34" spans="1:9" ht="14.25" customHeight="1" x14ac:dyDescent="0.2">
      <c r="A34" s="244"/>
      <c r="B34" s="244"/>
      <c r="C34" s="244"/>
      <c r="D34" s="244"/>
      <c r="E34" s="244"/>
      <c r="F34" s="244"/>
      <c r="G34" s="244"/>
      <c r="H34" s="244"/>
      <c r="I34" s="244"/>
    </row>
    <row r="35" spans="1:9" x14ac:dyDescent="0.2">
      <c r="A35" s="90" t="s">
        <v>26</v>
      </c>
      <c r="B35" s="60"/>
      <c r="C35" s="91"/>
      <c r="D35" s="91"/>
      <c r="E35" s="91"/>
      <c r="F35" s="91"/>
      <c r="G35" s="91"/>
      <c r="H35" s="91"/>
      <c r="I35" s="91"/>
    </row>
    <row r="36" spans="1:9" x14ac:dyDescent="0.2">
      <c r="A36" s="92" t="s">
        <v>199</v>
      </c>
      <c r="B36" s="86"/>
      <c r="C36" s="87"/>
      <c r="D36" s="87"/>
      <c r="E36" s="87"/>
      <c r="F36" s="87"/>
      <c r="G36" s="87"/>
      <c r="H36" s="87"/>
      <c r="I36" s="87"/>
    </row>
    <row r="37" spans="1:9" x14ac:dyDescent="0.2">
      <c r="A37" s="75"/>
      <c r="B37" s="76"/>
      <c r="C37" s="78"/>
      <c r="D37" s="78"/>
      <c r="E37" s="78"/>
      <c r="F37" s="78"/>
      <c r="G37" s="78"/>
      <c r="H37" s="78"/>
      <c r="I37" s="78"/>
    </row>
    <row r="38" spans="1:9" x14ac:dyDescent="0.2">
      <c r="A38" s="75" t="s">
        <v>6</v>
      </c>
      <c r="B38" s="76"/>
      <c r="C38" s="78"/>
      <c r="D38" s="78"/>
      <c r="E38" s="78"/>
      <c r="F38" s="78"/>
      <c r="G38" s="78"/>
      <c r="H38" s="78"/>
      <c r="I38" s="78"/>
    </row>
    <row r="39" spans="1:9" x14ac:dyDescent="0.2">
      <c r="A39" s="75"/>
      <c r="B39" s="76"/>
      <c r="C39" s="78"/>
      <c r="D39" s="78"/>
      <c r="E39" s="78"/>
      <c r="F39" s="78"/>
      <c r="G39" s="78"/>
      <c r="H39" s="78"/>
      <c r="I39" s="78"/>
    </row>
    <row r="40" spans="1:9" x14ac:dyDescent="0.2">
      <c r="A40" s="92" t="s">
        <v>8</v>
      </c>
      <c r="B40" s="88"/>
      <c r="C40" s="78"/>
      <c r="D40" s="78"/>
      <c r="E40" s="78"/>
      <c r="F40" s="78"/>
      <c r="G40" s="78"/>
      <c r="H40" s="78"/>
      <c r="I40" s="78"/>
    </row>
    <row r="41" spans="1:9" x14ac:dyDescent="0.2">
      <c r="A41" s="93" t="s">
        <v>9</v>
      </c>
      <c r="B41" s="94"/>
      <c r="C41" s="78"/>
      <c r="D41" s="78"/>
      <c r="E41" s="78"/>
      <c r="F41" s="78"/>
      <c r="G41" s="78"/>
      <c r="H41" s="78"/>
      <c r="I41" s="78"/>
    </row>
    <row r="43" spans="1:9" x14ac:dyDescent="0.2">
      <c r="A43" s="95"/>
    </row>
    <row r="44" spans="1:9" ht="15" customHeight="1" x14ac:dyDescent="0.2">
      <c r="A44" s="236"/>
      <c r="B44" s="236"/>
      <c r="C44" s="236"/>
      <c r="D44" s="236"/>
      <c r="E44" s="236"/>
      <c r="F44" s="236"/>
      <c r="G44" s="236"/>
      <c r="H44" s="236"/>
      <c r="I44" s="236"/>
    </row>
  </sheetData>
  <mergeCells count="7">
    <mergeCell ref="A44:I44"/>
    <mergeCell ref="A8:I8"/>
    <mergeCell ref="A10:I10"/>
    <mergeCell ref="A11:I11"/>
    <mergeCell ref="A12:I12"/>
    <mergeCell ref="A14:I14"/>
    <mergeCell ref="A34:I34"/>
  </mergeCells>
  <printOptions horizontalCentered="1"/>
  <pageMargins left="0.75" right="0.75" top="0.6" bottom="0.55000000000000004" header="0.28000000000000003" footer="0.16"/>
  <pageSetup scale="92"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97E367-E718-4F73-9EB2-EDB13D3602B7}">
  <sheetPr>
    <pageSetUpPr fitToPage="1"/>
  </sheetPr>
  <dimension ref="A1:I47"/>
  <sheetViews>
    <sheetView zoomScaleNormal="100" workbookViewId="0">
      <selection activeCell="L25" sqref="L25"/>
    </sheetView>
  </sheetViews>
  <sheetFormatPr defaultColWidth="9.140625" defaultRowHeight="12.75" x14ac:dyDescent="0.2"/>
  <cols>
    <col min="1" max="2" width="14.7109375" style="1" customWidth="1"/>
    <col min="3" max="8" width="14" style="1" customWidth="1"/>
    <col min="9" max="9" width="13.140625" style="1" customWidth="1"/>
    <col min="10" max="10" width="10.28515625" style="1" bestFit="1" customWidth="1"/>
    <col min="11" max="16384" width="9.140625" style="1"/>
  </cols>
  <sheetData>
    <row r="1" spans="1:9" x14ac:dyDescent="0.2">
      <c r="A1" s="2"/>
      <c r="B1" s="2"/>
      <c r="C1" s="2"/>
      <c r="D1" s="2"/>
      <c r="E1" s="2"/>
      <c r="F1" s="2"/>
      <c r="G1" s="2"/>
      <c r="H1" s="2"/>
      <c r="I1" s="2"/>
    </row>
    <row r="2" spans="1:9" x14ac:dyDescent="0.2">
      <c r="A2" s="2" t="s">
        <v>13</v>
      </c>
      <c r="B2" s="3" t="s">
        <v>36</v>
      </c>
      <c r="C2" s="3"/>
      <c r="D2" s="3"/>
      <c r="E2" s="2"/>
      <c r="F2" s="2"/>
      <c r="G2" s="4" t="s">
        <v>14</v>
      </c>
      <c r="H2" s="3" t="s">
        <v>265</v>
      </c>
      <c r="I2" s="3"/>
    </row>
    <row r="3" spans="1:9" x14ac:dyDescent="0.2">
      <c r="A3" s="2" t="s">
        <v>22</v>
      </c>
      <c r="B3" s="147" t="s">
        <v>266</v>
      </c>
      <c r="C3" s="3"/>
      <c r="D3" s="3"/>
      <c r="E3" s="2"/>
      <c r="F3" s="2"/>
      <c r="G3" s="4" t="s">
        <v>15</v>
      </c>
      <c r="H3" s="5" t="s">
        <v>267</v>
      </c>
      <c r="I3" s="5"/>
    </row>
    <row r="4" spans="1:9" x14ac:dyDescent="0.2">
      <c r="A4" s="2" t="s">
        <v>16</v>
      </c>
      <c r="B4" s="3" t="s">
        <v>268</v>
      </c>
      <c r="C4" s="3"/>
      <c r="D4" s="3"/>
      <c r="E4" s="2"/>
      <c r="F4" s="2"/>
      <c r="G4" s="4" t="s">
        <v>18</v>
      </c>
      <c r="H4" s="3" t="s">
        <v>41</v>
      </c>
      <c r="I4" s="3"/>
    </row>
    <row r="5" spans="1:9" x14ac:dyDescent="0.2">
      <c r="A5" s="2" t="s">
        <v>17</v>
      </c>
      <c r="B5" s="3" t="s">
        <v>269</v>
      </c>
      <c r="C5" s="5"/>
      <c r="D5" s="5"/>
      <c r="E5" s="2"/>
      <c r="F5" s="2"/>
      <c r="G5" s="4" t="s">
        <v>19</v>
      </c>
      <c r="H5" s="5" t="s">
        <v>270</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271</v>
      </c>
      <c r="B8" s="2"/>
      <c r="C8" s="2"/>
      <c r="D8" s="2"/>
      <c r="E8" s="2"/>
      <c r="F8" s="2"/>
      <c r="G8" s="2"/>
      <c r="H8" s="2"/>
      <c r="I8" s="2"/>
    </row>
    <row r="9" spans="1:9" ht="13.9" customHeight="1" x14ac:dyDescent="0.2">
      <c r="A9" s="70" t="s">
        <v>272</v>
      </c>
      <c r="B9" s="148"/>
      <c r="C9" s="148"/>
      <c r="D9" s="148"/>
      <c r="E9" s="148"/>
      <c r="F9" s="148"/>
      <c r="G9" s="148"/>
      <c r="H9" s="2"/>
      <c r="I9" s="2"/>
    </row>
    <row r="10" spans="1:9" ht="19.7" customHeight="1" x14ac:dyDescent="0.2">
      <c r="A10" s="2" t="s">
        <v>273</v>
      </c>
      <c r="B10" s="2"/>
      <c r="C10" s="2"/>
      <c r="D10" s="2"/>
      <c r="E10" s="2"/>
      <c r="F10" s="2"/>
      <c r="G10" s="2"/>
      <c r="H10" s="2"/>
      <c r="I10" s="2"/>
    </row>
    <row r="11" spans="1:9" ht="10.15" customHeight="1" x14ac:dyDescent="0.2">
      <c r="A11" s="2"/>
      <c r="B11" s="2"/>
      <c r="C11" s="2"/>
      <c r="D11" s="2"/>
      <c r="E11" s="2"/>
      <c r="F11" s="2"/>
      <c r="G11" s="2"/>
      <c r="H11" s="2"/>
      <c r="I11" s="2"/>
    </row>
    <row r="12" spans="1:9" ht="43.5" customHeight="1" x14ac:dyDescent="0.2">
      <c r="A12" s="245" t="s">
        <v>274</v>
      </c>
      <c r="B12" s="245"/>
      <c r="C12" s="245"/>
      <c r="D12" s="245"/>
      <c r="E12" s="245"/>
      <c r="F12" s="245"/>
      <c r="G12" s="245"/>
      <c r="H12" s="245"/>
      <c r="I12" s="245"/>
    </row>
    <row r="13" spans="1:9" ht="8.25" customHeight="1" x14ac:dyDescent="0.2">
      <c r="A13" s="2"/>
      <c r="B13" s="2"/>
      <c r="C13" s="2"/>
      <c r="D13" s="2"/>
      <c r="E13" s="2"/>
      <c r="F13" s="2"/>
      <c r="G13" s="2"/>
      <c r="H13" s="2"/>
      <c r="I13" s="2"/>
    </row>
    <row r="14" spans="1:9" x14ac:dyDescent="0.2">
      <c r="A14" s="1" t="s">
        <v>275</v>
      </c>
      <c r="B14" s="2"/>
      <c r="C14" s="2"/>
      <c r="D14" s="2"/>
      <c r="E14" s="2"/>
      <c r="F14" s="2"/>
      <c r="G14" s="2"/>
      <c r="H14" s="2"/>
      <c r="I14" s="2"/>
    </row>
    <row r="15" spans="1:9" x14ac:dyDescent="0.2">
      <c r="A15" s="2" t="s">
        <v>276</v>
      </c>
      <c r="B15" s="2"/>
      <c r="C15" s="2"/>
      <c r="D15" s="2"/>
      <c r="E15" s="2"/>
      <c r="F15" s="2"/>
      <c r="G15" s="2"/>
      <c r="H15" s="2"/>
      <c r="I15" s="2"/>
    </row>
    <row r="16" spans="1:9" x14ac:dyDescent="0.2">
      <c r="A16" s="2" t="s">
        <v>277</v>
      </c>
      <c r="B16" s="2"/>
      <c r="C16" s="2"/>
      <c r="D16" s="2"/>
      <c r="E16" s="2"/>
      <c r="F16" s="2"/>
      <c r="G16" s="2"/>
      <c r="H16" s="2"/>
      <c r="I16" s="2"/>
    </row>
    <row r="17" spans="1:9" x14ac:dyDescent="0.2">
      <c r="A17" s="2" t="s">
        <v>278</v>
      </c>
      <c r="B17" s="2"/>
      <c r="C17" s="2"/>
      <c r="D17" s="2"/>
      <c r="E17" s="2"/>
      <c r="F17" s="2"/>
      <c r="G17" s="2"/>
      <c r="H17" s="2" t="s">
        <v>279</v>
      </c>
      <c r="I17" s="2"/>
    </row>
    <row r="18" spans="1:9" x14ac:dyDescent="0.2">
      <c r="A18" s="1" t="s">
        <v>280</v>
      </c>
      <c r="B18" s="2"/>
      <c r="C18" s="2"/>
      <c r="D18" s="2"/>
      <c r="E18" s="2"/>
      <c r="F18" s="2"/>
      <c r="G18" s="2"/>
      <c r="H18" s="2"/>
      <c r="I18" s="2"/>
    </row>
    <row r="19" spans="1:9" x14ac:dyDescent="0.2">
      <c r="A19" s="2" t="s">
        <v>393</v>
      </c>
      <c r="B19" s="2"/>
      <c r="C19" s="2"/>
      <c r="D19" s="2"/>
      <c r="E19" s="2"/>
      <c r="F19" s="2"/>
      <c r="G19" s="2"/>
      <c r="H19" s="2"/>
      <c r="I19" s="2"/>
    </row>
    <row r="20" spans="1:9" x14ac:dyDescent="0.2">
      <c r="A20" s="233" t="s">
        <v>12</v>
      </c>
      <c r="B20" s="234"/>
      <c r="C20" s="234"/>
      <c r="D20" s="234"/>
      <c r="E20" s="234"/>
      <c r="F20" s="234"/>
      <c r="G20" s="234"/>
      <c r="H20" s="234"/>
      <c r="I20" s="235"/>
    </row>
    <row r="21" spans="1:9" x14ac:dyDescent="0.2">
      <c r="A21" s="6"/>
      <c r="B21" s="7"/>
      <c r="C21" s="8" t="s">
        <v>27</v>
      </c>
      <c r="D21" s="8" t="s">
        <v>30</v>
      </c>
      <c r="E21" s="8" t="s">
        <v>32</v>
      </c>
      <c r="F21" s="8" t="s">
        <v>33</v>
      </c>
      <c r="G21" s="8" t="s">
        <v>34</v>
      </c>
      <c r="H21" s="8" t="s">
        <v>35</v>
      </c>
      <c r="I21" s="8" t="s">
        <v>356</v>
      </c>
    </row>
    <row r="22" spans="1:9" x14ac:dyDescent="0.2">
      <c r="A22" s="6"/>
      <c r="B22" s="7"/>
      <c r="C22" s="10" t="s">
        <v>10</v>
      </c>
      <c r="D22" s="11" t="s">
        <v>10</v>
      </c>
      <c r="E22" s="11" t="s">
        <v>10</v>
      </c>
      <c r="F22" s="11" t="s">
        <v>10</v>
      </c>
      <c r="G22" s="11" t="s">
        <v>10</v>
      </c>
      <c r="H22" s="11" t="s">
        <v>11</v>
      </c>
      <c r="I22" s="11" t="s">
        <v>11</v>
      </c>
    </row>
    <row r="23" spans="1:9" x14ac:dyDescent="0.2">
      <c r="A23" s="6" t="s">
        <v>0</v>
      </c>
      <c r="B23" s="7"/>
      <c r="C23" s="13">
        <v>300000</v>
      </c>
      <c r="D23" s="13">
        <v>300000</v>
      </c>
      <c r="E23" s="13">
        <v>300000</v>
      </c>
      <c r="F23" s="13">
        <v>300000</v>
      </c>
      <c r="G23" s="13">
        <v>300000</v>
      </c>
      <c r="H23" s="13">
        <v>300000</v>
      </c>
      <c r="I23" s="13">
        <v>300000</v>
      </c>
    </row>
    <row r="24" spans="1:9" x14ac:dyDescent="0.2">
      <c r="A24" s="6" t="s">
        <v>1</v>
      </c>
      <c r="B24" s="7"/>
      <c r="C24" s="13">
        <v>9588</v>
      </c>
      <c r="D24" s="13">
        <v>9730</v>
      </c>
      <c r="E24" s="13">
        <v>9586</v>
      </c>
      <c r="F24" s="13">
        <f t="shared" ref="F24" si="0">E35</f>
        <v>9586</v>
      </c>
      <c r="G24" s="13">
        <f t="shared" ref="G24" si="1">F35</f>
        <v>9586</v>
      </c>
      <c r="H24" s="13">
        <f t="shared" ref="H24" si="2">G35</f>
        <v>9585.9999999999964</v>
      </c>
      <c r="I24" s="13">
        <f t="shared" ref="I24" si="3">H35</f>
        <v>9585.9999999999964</v>
      </c>
    </row>
    <row r="25" spans="1:9" x14ac:dyDescent="0.2">
      <c r="A25" s="6" t="s">
        <v>2</v>
      </c>
      <c r="B25" s="7"/>
      <c r="C25" s="13">
        <v>238136</v>
      </c>
      <c r="D25" s="13">
        <v>219257</v>
      </c>
      <c r="E25" s="13">
        <v>159749.94</v>
      </c>
      <c r="F25" s="13">
        <v>99255.95</v>
      </c>
      <c r="G25" s="13">
        <v>32175.87</v>
      </c>
      <c r="H25" s="13">
        <v>0</v>
      </c>
      <c r="I25" s="13">
        <v>0</v>
      </c>
    </row>
    <row r="26" spans="1:9" x14ac:dyDescent="0.2">
      <c r="A26" s="6" t="s">
        <v>3</v>
      </c>
      <c r="B26" s="7"/>
      <c r="C26" s="13">
        <v>237994</v>
      </c>
      <c r="D26" s="13">
        <v>219401</v>
      </c>
      <c r="E26" s="12">
        <v>159749.94</v>
      </c>
      <c r="F26" s="13">
        <v>99255.95</v>
      </c>
      <c r="G26" s="13">
        <v>32175.87</v>
      </c>
      <c r="H26" s="13">
        <v>0</v>
      </c>
      <c r="I26" s="13">
        <v>0</v>
      </c>
    </row>
    <row r="27" spans="1:9" x14ac:dyDescent="0.2">
      <c r="A27" s="6"/>
      <c r="B27" s="7"/>
      <c r="C27" s="13"/>
      <c r="D27" s="13"/>
      <c r="E27" s="13"/>
      <c r="F27" s="13"/>
      <c r="G27" s="13"/>
      <c r="H27" s="13"/>
      <c r="I27" s="13"/>
    </row>
    <row r="28" spans="1:9" x14ac:dyDescent="0.2">
      <c r="A28" s="14" t="s">
        <v>4</v>
      </c>
      <c r="B28" s="15"/>
      <c r="C28" s="16"/>
      <c r="D28" s="16"/>
      <c r="E28" s="16"/>
      <c r="F28" s="16"/>
      <c r="G28" s="16"/>
      <c r="H28" s="17"/>
      <c r="I28" s="17"/>
    </row>
    <row r="29" spans="1:9" x14ac:dyDescent="0.2">
      <c r="A29" s="14" t="s">
        <v>31</v>
      </c>
      <c r="B29" s="18"/>
      <c r="C29" s="19"/>
      <c r="D29" s="16"/>
      <c r="E29" s="16"/>
      <c r="F29" s="16"/>
      <c r="G29" s="16"/>
      <c r="H29" s="17"/>
      <c r="I29" s="17"/>
    </row>
    <row r="30" spans="1:9" x14ac:dyDescent="0.2">
      <c r="A30" s="20" t="s">
        <v>281</v>
      </c>
      <c r="B30" s="21"/>
      <c r="C30" s="22"/>
      <c r="D30" s="22"/>
      <c r="E30" s="22"/>
      <c r="F30" s="22"/>
      <c r="G30" s="22"/>
      <c r="H30" s="22"/>
      <c r="I30" s="22"/>
    </row>
    <row r="31" spans="1:9" x14ac:dyDescent="0.2">
      <c r="A31" s="20" t="s">
        <v>281</v>
      </c>
      <c r="B31" s="21"/>
      <c r="C31" s="22"/>
      <c r="D31" s="22"/>
      <c r="E31" s="22"/>
      <c r="F31" s="22"/>
      <c r="G31" s="22"/>
      <c r="H31" s="22"/>
      <c r="I31" s="22"/>
    </row>
    <row r="32" spans="1:9" x14ac:dyDescent="0.2">
      <c r="A32" s="20"/>
      <c r="B32" s="21"/>
      <c r="C32" s="22"/>
      <c r="D32" s="22"/>
      <c r="E32" s="22"/>
      <c r="F32" s="22"/>
      <c r="G32" s="22"/>
      <c r="H32" s="22"/>
      <c r="I32" s="22"/>
    </row>
    <row r="33" spans="1:9" x14ac:dyDescent="0.2">
      <c r="A33" s="14" t="s">
        <v>5</v>
      </c>
      <c r="B33" s="18"/>
      <c r="C33" s="17">
        <v>0</v>
      </c>
      <c r="D33" s="17">
        <v>0</v>
      </c>
      <c r="E33" s="17">
        <v>0</v>
      </c>
      <c r="F33" s="17">
        <f t="shared" ref="F33:H33" si="4">SUM(F30:F32)</f>
        <v>0</v>
      </c>
      <c r="G33" s="17">
        <f t="shared" si="4"/>
        <v>0</v>
      </c>
      <c r="H33" s="17">
        <f t="shared" si="4"/>
        <v>0</v>
      </c>
      <c r="I33" s="17">
        <f t="shared" ref="I33" si="5">SUM(I30:I32)</f>
        <v>0</v>
      </c>
    </row>
    <row r="34" spans="1:9" x14ac:dyDescent="0.2">
      <c r="A34" s="6"/>
      <c r="B34" s="7"/>
      <c r="C34" s="13"/>
      <c r="D34" s="13"/>
      <c r="E34" s="13"/>
      <c r="F34" s="13"/>
      <c r="G34" s="13"/>
      <c r="H34" s="13"/>
      <c r="I34" s="13"/>
    </row>
    <row r="35" spans="1:9" x14ac:dyDescent="0.2">
      <c r="A35" s="6" t="s">
        <v>7</v>
      </c>
      <c r="B35" s="7"/>
      <c r="C35" s="12">
        <v>9730</v>
      </c>
      <c r="D35" s="12">
        <v>9586</v>
      </c>
      <c r="E35" s="12">
        <v>9586</v>
      </c>
      <c r="F35" s="12">
        <f>+F24+F25-F26+F33</f>
        <v>9586</v>
      </c>
      <c r="G35" s="12">
        <f>+G24+G25-G26+G33</f>
        <v>9585.9999999999964</v>
      </c>
      <c r="H35" s="12">
        <f t="shared" ref="H35:I35" si="6">+H24+H25-H26+H33</f>
        <v>9585.9999999999964</v>
      </c>
      <c r="I35" s="12">
        <f t="shared" si="6"/>
        <v>9585.9999999999964</v>
      </c>
    </row>
    <row r="36" spans="1:9" x14ac:dyDescent="0.2">
      <c r="A36" s="23"/>
      <c r="B36" s="24"/>
      <c r="C36" s="25"/>
      <c r="D36" s="25"/>
      <c r="E36" s="13"/>
      <c r="F36" s="13"/>
      <c r="G36" s="13"/>
      <c r="H36" s="13"/>
      <c r="I36" s="13"/>
    </row>
    <row r="37" spans="1:9" x14ac:dyDescent="0.2">
      <c r="A37" s="6" t="s">
        <v>24</v>
      </c>
      <c r="B37" s="7"/>
      <c r="C37" s="25"/>
      <c r="D37" s="25">
        <v>2922.76</v>
      </c>
      <c r="E37" s="13">
        <v>1472.59</v>
      </c>
      <c r="F37" s="13">
        <v>31853.89</v>
      </c>
      <c r="G37" s="13">
        <v>0</v>
      </c>
      <c r="H37" s="13"/>
      <c r="I37" s="13"/>
    </row>
    <row r="38" spans="1:9" x14ac:dyDescent="0.2">
      <c r="A38" s="23"/>
      <c r="B38" s="24"/>
      <c r="C38" s="25"/>
      <c r="D38" s="25"/>
      <c r="E38" s="13"/>
      <c r="F38" s="13"/>
      <c r="G38" s="13"/>
      <c r="H38" s="13"/>
      <c r="I38" s="13"/>
    </row>
    <row r="39" spans="1:9" x14ac:dyDescent="0.2">
      <c r="A39" s="6" t="s">
        <v>25</v>
      </c>
      <c r="B39" s="27"/>
      <c r="C39" s="28">
        <v>9730</v>
      </c>
      <c r="D39" s="28">
        <v>6663.24</v>
      </c>
      <c r="E39" s="29">
        <v>8113.41</v>
      </c>
      <c r="F39" s="29">
        <f t="shared" ref="F39:H39" si="7">F35-F37</f>
        <v>-22267.89</v>
      </c>
      <c r="G39" s="29">
        <f t="shared" si="7"/>
        <v>9585.9999999999964</v>
      </c>
      <c r="H39" s="29">
        <f t="shared" si="7"/>
        <v>9585.9999999999964</v>
      </c>
      <c r="I39" s="29">
        <f t="shared" ref="I39" si="8">I35-I37</f>
        <v>9585.9999999999964</v>
      </c>
    </row>
    <row r="40" spans="1:9" x14ac:dyDescent="0.2">
      <c r="A40" s="31"/>
      <c r="B40" s="31"/>
      <c r="C40" s="32"/>
      <c r="D40" s="32"/>
      <c r="E40" s="32"/>
      <c r="F40" s="32"/>
      <c r="G40" s="32"/>
      <c r="H40" s="32"/>
      <c r="I40" s="32"/>
    </row>
    <row r="41" spans="1:9" x14ac:dyDescent="0.2">
      <c r="A41" s="33" t="s">
        <v>26</v>
      </c>
      <c r="B41" s="3"/>
      <c r="C41" s="34"/>
      <c r="D41" s="34"/>
      <c r="E41" s="35"/>
      <c r="F41" s="35"/>
      <c r="G41" s="35"/>
      <c r="H41" s="35"/>
      <c r="I41" s="35"/>
    </row>
    <row r="42" spans="1:9" x14ac:dyDescent="0.2">
      <c r="A42" s="36" t="s">
        <v>29</v>
      </c>
      <c r="B42" s="24"/>
      <c r="C42" s="37"/>
      <c r="D42" s="37"/>
      <c r="E42" s="25"/>
      <c r="F42" s="25"/>
      <c r="G42" s="25"/>
      <c r="H42" s="25"/>
      <c r="I42" s="25"/>
    </row>
    <row r="43" spans="1:9" x14ac:dyDescent="0.2">
      <c r="A43" s="6"/>
      <c r="B43" s="7"/>
      <c r="C43" s="13"/>
      <c r="D43" s="13"/>
      <c r="E43" s="13"/>
      <c r="F43" s="13"/>
      <c r="G43" s="13"/>
      <c r="H43" s="13"/>
      <c r="I43" s="13"/>
    </row>
    <row r="44" spans="1:9" x14ac:dyDescent="0.2">
      <c r="A44" s="6" t="s">
        <v>6</v>
      </c>
      <c r="B44" s="7"/>
      <c r="C44" s="22"/>
      <c r="D44" s="22"/>
      <c r="E44" s="13"/>
      <c r="F44" s="13"/>
      <c r="G44" s="13"/>
      <c r="H44" s="13"/>
      <c r="I44" s="13"/>
    </row>
    <row r="45" spans="1:9" x14ac:dyDescent="0.2">
      <c r="A45" s="6"/>
      <c r="B45" s="7"/>
      <c r="C45" s="22"/>
      <c r="D45" s="22"/>
      <c r="E45" s="13"/>
      <c r="F45" s="13"/>
      <c r="G45" s="13"/>
      <c r="H45" s="13"/>
      <c r="I45" s="13"/>
    </row>
    <row r="46" spans="1:9" x14ac:dyDescent="0.2">
      <c r="A46" s="36" t="s">
        <v>8</v>
      </c>
      <c r="B46" s="27"/>
      <c r="C46" s="22"/>
      <c r="D46" s="22"/>
      <c r="E46" s="13"/>
      <c r="F46" s="13"/>
      <c r="G46" s="13"/>
      <c r="H46" s="13"/>
      <c r="I46" s="13"/>
    </row>
    <row r="47" spans="1:9" x14ac:dyDescent="0.2">
      <c r="A47" s="38" t="s">
        <v>9</v>
      </c>
      <c r="B47" s="39"/>
      <c r="C47" s="22"/>
      <c r="D47" s="22"/>
      <c r="E47" s="13"/>
      <c r="F47" s="13"/>
      <c r="G47" s="13"/>
      <c r="H47" s="13"/>
      <c r="I47" s="13"/>
    </row>
  </sheetData>
  <sheetProtection selectLockedCells="1"/>
  <mergeCells count="2">
    <mergeCell ref="A12:I12"/>
    <mergeCell ref="A20:I20"/>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051CC0-5C29-4E81-B0E4-4E9224B13717}">
  <sheetPr>
    <pageSetUpPr fitToPage="1"/>
  </sheetPr>
  <dimension ref="A1:U48"/>
  <sheetViews>
    <sheetView zoomScaleNormal="100" workbookViewId="0">
      <selection activeCell="F17" sqref="F17"/>
    </sheetView>
  </sheetViews>
  <sheetFormatPr defaultColWidth="9.140625" defaultRowHeight="12.75" x14ac:dyDescent="0.2"/>
  <cols>
    <col min="1" max="2" width="14.7109375" style="1" customWidth="1"/>
    <col min="3" max="8" width="14" style="1" customWidth="1"/>
    <col min="9" max="9" width="13.140625" style="1" customWidth="1"/>
    <col min="10" max="11" width="9.140625" style="1"/>
    <col min="12" max="13" width="14.140625" style="1" customWidth="1"/>
    <col min="14" max="14" width="8" style="1" customWidth="1"/>
    <col min="15" max="19" width="12" style="1" customWidth="1"/>
    <col min="20" max="20" width="12.140625" style="1" customWidth="1"/>
    <col min="21" max="16384" width="9.140625" style="1"/>
  </cols>
  <sheetData>
    <row r="1" spans="1:9" x14ac:dyDescent="0.2">
      <c r="A1" s="149" t="s">
        <v>13</v>
      </c>
      <c r="B1" s="3" t="s">
        <v>36</v>
      </c>
      <c r="C1" s="3"/>
      <c r="D1" s="3"/>
      <c r="E1" s="2"/>
      <c r="F1" s="2"/>
      <c r="G1" s="150" t="s">
        <v>14</v>
      </c>
      <c r="H1" s="3" t="s">
        <v>282</v>
      </c>
      <c r="I1" s="3"/>
    </row>
    <row r="2" spans="1:9" x14ac:dyDescent="0.2">
      <c r="A2" s="149" t="s">
        <v>22</v>
      </c>
      <c r="B2" s="3" t="s">
        <v>283</v>
      </c>
      <c r="C2" s="3"/>
      <c r="D2" s="3"/>
      <c r="E2" s="2"/>
      <c r="F2" s="2"/>
      <c r="G2" s="150" t="s">
        <v>15</v>
      </c>
      <c r="H2" s="5" t="s">
        <v>284</v>
      </c>
      <c r="I2" s="5"/>
    </row>
    <row r="3" spans="1:9" x14ac:dyDescent="0.2">
      <c r="A3" s="149" t="s">
        <v>16</v>
      </c>
      <c r="B3" s="3" t="s">
        <v>285</v>
      </c>
      <c r="C3" s="3"/>
      <c r="D3" s="3"/>
      <c r="E3" s="2"/>
      <c r="F3" s="2"/>
      <c r="G3" s="150" t="s">
        <v>18</v>
      </c>
      <c r="H3" s="3" t="s">
        <v>41</v>
      </c>
      <c r="I3" s="3"/>
    </row>
    <row r="4" spans="1:9" x14ac:dyDescent="0.2">
      <c r="A4" s="149" t="s">
        <v>17</v>
      </c>
      <c r="B4" s="3" t="s">
        <v>286</v>
      </c>
      <c r="C4" s="5"/>
      <c r="D4" s="5"/>
      <c r="E4" s="2"/>
      <c r="F4" s="2"/>
      <c r="G4" s="150" t="s">
        <v>19</v>
      </c>
      <c r="H4" s="5" t="s">
        <v>287</v>
      </c>
      <c r="I4" s="5"/>
    </row>
    <row r="5" spans="1:9" ht="19.7" customHeight="1" x14ac:dyDescent="0.2">
      <c r="A5" s="2"/>
      <c r="B5" s="2"/>
      <c r="C5" s="2"/>
      <c r="D5" s="2"/>
      <c r="E5" s="2"/>
      <c r="F5" s="2"/>
      <c r="G5" s="2"/>
      <c r="H5" s="2"/>
      <c r="I5" s="2"/>
    </row>
    <row r="6" spans="1:9" ht="15" customHeight="1" x14ac:dyDescent="0.2">
      <c r="A6" s="2"/>
      <c r="B6" s="2"/>
      <c r="C6" s="2"/>
      <c r="D6" s="2"/>
      <c r="E6" s="2"/>
      <c r="F6" s="2"/>
      <c r="G6" s="2"/>
      <c r="H6" s="2"/>
      <c r="I6" s="2"/>
    </row>
    <row r="7" spans="1:9" x14ac:dyDescent="0.2">
      <c r="A7" s="149" t="s">
        <v>20</v>
      </c>
      <c r="B7" s="2"/>
      <c r="C7" s="2"/>
      <c r="D7" s="2"/>
      <c r="E7" s="2"/>
      <c r="F7" s="2"/>
      <c r="G7" s="2"/>
      <c r="H7" s="2"/>
      <c r="I7" s="2"/>
    </row>
    <row r="8" spans="1:9" ht="49.9" customHeight="1" x14ac:dyDescent="0.2">
      <c r="A8" s="246" t="s">
        <v>288</v>
      </c>
      <c r="B8" s="246"/>
      <c r="C8" s="246"/>
      <c r="D8" s="246"/>
      <c r="E8" s="246"/>
      <c r="F8" s="246"/>
      <c r="G8" s="246"/>
      <c r="H8" s="246"/>
      <c r="I8" s="246"/>
    </row>
    <row r="9" spans="1:9" ht="16.5" customHeight="1" x14ac:dyDescent="0.2">
      <c r="A9" s="151"/>
      <c r="B9" s="151"/>
      <c r="C9" s="151"/>
      <c r="D9" s="151"/>
      <c r="E9" s="151"/>
      <c r="F9" s="151"/>
      <c r="G9" s="151"/>
      <c r="H9" s="151"/>
      <c r="I9" s="151"/>
    </row>
    <row r="10" spans="1:9" x14ac:dyDescent="0.2">
      <c r="A10" s="149" t="s">
        <v>21</v>
      </c>
      <c r="B10" s="2"/>
      <c r="C10" s="2"/>
      <c r="D10" s="2"/>
      <c r="E10" s="2"/>
      <c r="F10" s="2"/>
      <c r="G10" s="2"/>
      <c r="H10" s="2"/>
      <c r="I10" s="2"/>
    </row>
    <row r="11" spans="1:9" ht="56.25" customHeight="1" x14ac:dyDescent="0.2">
      <c r="A11" s="246" t="s">
        <v>289</v>
      </c>
      <c r="B11" s="246"/>
      <c r="C11" s="246"/>
      <c r="D11" s="246"/>
      <c r="E11" s="246"/>
      <c r="F11" s="246"/>
      <c r="G11" s="246"/>
      <c r="H11" s="246"/>
      <c r="I11" s="246"/>
    </row>
    <row r="12" spans="1:9" ht="13.5" customHeight="1" x14ac:dyDescent="0.2">
      <c r="A12" s="151"/>
      <c r="B12" s="151"/>
      <c r="C12" s="151"/>
      <c r="D12" s="151"/>
      <c r="E12" s="151"/>
      <c r="F12" s="151"/>
      <c r="G12" s="151"/>
      <c r="H12" s="151"/>
      <c r="I12" s="151"/>
    </row>
    <row r="13" spans="1:9" x14ac:dyDescent="0.2">
      <c r="A13" s="149" t="s">
        <v>23</v>
      </c>
      <c r="B13" s="2"/>
      <c r="C13" s="2"/>
      <c r="D13" s="2"/>
      <c r="E13" s="2"/>
      <c r="F13" s="2"/>
      <c r="G13" s="2"/>
      <c r="H13" s="2"/>
      <c r="I13" s="2"/>
    </row>
    <row r="14" spans="1:9" ht="101.25" customHeight="1" x14ac:dyDescent="0.2">
      <c r="A14" s="246" t="s">
        <v>290</v>
      </c>
      <c r="B14" s="246"/>
      <c r="C14" s="246"/>
      <c r="D14" s="246"/>
      <c r="E14" s="246"/>
      <c r="F14" s="246"/>
      <c r="G14" s="246"/>
      <c r="H14" s="246"/>
      <c r="I14" s="246"/>
    </row>
    <row r="15" spans="1:9" ht="13.5" customHeight="1" x14ac:dyDescent="0.2">
      <c r="A15" s="151"/>
      <c r="B15" s="151"/>
      <c r="C15" s="151"/>
      <c r="D15" s="151"/>
      <c r="E15" s="151"/>
      <c r="F15" s="151"/>
      <c r="G15" s="151"/>
      <c r="H15" s="151"/>
      <c r="I15" s="151"/>
    </row>
    <row r="16" spans="1:9" x14ac:dyDescent="0.2">
      <c r="A16" s="149" t="s">
        <v>90</v>
      </c>
      <c r="B16" s="2"/>
      <c r="C16" s="2"/>
      <c r="D16" s="2"/>
      <c r="E16" s="2"/>
      <c r="F16" s="2"/>
      <c r="G16" s="2"/>
      <c r="H16" s="2"/>
      <c r="I16" s="2"/>
    </row>
    <row r="17" spans="1:21" ht="16.5" customHeight="1" x14ac:dyDescent="0.2">
      <c r="A17" s="152"/>
      <c r="B17" s="2"/>
      <c r="C17" s="2"/>
      <c r="D17" s="2"/>
      <c r="E17" s="2"/>
      <c r="F17" s="2"/>
      <c r="G17" s="2"/>
      <c r="H17" s="2"/>
      <c r="I17" s="2"/>
    </row>
    <row r="18" spans="1:21" ht="13.5" customHeight="1" x14ac:dyDescent="0.2">
      <c r="A18" s="152"/>
      <c r="B18" s="2"/>
      <c r="C18" s="2"/>
      <c r="D18" s="2"/>
      <c r="E18" s="2"/>
      <c r="F18" s="2"/>
      <c r="G18" s="2"/>
      <c r="H18" s="2"/>
      <c r="I18" s="2"/>
    </row>
    <row r="19" spans="1:21" x14ac:dyDescent="0.2">
      <c r="A19" s="153" t="s">
        <v>28</v>
      </c>
      <c r="B19" s="2"/>
      <c r="C19" s="2"/>
      <c r="D19" s="2"/>
      <c r="E19" s="2"/>
      <c r="F19" s="2"/>
      <c r="G19" s="2"/>
      <c r="H19" s="2"/>
      <c r="I19" s="2"/>
    </row>
    <row r="20" spans="1:21" ht="50.45" customHeight="1" x14ac:dyDescent="0.2">
      <c r="A20" s="246" t="s">
        <v>291</v>
      </c>
      <c r="B20" s="246"/>
      <c r="C20" s="246"/>
      <c r="D20" s="246"/>
      <c r="E20" s="246"/>
      <c r="F20" s="246"/>
      <c r="G20" s="246"/>
      <c r="H20" s="246"/>
      <c r="I20" s="246"/>
    </row>
    <row r="21" spans="1:21" x14ac:dyDescent="0.2">
      <c r="A21" s="233" t="s">
        <v>12</v>
      </c>
      <c r="B21" s="234"/>
      <c r="C21" s="234"/>
      <c r="D21" s="234"/>
      <c r="E21" s="234"/>
      <c r="F21" s="234"/>
      <c r="G21" s="234"/>
      <c r="H21" s="234"/>
      <c r="I21" s="235"/>
    </row>
    <row r="22" spans="1:21" x14ac:dyDescent="0.2">
      <c r="A22" s="6"/>
      <c r="B22" s="7"/>
      <c r="C22" s="8" t="s">
        <v>27</v>
      </c>
      <c r="D22" s="8" t="s">
        <v>30</v>
      </c>
      <c r="E22" s="8" t="s">
        <v>32</v>
      </c>
      <c r="F22" s="8" t="s">
        <v>33</v>
      </c>
      <c r="G22" s="8" t="s">
        <v>34</v>
      </c>
      <c r="H22" s="8" t="s">
        <v>35</v>
      </c>
      <c r="I22" s="8" t="s">
        <v>356</v>
      </c>
    </row>
    <row r="23" spans="1:21" x14ac:dyDescent="0.2">
      <c r="A23" s="6"/>
      <c r="B23" s="7"/>
      <c r="C23" s="9" t="s">
        <v>10</v>
      </c>
      <c r="D23" s="9" t="s">
        <v>10</v>
      </c>
      <c r="E23" s="9" t="s">
        <v>10</v>
      </c>
      <c r="F23" s="9" t="s">
        <v>10</v>
      </c>
      <c r="G23" s="9" t="s">
        <v>10</v>
      </c>
      <c r="H23" s="11" t="s">
        <v>11</v>
      </c>
      <c r="I23" s="11" t="s">
        <v>11</v>
      </c>
    </row>
    <row r="24" spans="1:21" x14ac:dyDescent="0.2">
      <c r="A24" s="6" t="s">
        <v>0</v>
      </c>
      <c r="B24" s="7"/>
      <c r="C24" s="154">
        <v>1441210</v>
      </c>
      <c r="D24" s="154">
        <v>1706720</v>
      </c>
      <c r="E24" s="154">
        <v>2239876</v>
      </c>
      <c r="F24" s="155">
        <v>2239876</v>
      </c>
      <c r="G24" s="155">
        <v>2433370</v>
      </c>
      <c r="H24" s="155">
        <v>2433370</v>
      </c>
      <c r="I24" s="155">
        <v>2433370</v>
      </c>
      <c r="L24" s="156"/>
      <c r="M24" s="156"/>
      <c r="N24" s="156"/>
      <c r="O24" s="156"/>
    </row>
    <row r="25" spans="1:21" x14ac:dyDescent="0.2">
      <c r="A25" s="6" t="s">
        <v>1</v>
      </c>
      <c r="B25" s="7"/>
      <c r="C25" s="154">
        <v>145331</v>
      </c>
      <c r="D25" s="154">
        <f t="shared" ref="D25" si="0">C36</f>
        <v>250735.64000000013</v>
      </c>
      <c r="E25" s="154">
        <f t="shared" ref="E25" si="1">D36</f>
        <v>352275.64000000013</v>
      </c>
      <c r="F25" s="154">
        <f t="shared" ref="F25" si="2">E36</f>
        <v>361500.64000000013</v>
      </c>
      <c r="G25" s="154">
        <f t="shared" ref="G25" si="3">F36</f>
        <v>421617.64000000013</v>
      </c>
      <c r="H25" s="154">
        <f t="shared" ref="H25" si="4">G36</f>
        <v>399983.78000000049</v>
      </c>
      <c r="I25" s="154">
        <f t="shared" ref="I25" si="5">H36</f>
        <v>399983.78000000026</v>
      </c>
      <c r="L25" s="156"/>
      <c r="M25" s="156"/>
      <c r="N25" s="156"/>
      <c r="O25" s="156"/>
      <c r="P25" s="156"/>
      <c r="Q25" s="156"/>
      <c r="R25" s="156"/>
      <c r="S25" s="156"/>
      <c r="T25" s="156"/>
      <c r="U25" s="156"/>
    </row>
    <row r="26" spans="1:21" x14ac:dyDescent="0.2">
      <c r="A26" s="6" t="s">
        <v>2</v>
      </c>
      <c r="B26" s="7"/>
      <c r="C26" s="154">
        <v>1552334.06</v>
      </c>
      <c r="D26" s="157">
        <v>1576142</v>
      </c>
      <c r="E26" s="154">
        <v>1706178</v>
      </c>
      <c r="F26" s="155">
        <v>2273973</v>
      </c>
      <c r="G26" s="155">
        <v>1835401.8</v>
      </c>
      <c r="H26" s="155">
        <v>2433370</v>
      </c>
      <c r="I26" s="155">
        <v>2433370</v>
      </c>
      <c r="L26" s="156"/>
      <c r="M26" s="156"/>
      <c r="N26" s="156"/>
      <c r="O26" s="156"/>
      <c r="P26" s="156"/>
      <c r="Q26" s="156"/>
      <c r="R26" s="156"/>
      <c r="S26" s="156"/>
      <c r="T26" s="156"/>
      <c r="U26" s="156"/>
    </row>
    <row r="27" spans="1:21" x14ac:dyDescent="0.2">
      <c r="A27" s="6" t="s">
        <v>3</v>
      </c>
      <c r="B27" s="7"/>
      <c r="C27" s="154">
        <v>1446929.42</v>
      </c>
      <c r="D27" s="157">
        <v>1474602</v>
      </c>
      <c r="E27" s="154">
        <v>1696953</v>
      </c>
      <c r="F27" s="155">
        <v>2213856</v>
      </c>
      <c r="G27" s="155">
        <v>1857035.66</v>
      </c>
      <c r="H27" s="155">
        <v>2433370</v>
      </c>
      <c r="I27" s="155">
        <v>2433370</v>
      </c>
      <c r="L27" s="156"/>
      <c r="M27" s="156"/>
      <c r="N27" s="156"/>
      <c r="O27" s="156"/>
      <c r="P27" s="156"/>
      <c r="Q27" s="156"/>
      <c r="R27" s="156"/>
      <c r="S27" s="156"/>
      <c r="T27" s="156"/>
      <c r="U27" s="156"/>
    </row>
    <row r="28" spans="1:21" x14ac:dyDescent="0.2">
      <c r="A28" s="6"/>
      <c r="B28" s="7"/>
      <c r="C28" s="22"/>
      <c r="D28" s="22"/>
      <c r="E28" s="22"/>
      <c r="F28" s="13"/>
      <c r="G28" s="13"/>
      <c r="H28" s="13"/>
      <c r="I28" s="13"/>
      <c r="L28" s="156"/>
      <c r="M28" s="156"/>
      <c r="N28" s="156"/>
      <c r="O28" s="156"/>
      <c r="P28" s="156"/>
      <c r="Q28" s="156"/>
      <c r="R28" s="156"/>
      <c r="S28" s="156"/>
      <c r="T28" s="156"/>
      <c r="U28" s="156"/>
    </row>
    <row r="29" spans="1:21" x14ac:dyDescent="0.2">
      <c r="A29" s="14" t="s">
        <v>31</v>
      </c>
      <c r="B29" s="15"/>
      <c r="C29" s="22"/>
      <c r="D29" s="22"/>
      <c r="E29" s="22"/>
      <c r="F29" s="22"/>
      <c r="G29" s="22"/>
      <c r="H29" s="22"/>
      <c r="I29" s="22"/>
      <c r="L29" s="156"/>
      <c r="M29" s="156"/>
      <c r="N29" s="156"/>
      <c r="O29" s="156"/>
      <c r="P29" s="156"/>
      <c r="Q29" s="156"/>
      <c r="R29" s="156"/>
      <c r="S29" s="156"/>
      <c r="T29" s="156"/>
      <c r="U29" s="156"/>
    </row>
    <row r="30" spans="1:21" x14ac:dyDescent="0.2">
      <c r="A30" s="20" t="s">
        <v>292</v>
      </c>
      <c r="B30" s="21"/>
      <c r="C30" s="22"/>
      <c r="D30" s="22">
        <v>0</v>
      </c>
      <c r="E30" s="22">
        <v>0</v>
      </c>
      <c r="F30" s="22">
        <v>0</v>
      </c>
      <c r="G30" s="22">
        <v>0</v>
      </c>
      <c r="H30" s="22">
        <v>0</v>
      </c>
      <c r="I30" s="22">
        <v>0</v>
      </c>
      <c r="L30" s="156"/>
      <c r="M30" s="156"/>
      <c r="N30" s="156"/>
      <c r="O30" s="156"/>
      <c r="P30" s="156"/>
      <c r="Q30" s="156"/>
      <c r="R30" s="156"/>
      <c r="S30" s="156"/>
      <c r="T30" s="156"/>
      <c r="U30" s="156"/>
    </row>
    <row r="31" spans="1:21" x14ac:dyDescent="0.2">
      <c r="A31" s="20"/>
      <c r="B31" s="21"/>
      <c r="C31" s="22"/>
      <c r="D31" s="22"/>
      <c r="E31" s="22"/>
      <c r="F31" s="22"/>
      <c r="G31" s="22"/>
      <c r="H31" s="22"/>
      <c r="I31" s="22"/>
      <c r="L31" s="156"/>
      <c r="M31" s="156"/>
      <c r="N31" s="156"/>
      <c r="O31" s="156"/>
      <c r="P31" s="156"/>
      <c r="Q31" s="156"/>
      <c r="R31" s="156"/>
      <c r="S31" s="156"/>
      <c r="T31" s="156"/>
      <c r="U31" s="156"/>
    </row>
    <row r="32" spans="1:21" x14ac:dyDescent="0.2">
      <c r="A32" s="51" t="s">
        <v>293</v>
      </c>
      <c r="B32" s="46"/>
      <c r="C32" s="22"/>
      <c r="D32" s="22">
        <v>0</v>
      </c>
      <c r="E32" s="22">
        <v>0</v>
      </c>
      <c r="F32" s="22">
        <v>0</v>
      </c>
      <c r="G32" s="22">
        <v>0</v>
      </c>
      <c r="H32" s="22">
        <v>0</v>
      </c>
      <c r="I32" s="22">
        <v>0</v>
      </c>
      <c r="L32" s="156"/>
      <c r="M32" s="156"/>
      <c r="N32" s="156"/>
      <c r="O32" s="156"/>
      <c r="P32" s="156"/>
      <c r="Q32" s="156"/>
      <c r="R32" s="156"/>
      <c r="S32" s="156"/>
      <c r="T32" s="156"/>
      <c r="U32" s="156"/>
    </row>
    <row r="33" spans="1:19" x14ac:dyDescent="0.2">
      <c r="A33" s="20"/>
      <c r="B33" s="21"/>
      <c r="C33" s="22"/>
      <c r="D33" s="22"/>
      <c r="E33" s="22"/>
      <c r="F33" s="22"/>
      <c r="G33" s="22"/>
      <c r="H33" s="22"/>
      <c r="I33" s="22"/>
      <c r="L33" s="156"/>
      <c r="M33" s="156"/>
      <c r="N33" s="156"/>
      <c r="O33" s="156"/>
      <c r="P33" s="156"/>
      <c r="Q33" s="156"/>
      <c r="R33" s="156"/>
      <c r="S33" s="156"/>
    </row>
    <row r="34" spans="1:19" x14ac:dyDescent="0.2">
      <c r="A34" s="14" t="s">
        <v>5</v>
      </c>
      <c r="B34" s="18"/>
      <c r="C34" s="17"/>
      <c r="D34" s="17">
        <v>0</v>
      </c>
      <c r="E34" s="17">
        <v>0</v>
      </c>
      <c r="F34" s="17">
        <v>0</v>
      </c>
      <c r="G34" s="17">
        <v>0</v>
      </c>
      <c r="H34" s="17">
        <v>0</v>
      </c>
      <c r="I34" s="17">
        <v>0</v>
      </c>
      <c r="L34" s="156"/>
      <c r="M34" s="156"/>
      <c r="N34" s="156"/>
      <c r="O34" s="156"/>
      <c r="P34" s="156"/>
      <c r="Q34" s="156"/>
      <c r="R34" s="156"/>
      <c r="S34" s="156"/>
    </row>
    <row r="35" spans="1:19" x14ac:dyDescent="0.2">
      <c r="A35" s="6"/>
      <c r="B35" s="7"/>
      <c r="C35" s="22"/>
      <c r="D35" s="22"/>
      <c r="E35" s="22"/>
      <c r="F35" s="13"/>
      <c r="G35" s="13"/>
      <c r="H35" s="13"/>
      <c r="I35" s="13"/>
      <c r="L35" s="156"/>
      <c r="M35" s="156"/>
      <c r="N35" s="156"/>
      <c r="O35" s="156"/>
      <c r="P35" s="156"/>
      <c r="Q35" s="156"/>
      <c r="R35" s="156"/>
      <c r="S35" s="156"/>
    </row>
    <row r="36" spans="1:19" x14ac:dyDescent="0.2">
      <c r="A36" s="6" t="s">
        <v>7</v>
      </c>
      <c r="B36" s="7"/>
      <c r="C36" s="17">
        <f t="shared" ref="C36:H36" si="6">C25+C26-C27+C34</f>
        <v>250735.64000000013</v>
      </c>
      <c r="D36" s="17">
        <f t="shared" si="6"/>
        <v>352275.64000000013</v>
      </c>
      <c r="E36" s="17">
        <f t="shared" si="6"/>
        <v>361500.64000000013</v>
      </c>
      <c r="F36" s="17">
        <f t="shared" si="6"/>
        <v>421617.64000000013</v>
      </c>
      <c r="G36" s="17">
        <f t="shared" si="6"/>
        <v>399983.78000000049</v>
      </c>
      <c r="H36" s="17">
        <f t="shared" si="6"/>
        <v>399983.78000000026</v>
      </c>
      <c r="I36" s="17">
        <f t="shared" ref="I36" si="7">I25+I26-I27+I34</f>
        <v>399983.78000000026</v>
      </c>
      <c r="J36" s="63"/>
      <c r="L36" s="156"/>
      <c r="M36" s="156"/>
      <c r="N36" s="156"/>
      <c r="O36" s="156"/>
      <c r="P36" s="156"/>
      <c r="Q36" s="156"/>
      <c r="R36" s="156"/>
      <c r="S36" s="156"/>
    </row>
    <row r="37" spans="1:19" x14ac:dyDescent="0.2">
      <c r="A37" s="23"/>
      <c r="B37" s="24"/>
      <c r="C37" s="37"/>
      <c r="D37" s="37"/>
      <c r="E37" s="22"/>
      <c r="F37" s="13"/>
      <c r="G37" s="13"/>
      <c r="H37" s="13"/>
      <c r="I37" s="13"/>
      <c r="L37" s="156"/>
      <c r="M37" s="156"/>
      <c r="N37" s="156"/>
      <c r="O37" s="156"/>
      <c r="P37" s="156"/>
    </row>
    <row r="38" spans="1:19" x14ac:dyDescent="0.2">
      <c r="A38" s="6" t="s">
        <v>24</v>
      </c>
      <c r="B38" s="7"/>
      <c r="C38" s="37">
        <v>87115</v>
      </c>
      <c r="D38" s="37">
        <v>73284</v>
      </c>
      <c r="E38" s="22">
        <v>57058</v>
      </c>
      <c r="F38" s="13">
        <v>227711</v>
      </c>
      <c r="G38" s="13">
        <v>102712.74</v>
      </c>
      <c r="H38" s="13"/>
      <c r="I38" s="13"/>
      <c r="L38" s="156"/>
      <c r="M38" s="156"/>
      <c r="N38" s="156"/>
      <c r="O38" s="156"/>
      <c r="P38" s="156"/>
    </row>
    <row r="39" spans="1:19" x14ac:dyDescent="0.2">
      <c r="A39" s="23"/>
      <c r="B39" s="24"/>
      <c r="C39" s="37"/>
      <c r="D39" s="37"/>
      <c r="E39" s="22"/>
      <c r="F39" s="13"/>
      <c r="G39" s="13"/>
      <c r="H39" s="13"/>
      <c r="I39" s="13"/>
      <c r="L39" s="156"/>
      <c r="M39" s="156"/>
      <c r="N39" s="156"/>
      <c r="O39" s="156"/>
      <c r="P39" s="156"/>
    </row>
    <row r="40" spans="1:19" x14ac:dyDescent="0.2">
      <c r="A40" s="6" t="s">
        <v>25</v>
      </c>
      <c r="B40" s="27"/>
      <c r="C40" s="58">
        <f t="shared" ref="C40:H40" si="8">C36-C38</f>
        <v>163620.64000000013</v>
      </c>
      <c r="D40" s="58">
        <f t="shared" si="8"/>
        <v>278991.64000000013</v>
      </c>
      <c r="E40" s="58">
        <f t="shared" si="8"/>
        <v>304442.64000000013</v>
      </c>
      <c r="F40" s="58">
        <f t="shared" si="8"/>
        <v>193906.64000000013</v>
      </c>
      <c r="G40" s="58">
        <f t="shared" si="8"/>
        <v>297271.0400000005</v>
      </c>
      <c r="H40" s="58">
        <f t="shared" si="8"/>
        <v>399983.78000000026</v>
      </c>
      <c r="I40" s="58">
        <f t="shared" ref="I40" si="9">I36-I38</f>
        <v>399983.78000000026</v>
      </c>
      <c r="L40" s="156"/>
      <c r="M40" s="156"/>
      <c r="N40" s="156"/>
      <c r="O40" s="156"/>
      <c r="P40" s="156"/>
    </row>
    <row r="41" spans="1:19" ht="5.45" customHeight="1" x14ac:dyDescent="0.2">
      <c r="A41" s="31"/>
      <c r="B41" s="31"/>
      <c r="C41" s="49"/>
      <c r="D41" s="49"/>
      <c r="E41" s="49"/>
      <c r="F41" s="49"/>
      <c r="G41" s="32"/>
      <c r="H41" s="32"/>
      <c r="I41" s="32"/>
      <c r="L41" s="156"/>
    </row>
    <row r="42" spans="1:19" x14ac:dyDescent="0.2">
      <c r="A42" s="33" t="s">
        <v>26</v>
      </c>
      <c r="B42" s="3"/>
      <c r="C42" s="34"/>
      <c r="D42" s="34"/>
      <c r="E42" s="35"/>
      <c r="F42" s="35"/>
      <c r="G42" s="35"/>
      <c r="H42" s="35"/>
      <c r="I42" s="35"/>
    </row>
    <row r="43" spans="1:19" x14ac:dyDescent="0.2">
      <c r="A43" s="36" t="s">
        <v>29</v>
      </c>
      <c r="B43" s="24"/>
      <c r="C43" s="37"/>
      <c r="D43" s="37"/>
      <c r="E43" s="25"/>
      <c r="F43" s="25"/>
      <c r="G43" s="25"/>
      <c r="H43" s="25"/>
      <c r="I43" s="25"/>
    </row>
    <row r="44" spans="1:19" x14ac:dyDescent="0.2">
      <c r="A44" s="6"/>
      <c r="B44" s="7"/>
      <c r="C44" s="13"/>
      <c r="D44" s="13"/>
      <c r="E44" s="13"/>
      <c r="F44" s="13"/>
      <c r="G44" s="13"/>
      <c r="H44" s="13"/>
      <c r="I44" s="13"/>
    </row>
    <row r="45" spans="1:19" x14ac:dyDescent="0.2">
      <c r="A45" s="6" t="s">
        <v>6</v>
      </c>
      <c r="B45" s="7"/>
      <c r="C45" s="22"/>
      <c r="D45" s="22"/>
      <c r="E45" s="13"/>
      <c r="F45" s="13"/>
      <c r="G45" s="13"/>
      <c r="H45" s="13"/>
      <c r="I45" s="13"/>
    </row>
    <row r="46" spans="1:19" x14ac:dyDescent="0.2">
      <c r="A46" s="6"/>
      <c r="B46" s="7"/>
      <c r="C46" s="22"/>
      <c r="D46" s="22"/>
      <c r="E46" s="13"/>
      <c r="F46" s="13"/>
      <c r="G46" s="13"/>
      <c r="H46" s="13"/>
      <c r="I46" s="13"/>
    </row>
    <row r="47" spans="1:19" x14ac:dyDescent="0.2">
      <c r="A47" s="36" t="s">
        <v>8</v>
      </c>
      <c r="B47" s="27"/>
      <c r="C47" s="22"/>
      <c r="D47" s="22"/>
      <c r="E47" s="13"/>
      <c r="F47" s="13"/>
      <c r="G47" s="13"/>
      <c r="H47" s="13"/>
      <c r="I47" s="13"/>
    </row>
    <row r="48" spans="1:19" x14ac:dyDescent="0.2">
      <c r="A48" s="38" t="s">
        <v>9</v>
      </c>
      <c r="B48" s="39"/>
      <c r="C48" s="22"/>
      <c r="D48" s="22"/>
      <c r="E48" s="13"/>
      <c r="F48" s="13"/>
      <c r="G48" s="13"/>
      <c r="H48" s="13"/>
      <c r="I48" s="13"/>
    </row>
  </sheetData>
  <sheetProtection selectLockedCells="1"/>
  <mergeCells count="5">
    <mergeCell ref="A8:I8"/>
    <mergeCell ref="A11:I11"/>
    <mergeCell ref="A14:I14"/>
    <mergeCell ref="A20:I20"/>
    <mergeCell ref="A21:I21"/>
  </mergeCells>
  <printOptions horizontalCentered="1"/>
  <pageMargins left="0.75" right="0.75" top="0.6" bottom="0.55000000000000004" header="0.28000000000000003" footer="0.16"/>
  <pageSetup scale="96" fitToHeight="0" orientation="landscape" r:id="rId1"/>
  <headerFooter alignWithMargins="0">
    <oddHeader>&amp;C&amp;"Arial,Bold"Report on Non-General Fund Information
&amp;"Arial,Regular"for Submittal to the 2023 Legislature</oddHeader>
    <oddFooter>&amp;LForm 37-47 (rev. 9/7/21)&amp;R&amp;D  &amp;T</oddFooter>
  </headerFooter>
  <rowBreaks count="1" manualBreakCount="1">
    <brk id="20"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C47B58-4D17-4A0A-BA65-61B4110FA4F2}">
  <sheetPr>
    <pageSetUpPr fitToPage="1"/>
  </sheetPr>
  <dimension ref="A1:U45"/>
  <sheetViews>
    <sheetView zoomScaleNormal="100" workbookViewId="0">
      <selection activeCell="M17" sqref="M17"/>
    </sheetView>
  </sheetViews>
  <sheetFormatPr defaultColWidth="9.140625" defaultRowHeight="12.75" x14ac:dyDescent="0.2"/>
  <cols>
    <col min="1" max="2" width="14.7109375" style="1" customWidth="1"/>
    <col min="3" max="8" width="14" style="1" customWidth="1"/>
    <col min="9" max="9" width="13.140625" style="1" customWidth="1"/>
    <col min="10" max="11" width="9.140625" style="1"/>
    <col min="12" max="13" width="14.140625" style="1" customWidth="1"/>
    <col min="14" max="14" width="8" style="1" customWidth="1"/>
    <col min="15" max="19" width="12" style="1" customWidth="1"/>
    <col min="20" max="20" width="12.140625" style="1" customWidth="1"/>
    <col min="21" max="16384" width="9.140625" style="1"/>
  </cols>
  <sheetData>
    <row r="1" spans="1:9" x14ac:dyDescent="0.2">
      <c r="A1" s="149" t="s">
        <v>13</v>
      </c>
      <c r="B1" s="3" t="s">
        <v>36</v>
      </c>
      <c r="C1" s="3"/>
      <c r="D1" s="3"/>
      <c r="E1" s="2"/>
      <c r="F1" s="2"/>
      <c r="G1" s="150" t="s">
        <v>14</v>
      </c>
      <c r="H1" s="3" t="s">
        <v>371</v>
      </c>
      <c r="I1" s="3"/>
    </row>
    <row r="2" spans="1:9" x14ac:dyDescent="0.2">
      <c r="A2" s="149" t="s">
        <v>22</v>
      </c>
      <c r="B2" s="3" t="s">
        <v>283</v>
      </c>
      <c r="C2" s="3"/>
      <c r="D2" s="3"/>
      <c r="E2" s="2"/>
      <c r="F2" s="2"/>
      <c r="G2" s="150" t="s">
        <v>15</v>
      </c>
      <c r="H2" s="5" t="s">
        <v>372</v>
      </c>
      <c r="I2" s="5"/>
    </row>
    <row r="3" spans="1:9" x14ac:dyDescent="0.2">
      <c r="A3" s="149" t="s">
        <v>16</v>
      </c>
      <c r="B3" s="3" t="s">
        <v>285</v>
      </c>
      <c r="C3" s="3"/>
      <c r="D3" s="3"/>
      <c r="E3" s="2"/>
      <c r="F3" s="2"/>
      <c r="G3" s="150" t="s">
        <v>18</v>
      </c>
      <c r="H3" s="3" t="s">
        <v>41</v>
      </c>
      <c r="I3" s="3"/>
    </row>
    <row r="4" spans="1:9" x14ac:dyDescent="0.2">
      <c r="A4" s="149" t="s">
        <v>17</v>
      </c>
      <c r="B4" s="3" t="s">
        <v>286</v>
      </c>
      <c r="C4" s="5"/>
      <c r="D4" s="5"/>
      <c r="E4" s="2"/>
      <c r="F4" s="2"/>
      <c r="G4" s="150" t="s">
        <v>19</v>
      </c>
      <c r="H4" s="5" t="s">
        <v>287</v>
      </c>
      <c r="I4" s="5"/>
    </row>
    <row r="5" spans="1:9" ht="19.7" customHeight="1" x14ac:dyDescent="0.2">
      <c r="A5" s="2"/>
      <c r="B5" s="2"/>
      <c r="C5" s="2"/>
      <c r="D5" s="2"/>
      <c r="E5" s="2"/>
      <c r="F5" s="2"/>
      <c r="G5" s="2"/>
      <c r="H5" s="2"/>
      <c r="I5" s="2"/>
    </row>
    <row r="6" spans="1:9" ht="15" customHeight="1" x14ac:dyDescent="0.2">
      <c r="A6" s="2"/>
      <c r="B6" s="2"/>
      <c r="C6" s="2"/>
      <c r="D6" s="2"/>
      <c r="E6" s="2"/>
      <c r="F6" s="2"/>
      <c r="G6" s="2"/>
      <c r="H6" s="2"/>
      <c r="I6" s="2"/>
    </row>
    <row r="7" spans="1:9" x14ac:dyDescent="0.2">
      <c r="A7" s="149" t="s">
        <v>20</v>
      </c>
      <c r="B7" s="2"/>
      <c r="C7" s="2"/>
      <c r="D7" s="2"/>
      <c r="E7" s="2"/>
      <c r="F7" s="2"/>
      <c r="G7" s="2"/>
      <c r="H7" s="2"/>
      <c r="I7" s="2"/>
    </row>
    <row r="8" spans="1:9" ht="44.25" customHeight="1" x14ac:dyDescent="0.2">
      <c r="A8" s="246" t="s">
        <v>288</v>
      </c>
      <c r="B8" s="246"/>
      <c r="C8" s="246"/>
      <c r="D8" s="246"/>
      <c r="E8" s="246"/>
      <c r="F8" s="246"/>
      <c r="G8" s="246"/>
      <c r="H8" s="246"/>
      <c r="I8" s="246"/>
    </row>
    <row r="9" spans="1:9" ht="16.5" customHeight="1" x14ac:dyDescent="0.2">
      <c r="A9" s="217"/>
      <c r="B9" s="217"/>
      <c r="C9" s="217"/>
      <c r="D9" s="217"/>
      <c r="E9" s="217"/>
      <c r="F9" s="217"/>
      <c r="G9" s="217"/>
      <c r="H9" s="217"/>
      <c r="I9" s="217"/>
    </row>
    <row r="10" spans="1:9" x14ac:dyDescent="0.2">
      <c r="A10" s="149" t="s">
        <v>21</v>
      </c>
      <c r="B10" s="2"/>
      <c r="C10" s="2"/>
      <c r="D10" s="2"/>
      <c r="E10" s="2"/>
      <c r="F10" s="2"/>
      <c r="G10" s="2"/>
      <c r="H10" s="2"/>
      <c r="I10" s="2"/>
    </row>
    <row r="11" spans="1:9" ht="47.25" customHeight="1" x14ac:dyDescent="0.2">
      <c r="A11" s="246" t="s">
        <v>289</v>
      </c>
      <c r="B11" s="246"/>
      <c r="C11" s="246"/>
      <c r="D11" s="246"/>
      <c r="E11" s="246"/>
      <c r="F11" s="246"/>
      <c r="G11" s="246"/>
      <c r="H11" s="246"/>
      <c r="I11" s="246"/>
    </row>
    <row r="12" spans="1:9" ht="13.5" customHeight="1" x14ac:dyDescent="0.2">
      <c r="A12" s="217"/>
      <c r="B12" s="217"/>
      <c r="C12" s="217"/>
      <c r="D12" s="217"/>
      <c r="E12" s="217"/>
      <c r="F12" s="217"/>
      <c r="G12" s="217"/>
      <c r="H12" s="217"/>
      <c r="I12" s="217"/>
    </row>
    <row r="13" spans="1:9" x14ac:dyDescent="0.2">
      <c r="A13" s="149" t="s">
        <v>23</v>
      </c>
      <c r="B13" s="2"/>
      <c r="C13" s="2"/>
      <c r="D13" s="2"/>
      <c r="E13" s="2"/>
      <c r="F13" s="2"/>
      <c r="G13" s="2"/>
      <c r="H13" s="2"/>
      <c r="I13" s="2"/>
    </row>
    <row r="14" spans="1:9" ht="96" customHeight="1" x14ac:dyDescent="0.2">
      <c r="A14" s="246" t="s">
        <v>290</v>
      </c>
      <c r="B14" s="246"/>
      <c r="C14" s="246"/>
      <c r="D14" s="246"/>
      <c r="E14" s="246"/>
      <c r="F14" s="246"/>
      <c r="G14" s="246"/>
      <c r="H14" s="246"/>
      <c r="I14" s="246"/>
    </row>
    <row r="15" spans="1:9" ht="13.5" customHeight="1" x14ac:dyDescent="0.2">
      <c r="A15" s="152"/>
      <c r="B15" s="2"/>
      <c r="C15" s="2"/>
      <c r="D15" s="2"/>
      <c r="E15" s="2"/>
      <c r="F15" s="2"/>
      <c r="G15" s="2"/>
      <c r="H15" s="2"/>
      <c r="I15" s="2"/>
    </row>
    <row r="16" spans="1:9" x14ac:dyDescent="0.2">
      <c r="A16" s="153" t="s">
        <v>28</v>
      </c>
      <c r="B16" s="2"/>
      <c r="C16" s="2"/>
      <c r="D16" s="2"/>
      <c r="E16" s="2"/>
      <c r="F16" s="2"/>
      <c r="G16" s="2"/>
      <c r="H16" s="2"/>
      <c r="I16" s="2"/>
    </row>
    <row r="17" spans="1:21" ht="50.45" customHeight="1" x14ac:dyDescent="0.2">
      <c r="A17" s="246" t="s">
        <v>373</v>
      </c>
      <c r="B17" s="246"/>
      <c r="C17" s="246"/>
      <c r="D17" s="246"/>
      <c r="E17" s="246"/>
      <c r="F17" s="246"/>
      <c r="G17" s="246"/>
      <c r="H17" s="246"/>
      <c r="I17" s="246"/>
    </row>
    <row r="18" spans="1:21" x14ac:dyDescent="0.2">
      <c r="A18" s="233" t="s">
        <v>12</v>
      </c>
      <c r="B18" s="234"/>
      <c r="C18" s="234"/>
      <c r="D18" s="234"/>
      <c r="E18" s="234"/>
      <c r="F18" s="234"/>
      <c r="G18" s="234"/>
      <c r="H18" s="234"/>
      <c r="I18" s="235"/>
    </row>
    <row r="19" spans="1:21" x14ac:dyDescent="0.2">
      <c r="A19" s="6"/>
      <c r="B19" s="7"/>
      <c r="C19" s="8" t="s">
        <v>27</v>
      </c>
      <c r="D19" s="8" t="s">
        <v>30</v>
      </c>
      <c r="E19" s="8" t="s">
        <v>32</v>
      </c>
      <c r="F19" s="8" t="s">
        <v>33</v>
      </c>
      <c r="G19" s="8" t="s">
        <v>34</v>
      </c>
      <c r="H19" s="8" t="s">
        <v>35</v>
      </c>
      <c r="I19" s="8" t="s">
        <v>356</v>
      </c>
    </row>
    <row r="20" spans="1:21" x14ac:dyDescent="0.2">
      <c r="A20" s="6"/>
      <c r="B20" s="7"/>
      <c r="C20" s="9" t="s">
        <v>10</v>
      </c>
      <c r="D20" s="9" t="s">
        <v>10</v>
      </c>
      <c r="E20" s="9" t="s">
        <v>10</v>
      </c>
      <c r="F20" s="9" t="s">
        <v>10</v>
      </c>
      <c r="G20" s="9" t="s">
        <v>10</v>
      </c>
      <c r="H20" s="11" t="s">
        <v>11</v>
      </c>
      <c r="I20" s="11" t="s">
        <v>11</v>
      </c>
    </row>
    <row r="21" spans="1:21" x14ac:dyDescent="0.2">
      <c r="A21" s="6" t="s">
        <v>0</v>
      </c>
      <c r="B21" s="7"/>
      <c r="C21" s="154">
        <v>1441210</v>
      </c>
      <c r="D21" s="154">
        <v>1706720</v>
      </c>
      <c r="E21" s="154">
        <v>2239876</v>
      </c>
      <c r="F21" s="155">
        <v>2239876</v>
      </c>
      <c r="G21" s="155">
        <v>2433370</v>
      </c>
      <c r="H21" s="155">
        <v>2433370</v>
      </c>
      <c r="I21" s="155">
        <v>2433370</v>
      </c>
      <c r="L21" s="156"/>
      <c r="M21" s="156"/>
      <c r="N21" s="156"/>
      <c r="O21" s="156"/>
    </row>
    <row r="22" spans="1:21" x14ac:dyDescent="0.2">
      <c r="A22" s="6" t="s">
        <v>1</v>
      </c>
      <c r="B22" s="7"/>
      <c r="C22" s="154">
        <v>145331</v>
      </c>
      <c r="D22" s="154">
        <f t="shared" ref="D22:I22" si="0">C33</f>
        <v>250735.64000000013</v>
      </c>
      <c r="E22" s="154">
        <f t="shared" si="0"/>
        <v>352275.64000000013</v>
      </c>
      <c r="F22" s="154">
        <f t="shared" si="0"/>
        <v>361500.64000000013</v>
      </c>
      <c r="G22" s="154">
        <f t="shared" si="0"/>
        <v>421617.64000000013</v>
      </c>
      <c r="H22" s="154">
        <f t="shared" si="0"/>
        <v>399983.78000000049</v>
      </c>
      <c r="I22" s="154">
        <f t="shared" si="0"/>
        <v>399983.78000000026</v>
      </c>
      <c r="L22" s="156"/>
      <c r="M22" s="156"/>
      <c r="N22" s="156"/>
      <c r="O22" s="156"/>
      <c r="P22" s="156"/>
      <c r="Q22" s="156"/>
      <c r="R22" s="156"/>
      <c r="S22" s="156"/>
      <c r="T22" s="156"/>
      <c r="U22" s="156"/>
    </row>
    <row r="23" spans="1:21" x14ac:dyDescent="0.2">
      <c r="A23" s="6" t="s">
        <v>2</v>
      </c>
      <c r="B23" s="7"/>
      <c r="C23" s="154">
        <v>1552334.06</v>
      </c>
      <c r="D23" s="157">
        <v>1576142</v>
      </c>
      <c r="E23" s="154">
        <v>1706178</v>
      </c>
      <c r="F23" s="155">
        <v>2273973</v>
      </c>
      <c r="G23" s="155">
        <v>1835401.8</v>
      </c>
      <c r="H23" s="155">
        <v>2433370</v>
      </c>
      <c r="I23" s="155">
        <v>2433370</v>
      </c>
      <c r="L23" s="156"/>
      <c r="M23" s="156"/>
      <c r="N23" s="156"/>
      <c r="O23" s="156"/>
      <c r="P23" s="156"/>
      <c r="Q23" s="156"/>
      <c r="R23" s="156"/>
      <c r="S23" s="156"/>
      <c r="T23" s="156"/>
      <c r="U23" s="156"/>
    </row>
    <row r="24" spans="1:21" x14ac:dyDescent="0.2">
      <c r="A24" s="6" t="s">
        <v>3</v>
      </c>
      <c r="B24" s="7"/>
      <c r="C24" s="154">
        <v>1446929.42</v>
      </c>
      <c r="D24" s="157">
        <v>1474602</v>
      </c>
      <c r="E24" s="154">
        <v>1696953</v>
      </c>
      <c r="F24" s="155">
        <v>2213856</v>
      </c>
      <c r="G24" s="155">
        <v>1857035.66</v>
      </c>
      <c r="H24" s="155">
        <v>2433370</v>
      </c>
      <c r="I24" s="155">
        <v>2433370</v>
      </c>
      <c r="L24" s="156"/>
      <c r="M24" s="156"/>
      <c r="N24" s="156"/>
      <c r="O24" s="156"/>
      <c r="P24" s="156"/>
      <c r="Q24" s="156"/>
      <c r="R24" s="156"/>
      <c r="S24" s="156"/>
      <c r="T24" s="156"/>
      <c r="U24" s="156"/>
    </row>
    <row r="25" spans="1:21" x14ac:dyDescent="0.2">
      <c r="A25" s="6"/>
      <c r="B25" s="7"/>
      <c r="C25" s="22"/>
      <c r="D25" s="22"/>
      <c r="E25" s="22"/>
      <c r="F25" s="13"/>
      <c r="G25" s="13"/>
      <c r="H25" s="13"/>
      <c r="I25" s="13"/>
      <c r="L25" s="156"/>
      <c r="M25" s="156"/>
      <c r="N25" s="156"/>
      <c r="O25" s="156"/>
      <c r="P25" s="156"/>
      <c r="Q25" s="156"/>
      <c r="R25" s="156"/>
      <c r="S25" s="156"/>
      <c r="T25" s="156"/>
      <c r="U25" s="156"/>
    </row>
    <row r="26" spans="1:21" x14ac:dyDescent="0.2">
      <c r="A26" s="14" t="s">
        <v>31</v>
      </c>
      <c r="B26" s="218"/>
      <c r="C26" s="22"/>
      <c r="D26" s="22"/>
      <c r="E26" s="22"/>
      <c r="F26" s="22"/>
      <c r="G26" s="22"/>
      <c r="H26" s="22"/>
      <c r="I26" s="22"/>
      <c r="L26" s="156"/>
      <c r="M26" s="156"/>
      <c r="N26" s="156"/>
      <c r="O26" s="156"/>
      <c r="P26" s="156"/>
      <c r="Q26" s="156"/>
      <c r="R26" s="156"/>
      <c r="S26" s="156"/>
      <c r="T26" s="156"/>
      <c r="U26" s="156"/>
    </row>
    <row r="27" spans="1:21" x14ac:dyDescent="0.2">
      <c r="A27" s="20" t="s">
        <v>292</v>
      </c>
      <c r="B27" s="21"/>
      <c r="C27" s="22"/>
      <c r="D27" s="22">
        <v>0</v>
      </c>
      <c r="E27" s="22">
        <v>0</v>
      </c>
      <c r="F27" s="22">
        <v>0</v>
      </c>
      <c r="G27" s="22">
        <v>0</v>
      </c>
      <c r="H27" s="22">
        <v>0</v>
      </c>
      <c r="I27" s="22">
        <v>0</v>
      </c>
      <c r="L27" s="156"/>
      <c r="M27" s="156"/>
      <c r="N27" s="156"/>
      <c r="O27" s="156"/>
      <c r="P27" s="156"/>
      <c r="Q27" s="156"/>
      <c r="R27" s="156"/>
      <c r="S27" s="156"/>
      <c r="T27" s="156"/>
      <c r="U27" s="156"/>
    </row>
    <row r="28" spans="1:21" x14ac:dyDescent="0.2">
      <c r="A28" s="20"/>
      <c r="B28" s="21"/>
      <c r="C28" s="22"/>
      <c r="D28" s="22"/>
      <c r="E28" s="22"/>
      <c r="F28" s="22"/>
      <c r="G28" s="22"/>
      <c r="H28" s="22"/>
      <c r="I28" s="22"/>
      <c r="L28" s="156"/>
      <c r="M28" s="156"/>
      <c r="N28" s="156"/>
      <c r="O28" s="156"/>
      <c r="P28" s="156"/>
      <c r="Q28" s="156"/>
      <c r="R28" s="156"/>
      <c r="S28" s="156"/>
      <c r="T28" s="156"/>
      <c r="U28" s="156"/>
    </row>
    <row r="29" spans="1:21" x14ac:dyDescent="0.2">
      <c r="A29" s="51" t="s">
        <v>293</v>
      </c>
      <c r="B29" s="46"/>
      <c r="C29" s="22"/>
      <c r="D29" s="22">
        <v>0</v>
      </c>
      <c r="E29" s="22">
        <v>0</v>
      </c>
      <c r="F29" s="22">
        <v>0</v>
      </c>
      <c r="G29" s="22">
        <v>0</v>
      </c>
      <c r="H29" s="22">
        <v>0</v>
      </c>
      <c r="I29" s="22">
        <v>0</v>
      </c>
      <c r="L29" s="156"/>
      <c r="M29" s="156"/>
      <c r="N29" s="156"/>
      <c r="O29" s="156"/>
      <c r="P29" s="156"/>
      <c r="Q29" s="156"/>
      <c r="R29" s="156"/>
      <c r="S29" s="156"/>
      <c r="T29" s="156"/>
      <c r="U29" s="156"/>
    </row>
    <row r="30" spans="1:21" x14ac:dyDescent="0.2">
      <c r="A30" s="20"/>
      <c r="B30" s="21"/>
      <c r="C30" s="22"/>
      <c r="D30" s="22"/>
      <c r="E30" s="22"/>
      <c r="F30" s="22"/>
      <c r="G30" s="22"/>
      <c r="H30" s="22"/>
      <c r="I30" s="22"/>
      <c r="L30" s="156"/>
      <c r="M30" s="156"/>
      <c r="N30" s="156"/>
      <c r="O30" s="156"/>
      <c r="P30" s="156"/>
      <c r="Q30" s="156"/>
      <c r="R30" s="156"/>
      <c r="S30" s="156"/>
    </row>
    <row r="31" spans="1:21" x14ac:dyDescent="0.2">
      <c r="A31" s="14" t="s">
        <v>5</v>
      </c>
      <c r="B31" s="18"/>
      <c r="C31" s="17"/>
      <c r="D31" s="17">
        <v>0</v>
      </c>
      <c r="E31" s="17">
        <v>0</v>
      </c>
      <c r="F31" s="17">
        <v>0</v>
      </c>
      <c r="G31" s="17">
        <v>0</v>
      </c>
      <c r="H31" s="17">
        <v>0</v>
      </c>
      <c r="I31" s="17">
        <v>0</v>
      </c>
      <c r="L31" s="156"/>
      <c r="M31" s="156"/>
      <c r="N31" s="156"/>
      <c r="O31" s="156"/>
      <c r="P31" s="156"/>
      <c r="Q31" s="156"/>
      <c r="R31" s="156"/>
      <c r="S31" s="156"/>
    </row>
    <row r="32" spans="1:21" x14ac:dyDescent="0.2">
      <c r="A32" s="6"/>
      <c r="B32" s="7"/>
      <c r="C32" s="22"/>
      <c r="D32" s="22"/>
      <c r="E32" s="22"/>
      <c r="F32" s="13"/>
      <c r="G32" s="13"/>
      <c r="H32" s="13"/>
      <c r="I32" s="13"/>
      <c r="L32" s="156"/>
      <c r="M32" s="156"/>
      <c r="N32" s="156"/>
      <c r="O32" s="156"/>
      <c r="P32" s="156"/>
      <c r="Q32" s="156"/>
      <c r="R32" s="156"/>
      <c r="S32" s="156"/>
    </row>
    <row r="33" spans="1:19" x14ac:dyDescent="0.2">
      <c r="A33" s="6" t="s">
        <v>7</v>
      </c>
      <c r="B33" s="7"/>
      <c r="C33" s="17">
        <f t="shared" ref="C33:I33" si="1">C22+C23-C24+C31</f>
        <v>250735.64000000013</v>
      </c>
      <c r="D33" s="17">
        <f t="shared" si="1"/>
        <v>352275.64000000013</v>
      </c>
      <c r="E33" s="17">
        <f t="shared" si="1"/>
        <v>361500.64000000013</v>
      </c>
      <c r="F33" s="17">
        <f t="shared" si="1"/>
        <v>421617.64000000013</v>
      </c>
      <c r="G33" s="17">
        <f t="shared" si="1"/>
        <v>399983.78000000049</v>
      </c>
      <c r="H33" s="17">
        <f t="shared" si="1"/>
        <v>399983.78000000026</v>
      </c>
      <c r="I33" s="17">
        <f t="shared" si="1"/>
        <v>399983.78000000026</v>
      </c>
      <c r="J33" s="63"/>
      <c r="L33" s="156"/>
      <c r="M33" s="156"/>
      <c r="N33" s="156"/>
      <c r="O33" s="156"/>
      <c r="P33" s="156"/>
      <c r="Q33" s="156"/>
      <c r="R33" s="156"/>
      <c r="S33" s="156"/>
    </row>
    <row r="34" spans="1:19" x14ac:dyDescent="0.2">
      <c r="A34" s="23"/>
      <c r="B34" s="24"/>
      <c r="C34" s="37"/>
      <c r="D34" s="37"/>
      <c r="E34" s="22"/>
      <c r="F34" s="13"/>
      <c r="G34" s="13"/>
      <c r="H34" s="13"/>
      <c r="I34" s="13"/>
      <c r="L34" s="156"/>
      <c r="M34" s="156"/>
      <c r="N34" s="156"/>
      <c r="O34" s="156"/>
      <c r="P34" s="156"/>
    </row>
    <row r="35" spans="1:19" x14ac:dyDescent="0.2">
      <c r="A35" s="6" t="s">
        <v>24</v>
      </c>
      <c r="B35" s="7"/>
      <c r="C35" s="37">
        <v>87115</v>
      </c>
      <c r="D35" s="37">
        <v>73284</v>
      </c>
      <c r="E35" s="22">
        <v>57058</v>
      </c>
      <c r="F35" s="13">
        <v>227711</v>
      </c>
      <c r="G35" s="13">
        <v>102712.74</v>
      </c>
      <c r="H35" s="13"/>
      <c r="I35" s="13"/>
      <c r="L35" s="156"/>
      <c r="M35" s="156"/>
      <c r="N35" s="156"/>
      <c r="O35" s="156"/>
      <c r="P35" s="156"/>
    </row>
    <row r="36" spans="1:19" x14ac:dyDescent="0.2">
      <c r="A36" s="23"/>
      <c r="B36" s="24"/>
      <c r="C36" s="37"/>
      <c r="D36" s="37"/>
      <c r="E36" s="22"/>
      <c r="F36" s="13"/>
      <c r="G36" s="13"/>
      <c r="H36" s="13"/>
      <c r="I36" s="13"/>
      <c r="L36" s="156"/>
      <c r="M36" s="156"/>
      <c r="N36" s="156"/>
      <c r="O36" s="156"/>
      <c r="P36" s="156"/>
    </row>
    <row r="37" spans="1:19" x14ac:dyDescent="0.2">
      <c r="A37" s="6" t="s">
        <v>25</v>
      </c>
      <c r="B37" s="27"/>
      <c r="C37" s="58">
        <f t="shared" ref="C37:I37" si="2">C33-C35</f>
        <v>163620.64000000013</v>
      </c>
      <c r="D37" s="58">
        <f t="shared" si="2"/>
        <v>278991.64000000013</v>
      </c>
      <c r="E37" s="58">
        <f t="shared" si="2"/>
        <v>304442.64000000013</v>
      </c>
      <c r="F37" s="58">
        <f t="shared" si="2"/>
        <v>193906.64000000013</v>
      </c>
      <c r="G37" s="58">
        <f t="shared" si="2"/>
        <v>297271.0400000005</v>
      </c>
      <c r="H37" s="58">
        <f t="shared" si="2"/>
        <v>399983.78000000026</v>
      </c>
      <c r="I37" s="58">
        <f t="shared" si="2"/>
        <v>399983.78000000026</v>
      </c>
      <c r="L37" s="156"/>
      <c r="M37" s="156"/>
      <c r="N37" s="156"/>
      <c r="O37" s="156"/>
      <c r="P37" s="156"/>
    </row>
    <row r="38" spans="1:19" ht="5.45" customHeight="1" x14ac:dyDescent="0.2">
      <c r="A38" s="31"/>
      <c r="B38" s="31"/>
      <c r="C38" s="49"/>
      <c r="D38" s="49"/>
      <c r="E38" s="49"/>
      <c r="F38" s="49"/>
      <c r="G38" s="32"/>
      <c r="H38" s="32"/>
      <c r="I38" s="32"/>
      <c r="L38" s="156"/>
    </row>
    <row r="39" spans="1:19" x14ac:dyDescent="0.2">
      <c r="A39" s="33" t="s">
        <v>26</v>
      </c>
      <c r="B39" s="3"/>
      <c r="C39" s="34"/>
      <c r="D39" s="34"/>
      <c r="E39" s="35"/>
      <c r="F39" s="35"/>
      <c r="G39" s="35"/>
      <c r="H39" s="35"/>
      <c r="I39" s="35"/>
    </row>
    <row r="40" spans="1:19" x14ac:dyDescent="0.2">
      <c r="A40" s="36" t="s">
        <v>29</v>
      </c>
      <c r="B40" s="24"/>
      <c r="C40" s="37"/>
      <c r="D40" s="37"/>
      <c r="E40" s="25"/>
      <c r="F40" s="25"/>
      <c r="G40" s="25"/>
      <c r="H40" s="25"/>
      <c r="I40" s="25"/>
    </row>
    <row r="41" spans="1:19" x14ac:dyDescent="0.2">
      <c r="A41" s="6"/>
      <c r="B41" s="7"/>
      <c r="C41" s="13"/>
      <c r="D41" s="13"/>
      <c r="E41" s="13"/>
      <c r="F41" s="13"/>
      <c r="G41" s="13"/>
      <c r="H41" s="13"/>
      <c r="I41" s="13"/>
    </row>
    <row r="42" spans="1:19" x14ac:dyDescent="0.2">
      <c r="A42" s="6" t="s">
        <v>6</v>
      </c>
      <c r="B42" s="7"/>
      <c r="C42" s="22"/>
      <c r="D42" s="22"/>
      <c r="E42" s="13"/>
      <c r="F42" s="13"/>
      <c r="G42" s="13"/>
      <c r="H42" s="13"/>
      <c r="I42" s="13"/>
    </row>
    <row r="43" spans="1:19" x14ac:dyDescent="0.2">
      <c r="A43" s="6"/>
      <c r="B43" s="7"/>
      <c r="C43" s="22"/>
      <c r="D43" s="22"/>
      <c r="E43" s="13"/>
      <c r="F43" s="13"/>
      <c r="G43" s="13"/>
      <c r="H43" s="13"/>
      <c r="I43" s="13"/>
    </row>
    <row r="44" spans="1:19" x14ac:dyDescent="0.2">
      <c r="A44" s="36" t="s">
        <v>8</v>
      </c>
      <c r="B44" s="27"/>
      <c r="C44" s="22"/>
      <c r="D44" s="22"/>
      <c r="E44" s="13"/>
      <c r="F44" s="13"/>
      <c r="G44" s="13"/>
      <c r="H44" s="13"/>
      <c r="I44" s="13"/>
    </row>
    <row r="45" spans="1:19" x14ac:dyDescent="0.2">
      <c r="A45" s="38" t="s">
        <v>9</v>
      </c>
      <c r="B45" s="39"/>
      <c r="C45" s="22"/>
      <c r="D45" s="22"/>
      <c r="E45" s="13"/>
      <c r="F45" s="13"/>
      <c r="G45" s="13"/>
      <c r="H45" s="13"/>
      <c r="I45" s="13"/>
    </row>
  </sheetData>
  <sheetProtection selectLockedCells="1"/>
  <mergeCells count="5">
    <mergeCell ref="A8:I8"/>
    <mergeCell ref="A11:I11"/>
    <mergeCell ref="A14:I14"/>
    <mergeCell ref="A17:I17"/>
    <mergeCell ref="A18:I18"/>
  </mergeCells>
  <printOptions horizontalCentered="1"/>
  <pageMargins left="0.75" right="0.75" top="0.6" bottom="0.55000000000000004" header="0.28000000000000003" footer="0.16"/>
  <pageSetup scale="96" fitToHeight="0" orientation="landscape" r:id="rId1"/>
  <headerFooter alignWithMargins="0">
    <oddHeader>&amp;C&amp;"Arial,Bold"Report on Non-General Fund Information
&amp;"Arial,Regular"for Submittal to the 2023 Legislature</oddHeader>
    <oddFooter>&amp;LForm 37-47 (rev. 9/7/21)&amp;R&amp;D  &amp;T</oddFooter>
  </headerFooter>
  <rowBreaks count="1" manualBreakCount="1">
    <brk id="1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95FA07-EFA5-42A6-9B10-CB976F10D914}">
  <sheetPr>
    <pageSetUpPr fitToPage="1"/>
  </sheetPr>
  <dimension ref="A2:K43"/>
  <sheetViews>
    <sheetView zoomScaleNormal="100" workbookViewId="0">
      <selection activeCell="A13" sqref="A13"/>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2" spans="1:9" x14ac:dyDescent="0.2">
      <c r="A2" s="1" t="s">
        <v>13</v>
      </c>
      <c r="B2" s="40" t="s">
        <v>36</v>
      </c>
      <c r="C2" s="41"/>
      <c r="D2" s="41"/>
      <c r="G2" s="42" t="s">
        <v>14</v>
      </c>
      <c r="H2" s="40" t="s">
        <v>47</v>
      </c>
      <c r="I2" s="41"/>
    </row>
    <row r="3" spans="1:9" x14ac:dyDescent="0.2">
      <c r="A3" s="1" t="s">
        <v>22</v>
      </c>
      <c r="B3" s="40" t="s">
        <v>48</v>
      </c>
      <c r="C3" s="41"/>
      <c r="D3" s="41"/>
      <c r="G3" s="42" t="s">
        <v>15</v>
      </c>
      <c r="H3" s="43" t="s">
        <v>49</v>
      </c>
      <c r="I3" s="15"/>
    </row>
    <row r="4" spans="1:9" x14ac:dyDescent="0.2">
      <c r="A4" s="1" t="s">
        <v>16</v>
      </c>
      <c r="B4" s="40" t="s">
        <v>58</v>
      </c>
      <c r="C4" s="41"/>
      <c r="D4" s="41"/>
      <c r="G4" s="42" t="s">
        <v>18</v>
      </c>
      <c r="H4" s="40" t="s">
        <v>41</v>
      </c>
      <c r="I4" s="41"/>
    </row>
    <row r="5" spans="1:9" x14ac:dyDescent="0.2">
      <c r="A5" s="1" t="s">
        <v>17</v>
      </c>
      <c r="B5" s="43" t="s">
        <v>51</v>
      </c>
      <c r="C5" s="15"/>
      <c r="D5" s="15"/>
      <c r="G5" s="42" t="s">
        <v>19</v>
      </c>
      <c r="H5" s="43" t="s">
        <v>59</v>
      </c>
      <c r="I5" s="15"/>
    </row>
    <row r="6" spans="1:9" x14ac:dyDescent="0.2">
      <c r="B6" s="43" t="s">
        <v>53</v>
      </c>
      <c r="C6" s="15"/>
      <c r="D6" s="15"/>
    </row>
    <row r="8" spans="1:9" x14ac:dyDescent="0.2">
      <c r="A8" s="231" t="s">
        <v>60</v>
      </c>
      <c r="B8" s="231"/>
      <c r="C8" s="231"/>
      <c r="D8" s="231"/>
      <c r="E8" s="231"/>
      <c r="F8" s="231"/>
      <c r="G8" s="231"/>
      <c r="H8" s="231"/>
      <c r="I8" s="231"/>
    </row>
    <row r="10" spans="1:9" x14ac:dyDescent="0.2">
      <c r="A10" s="231" t="s">
        <v>61</v>
      </c>
      <c r="B10" s="231"/>
      <c r="C10" s="231"/>
      <c r="D10" s="231"/>
      <c r="E10" s="231"/>
      <c r="F10" s="231"/>
      <c r="G10" s="231"/>
      <c r="H10" s="231"/>
      <c r="I10" s="231"/>
    </row>
    <row r="12" spans="1:9" x14ac:dyDescent="0.2">
      <c r="A12" s="231" t="s">
        <v>62</v>
      </c>
      <c r="B12" s="231"/>
      <c r="C12" s="231"/>
      <c r="D12" s="231"/>
      <c r="E12" s="231"/>
      <c r="F12" s="231"/>
      <c r="G12" s="231"/>
      <c r="H12" s="231"/>
      <c r="I12" s="231"/>
    </row>
    <row r="14" spans="1:9" ht="28.5" customHeight="1" x14ac:dyDescent="0.2">
      <c r="A14" s="231" t="s">
        <v>391</v>
      </c>
      <c r="B14" s="231"/>
      <c r="C14" s="231"/>
      <c r="D14" s="231"/>
      <c r="E14" s="231"/>
      <c r="F14" s="231"/>
      <c r="G14" s="231"/>
      <c r="H14" s="231"/>
      <c r="I14" s="231"/>
    </row>
    <row r="16" spans="1:9" x14ac:dyDescent="0.2">
      <c r="A16" s="228" t="s">
        <v>12</v>
      </c>
      <c r="B16" s="229"/>
      <c r="C16" s="229"/>
      <c r="D16" s="229"/>
      <c r="E16" s="229"/>
      <c r="F16" s="229"/>
      <c r="G16" s="229"/>
      <c r="H16" s="229"/>
      <c r="I16" s="230"/>
    </row>
    <row r="17" spans="1:11" x14ac:dyDescent="0.2">
      <c r="A17" s="14"/>
      <c r="B17" s="18"/>
      <c r="C17" s="44" t="s">
        <v>27</v>
      </c>
      <c r="D17" s="44" t="s">
        <v>30</v>
      </c>
      <c r="E17" s="44" t="s">
        <v>32</v>
      </c>
      <c r="F17" s="44" t="s">
        <v>33</v>
      </c>
      <c r="G17" s="44" t="s">
        <v>34</v>
      </c>
      <c r="H17" s="44" t="s">
        <v>35</v>
      </c>
      <c r="I17" s="44" t="s">
        <v>356</v>
      </c>
    </row>
    <row r="18" spans="1:11" x14ac:dyDescent="0.2">
      <c r="A18" s="14"/>
      <c r="B18" s="18"/>
      <c r="C18" s="45" t="s">
        <v>10</v>
      </c>
      <c r="D18" s="9" t="s">
        <v>10</v>
      </c>
      <c r="E18" s="9" t="s">
        <v>10</v>
      </c>
      <c r="F18" s="11" t="s">
        <v>10</v>
      </c>
      <c r="G18" s="11" t="s">
        <v>10</v>
      </c>
      <c r="H18" s="9" t="s">
        <v>11</v>
      </c>
      <c r="I18" s="9" t="s">
        <v>11</v>
      </c>
    </row>
    <row r="19" spans="1:11" x14ac:dyDescent="0.2">
      <c r="A19" s="14" t="s">
        <v>0</v>
      </c>
      <c r="B19" s="18"/>
      <c r="C19" s="22">
        <v>1974630</v>
      </c>
      <c r="D19" s="22">
        <v>1676489</v>
      </c>
      <c r="E19" s="22">
        <v>1700000</v>
      </c>
      <c r="F19" s="22">
        <v>1700000</v>
      </c>
      <c r="G19" s="22">
        <v>1700000</v>
      </c>
      <c r="H19" s="22">
        <v>1700000</v>
      </c>
      <c r="I19" s="22">
        <v>1700000</v>
      </c>
    </row>
    <row r="20" spans="1:11" x14ac:dyDescent="0.2">
      <c r="A20" s="14" t="s">
        <v>1</v>
      </c>
      <c r="B20" s="18"/>
      <c r="C20" s="22">
        <v>47</v>
      </c>
      <c r="D20" s="22">
        <v>1491</v>
      </c>
      <c r="E20" s="22">
        <v>0</v>
      </c>
      <c r="F20" s="22">
        <f t="shared" ref="F20" si="0">E31</f>
        <v>0.12999999988824129</v>
      </c>
      <c r="G20" s="22">
        <f t="shared" ref="G20" si="1">F31</f>
        <v>0.4599999999627471</v>
      </c>
      <c r="H20" s="22">
        <f t="shared" ref="H20" si="2">G31</f>
        <v>10.550000000046566</v>
      </c>
      <c r="I20" s="22">
        <f t="shared" ref="I20" si="3">H31</f>
        <v>10.550000000046566</v>
      </c>
    </row>
    <row r="21" spans="1:11" x14ac:dyDescent="0.2">
      <c r="A21" s="14" t="s">
        <v>2</v>
      </c>
      <c r="B21" s="18"/>
      <c r="C21" s="22">
        <v>869282</v>
      </c>
      <c r="D21" s="22">
        <v>1131086</v>
      </c>
      <c r="E21" s="22">
        <v>1649744.4</v>
      </c>
      <c r="F21" s="22">
        <v>1524568.78</v>
      </c>
      <c r="G21" s="22">
        <v>1465614.78</v>
      </c>
      <c r="H21" s="22">
        <v>1520000</v>
      </c>
      <c r="I21" s="22">
        <v>1520000</v>
      </c>
    </row>
    <row r="22" spans="1:11" x14ac:dyDescent="0.2">
      <c r="A22" s="14" t="s">
        <v>3</v>
      </c>
      <c r="B22" s="18"/>
      <c r="C22" s="22">
        <v>867838</v>
      </c>
      <c r="D22" s="22">
        <v>1132577</v>
      </c>
      <c r="E22" s="17">
        <v>1649744.27</v>
      </c>
      <c r="F22" s="22">
        <v>1524568.45</v>
      </c>
      <c r="G22" s="22">
        <v>1465604.69</v>
      </c>
      <c r="H22" s="22">
        <v>1520000</v>
      </c>
      <c r="I22" s="22">
        <v>1520000</v>
      </c>
    </row>
    <row r="23" spans="1:11" x14ac:dyDescent="0.2">
      <c r="A23" s="14"/>
      <c r="B23" s="18"/>
      <c r="C23" s="22"/>
      <c r="D23" s="22"/>
      <c r="E23" s="22"/>
      <c r="F23" s="22"/>
      <c r="G23" s="22"/>
      <c r="H23" s="22"/>
      <c r="I23" s="22"/>
    </row>
    <row r="24" spans="1:11" x14ac:dyDescent="0.2">
      <c r="A24" s="14" t="s">
        <v>4</v>
      </c>
      <c r="B24" s="15"/>
      <c r="C24" s="16"/>
      <c r="D24" s="16"/>
      <c r="E24" s="16"/>
      <c r="F24" s="16"/>
      <c r="G24" s="16"/>
      <c r="H24" s="17"/>
      <c r="I24" s="17"/>
    </row>
    <row r="25" spans="1:11" x14ac:dyDescent="0.2">
      <c r="A25" s="14" t="s">
        <v>31</v>
      </c>
      <c r="B25" s="18"/>
      <c r="C25" s="19"/>
      <c r="D25" s="16"/>
      <c r="E25" s="16"/>
      <c r="F25" s="16"/>
      <c r="G25" s="16"/>
      <c r="H25" s="17"/>
      <c r="I25" s="17"/>
      <c r="K25" s="54"/>
    </row>
    <row r="26" spans="1:11" x14ac:dyDescent="0.2">
      <c r="A26" s="20"/>
      <c r="B26" s="21"/>
      <c r="C26" s="22"/>
      <c r="D26" s="22"/>
      <c r="E26" s="22"/>
      <c r="F26" s="22"/>
      <c r="G26" s="22"/>
      <c r="H26" s="22"/>
      <c r="I26" s="22"/>
    </row>
    <row r="27" spans="1:11" x14ac:dyDescent="0.2">
      <c r="A27" s="20"/>
      <c r="B27" s="21"/>
      <c r="C27" s="22"/>
      <c r="D27" s="22"/>
      <c r="E27" s="22"/>
      <c r="F27" s="22"/>
      <c r="G27" s="22"/>
      <c r="H27" s="22"/>
      <c r="I27" s="22"/>
    </row>
    <row r="28" spans="1:11" x14ac:dyDescent="0.2">
      <c r="A28" s="20"/>
      <c r="B28" s="21"/>
      <c r="C28" s="22"/>
      <c r="D28" s="22"/>
      <c r="E28" s="22"/>
      <c r="F28" s="22"/>
      <c r="G28" s="22"/>
      <c r="H28" s="22"/>
      <c r="I28" s="22"/>
    </row>
    <row r="29" spans="1:11" x14ac:dyDescent="0.2">
      <c r="A29" s="14" t="s">
        <v>5</v>
      </c>
      <c r="B29" s="18"/>
      <c r="C29" s="17"/>
      <c r="D29" s="17"/>
      <c r="E29" s="17"/>
      <c r="F29" s="17">
        <f t="shared" ref="F29:H29" si="4">SUM(F26:F28)</f>
        <v>0</v>
      </c>
      <c r="G29" s="17">
        <f t="shared" si="4"/>
        <v>0</v>
      </c>
      <c r="H29" s="17">
        <f t="shared" si="4"/>
        <v>0</v>
      </c>
      <c r="I29" s="17">
        <f t="shared" ref="I29" si="5">SUM(I26:I28)</f>
        <v>0</v>
      </c>
    </row>
    <row r="30" spans="1:11" x14ac:dyDescent="0.2">
      <c r="A30" s="14"/>
      <c r="B30" s="18"/>
      <c r="C30" s="22"/>
      <c r="D30" s="22"/>
      <c r="E30" s="22"/>
      <c r="F30" s="22"/>
      <c r="G30" s="22"/>
      <c r="H30" s="22"/>
      <c r="I30" s="22"/>
    </row>
    <row r="31" spans="1:11" x14ac:dyDescent="0.2">
      <c r="A31" s="14" t="s">
        <v>7</v>
      </c>
      <c r="B31" s="18"/>
      <c r="C31" s="17">
        <v>1491</v>
      </c>
      <c r="D31" s="17">
        <v>0</v>
      </c>
      <c r="E31" s="17">
        <v>0.12999999988824129</v>
      </c>
      <c r="F31" s="17">
        <f>+F20+F21-F22+F29</f>
        <v>0.4599999999627471</v>
      </c>
      <c r="G31" s="17">
        <f>+G20+G21-G22+G29</f>
        <v>10.550000000046566</v>
      </c>
      <c r="H31" s="17">
        <f t="shared" ref="H31:I31" si="6">+H20+H21-H22+H29</f>
        <v>10.550000000046566</v>
      </c>
      <c r="I31" s="17">
        <f t="shared" si="6"/>
        <v>10.550000000046566</v>
      </c>
    </row>
    <row r="32" spans="1:11" x14ac:dyDescent="0.2">
      <c r="A32" s="20"/>
      <c r="B32" s="21"/>
      <c r="C32" s="37"/>
      <c r="D32" s="37"/>
      <c r="E32" s="22"/>
      <c r="F32" s="22"/>
      <c r="G32" s="22"/>
      <c r="H32" s="22"/>
      <c r="I32" s="22"/>
    </row>
    <row r="33" spans="1:9" x14ac:dyDescent="0.2">
      <c r="A33" s="14" t="s">
        <v>24</v>
      </c>
      <c r="B33" s="18"/>
      <c r="C33" s="37"/>
      <c r="D33" s="37">
        <v>541692.04</v>
      </c>
      <c r="E33" s="22">
        <v>153371.63</v>
      </c>
      <c r="F33" s="22">
        <v>466634.12</v>
      </c>
      <c r="G33" s="22"/>
      <c r="H33" s="22"/>
      <c r="I33" s="22"/>
    </row>
    <row r="34" spans="1:9" x14ac:dyDescent="0.2">
      <c r="A34" s="20"/>
      <c r="B34" s="21"/>
      <c r="C34" s="37"/>
      <c r="D34" s="37"/>
      <c r="E34" s="22"/>
      <c r="F34" s="22"/>
      <c r="G34" s="22"/>
      <c r="H34" s="22"/>
      <c r="I34" s="22"/>
    </row>
    <row r="35" spans="1:9" x14ac:dyDescent="0.2">
      <c r="A35" s="14" t="s">
        <v>25</v>
      </c>
      <c r="B35" s="46"/>
      <c r="C35" s="47" t="s">
        <v>57</v>
      </c>
      <c r="D35" s="47" t="s">
        <v>57</v>
      </c>
      <c r="E35" s="47" t="s">
        <v>57</v>
      </c>
      <c r="F35" s="47" t="s">
        <v>57</v>
      </c>
      <c r="G35" s="47" t="s">
        <v>57</v>
      </c>
      <c r="H35" s="47" t="s">
        <v>57</v>
      </c>
      <c r="I35" s="47" t="s">
        <v>57</v>
      </c>
    </row>
    <row r="36" spans="1:9" x14ac:dyDescent="0.2">
      <c r="A36" s="48"/>
      <c r="B36" s="48"/>
      <c r="C36" s="49"/>
      <c r="D36" s="49"/>
      <c r="E36" s="49"/>
      <c r="F36" s="49"/>
      <c r="G36" s="49"/>
      <c r="H36" s="49"/>
      <c r="I36" s="49"/>
    </row>
    <row r="37" spans="1:9" x14ac:dyDescent="0.2">
      <c r="A37" s="50" t="s">
        <v>26</v>
      </c>
      <c r="B37" s="41"/>
      <c r="C37" s="34"/>
      <c r="D37" s="34"/>
      <c r="E37" s="34"/>
      <c r="F37" s="34"/>
      <c r="G37" s="34"/>
      <c r="H37" s="34"/>
      <c r="I37" s="34"/>
    </row>
    <row r="38" spans="1:9" x14ac:dyDescent="0.2">
      <c r="A38" s="51" t="s">
        <v>29</v>
      </c>
      <c r="B38" s="21"/>
      <c r="C38" s="37"/>
      <c r="D38" s="37"/>
      <c r="E38" s="37"/>
      <c r="F38" s="37"/>
      <c r="G38" s="37"/>
      <c r="H38" s="37"/>
      <c r="I38" s="37"/>
    </row>
    <row r="39" spans="1:9" x14ac:dyDescent="0.2">
      <c r="A39" s="14"/>
      <c r="B39" s="18"/>
      <c r="C39" s="22"/>
      <c r="D39" s="22"/>
      <c r="E39" s="22"/>
      <c r="F39" s="22"/>
      <c r="G39" s="22"/>
      <c r="H39" s="22"/>
      <c r="I39" s="22"/>
    </row>
    <row r="40" spans="1:9" x14ac:dyDescent="0.2">
      <c r="A40" s="14" t="s">
        <v>6</v>
      </c>
      <c r="B40" s="18"/>
      <c r="C40" s="22"/>
      <c r="D40" s="22"/>
      <c r="E40" s="22"/>
      <c r="F40" s="22"/>
      <c r="G40" s="22"/>
      <c r="H40" s="22"/>
      <c r="I40" s="22"/>
    </row>
    <row r="41" spans="1:9" x14ac:dyDescent="0.2">
      <c r="A41" s="14"/>
      <c r="B41" s="18"/>
      <c r="C41" s="22"/>
      <c r="D41" s="22"/>
      <c r="E41" s="22"/>
      <c r="F41" s="22"/>
      <c r="G41" s="22"/>
      <c r="H41" s="22"/>
      <c r="I41" s="22"/>
    </row>
    <row r="42" spans="1:9" x14ac:dyDescent="0.2">
      <c r="A42" s="51" t="s">
        <v>8</v>
      </c>
      <c r="B42" s="46"/>
      <c r="C42" s="22"/>
      <c r="D42" s="22"/>
      <c r="E42" s="22"/>
      <c r="F42" s="22"/>
      <c r="G42" s="22"/>
      <c r="H42" s="22"/>
      <c r="I42" s="22"/>
    </row>
    <row r="43" spans="1:9" x14ac:dyDescent="0.2">
      <c r="A43" s="52" t="s">
        <v>9</v>
      </c>
      <c r="B43" s="53"/>
      <c r="C43" s="22"/>
      <c r="D43" s="22"/>
      <c r="E43" s="22"/>
      <c r="F43" s="22"/>
      <c r="G43" s="22"/>
      <c r="H43" s="22"/>
      <c r="I43" s="22"/>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96"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2347F7-F31F-4079-B8E8-55774B3D9F51}">
  <sheetPr>
    <pageSetUpPr fitToPage="1"/>
  </sheetPr>
  <dimension ref="A1:K43"/>
  <sheetViews>
    <sheetView zoomScaleNormal="100" workbookViewId="0">
      <selection activeCell="A12" sqref="A12:I13"/>
    </sheetView>
  </sheetViews>
  <sheetFormatPr defaultColWidth="10.28515625" defaultRowHeight="12.75" x14ac:dyDescent="0.2"/>
  <cols>
    <col min="1" max="2" width="14.7109375" style="221" customWidth="1"/>
    <col min="3" max="8" width="14" style="221" customWidth="1"/>
    <col min="9" max="9" width="13.140625" style="221" customWidth="1"/>
    <col min="10" max="12" width="10.28515625" style="221"/>
    <col min="13" max="13" width="9.28515625" style="221" bestFit="1" customWidth="1"/>
    <col min="14" max="16384" width="10.28515625" style="221"/>
  </cols>
  <sheetData>
    <row r="1" spans="1:11" x14ac:dyDescent="0.2">
      <c r="A1" s="96"/>
      <c r="B1" s="96"/>
      <c r="C1" s="96"/>
      <c r="D1" s="96"/>
      <c r="E1" s="96"/>
      <c r="F1" s="96"/>
      <c r="G1" s="96"/>
      <c r="H1" s="96"/>
      <c r="I1" s="96"/>
    </row>
    <row r="2" spans="1:11" x14ac:dyDescent="0.2">
      <c r="A2" s="96" t="s">
        <v>13</v>
      </c>
      <c r="B2" s="97" t="s">
        <v>36</v>
      </c>
      <c r="C2" s="97"/>
      <c r="D2" s="97"/>
      <c r="E2" s="96"/>
      <c r="F2" s="96"/>
      <c r="G2" s="98" t="s">
        <v>14</v>
      </c>
      <c r="H2" s="99" t="s">
        <v>187</v>
      </c>
      <c r="I2" s="97"/>
    </row>
    <row r="3" spans="1:11" x14ac:dyDescent="0.2">
      <c r="A3" s="96" t="s">
        <v>22</v>
      </c>
      <c r="B3" s="97" t="s">
        <v>200</v>
      </c>
      <c r="C3" s="97"/>
      <c r="D3" s="97"/>
      <c r="E3" s="96"/>
      <c r="F3" s="96"/>
      <c r="G3" s="98" t="s">
        <v>15</v>
      </c>
      <c r="H3" s="100" t="s">
        <v>189</v>
      </c>
      <c r="I3" s="101"/>
    </row>
    <row r="4" spans="1:11" x14ac:dyDescent="0.2">
      <c r="A4" s="96" t="s">
        <v>16</v>
      </c>
      <c r="B4" s="97" t="s">
        <v>201</v>
      </c>
      <c r="C4" s="97"/>
      <c r="D4" s="97"/>
      <c r="E4" s="96"/>
      <c r="F4" s="96"/>
      <c r="G4" s="98" t="s">
        <v>18</v>
      </c>
      <c r="H4" s="97" t="s">
        <v>41</v>
      </c>
      <c r="I4" s="97"/>
    </row>
    <row r="5" spans="1:11" x14ac:dyDescent="0.2">
      <c r="A5" s="96" t="s">
        <v>17</v>
      </c>
      <c r="B5" s="97" t="s">
        <v>202</v>
      </c>
      <c r="C5" s="101"/>
      <c r="D5" s="101"/>
      <c r="E5" s="96"/>
      <c r="F5" s="96"/>
      <c r="G5" s="98" t="s">
        <v>19</v>
      </c>
      <c r="H5" s="101" t="s">
        <v>203</v>
      </c>
      <c r="I5" s="101"/>
    </row>
    <row r="6" spans="1:11" x14ac:dyDescent="0.2">
      <c r="A6" s="96"/>
      <c r="B6" s="96"/>
      <c r="C6" s="96"/>
      <c r="D6" s="96"/>
      <c r="E6" s="96"/>
      <c r="F6" s="96"/>
      <c r="G6" s="96"/>
      <c r="H6" s="96"/>
      <c r="I6" s="96"/>
    </row>
    <row r="7" spans="1:11" x14ac:dyDescent="0.2">
      <c r="A7" s="96"/>
      <c r="B7" s="96"/>
      <c r="C7" s="96"/>
      <c r="D7" s="96"/>
      <c r="E7" s="96"/>
      <c r="F7" s="96"/>
      <c r="G7" s="96"/>
      <c r="H7" s="96"/>
      <c r="I7" s="96"/>
    </row>
    <row r="8" spans="1:11" s="102" customFormat="1" x14ac:dyDescent="0.2">
      <c r="A8" s="248" t="s">
        <v>204</v>
      </c>
      <c r="B8" s="248"/>
      <c r="C8" s="248"/>
      <c r="D8" s="248"/>
      <c r="E8" s="248"/>
      <c r="F8" s="248"/>
      <c r="G8" s="248"/>
      <c r="H8" s="248"/>
      <c r="I8" s="248"/>
    </row>
    <row r="9" spans="1:11" s="102" customFormat="1" x14ac:dyDescent="0.2">
      <c r="A9" s="103"/>
      <c r="B9" s="103"/>
      <c r="C9" s="103"/>
      <c r="D9" s="103"/>
      <c r="E9" s="103"/>
      <c r="F9" s="103"/>
      <c r="G9" s="103"/>
      <c r="H9" s="103"/>
      <c r="I9" s="103"/>
      <c r="K9" s="1"/>
    </row>
    <row r="10" spans="1:11" s="102" customFormat="1" x14ac:dyDescent="0.2">
      <c r="A10" s="104" t="s">
        <v>195</v>
      </c>
      <c r="B10" s="103"/>
      <c r="C10" s="103"/>
      <c r="D10" s="103"/>
      <c r="E10" s="103"/>
      <c r="F10" s="103"/>
      <c r="G10" s="103"/>
      <c r="H10" s="103"/>
      <c r="I10" s="103"/>
    </row>
    <row r="11" spans="1:11" s="102" customFormat="1" x14ac:dyDescent="0.2">
      <c r="A11" s="103"/>
      <c r="B11" s="103"/>
      <c r="C11" s="103"/>
      <c r="D11" s="103"/>
      <c r="E11" s="103"/>
      <c r="F11" s="103"/>
      <c r="G11" s="103"/>
      <c r="H11" s="103"/>
      <c r="I11" s="103"/>
    </row>
    <row r="12" spans="1:11" s="102" customFormat="1" ht="12.75" customHeight="1" x14ac:dyDescent="0.2">
      <c r="A12" s="248" t="s">
        <v>205</v>
      </c>
      <c r="B12" s="248"/>
      <c r="C12" s="248"/>
      <c r="D12" s="248"/>
      <c r="E12" s="248"/>
      <c r="F12" s="248"/>
      <c r="G12" s="248"/>
      <c r="H12" s="248"/>
      <c r="I12" s="248"/>
    </row>
    <row r="13" spans="1:11" s="102" customFormat="1" x14ac:dyDescent="0.2">
      <c r="A13" s="248"/>
      <c r="B13" s="248"/>
      <c r="C13" s="248"/>
      <c r="D13" s="248"/>
      <c r="E13" s="248"/>
      <c r="F13" s="248"/>
      <c r="G13" s="248"/>
      <c r="H13" s="248"/>
      <c r="I13" s="248"/>
    </row>
    <row r="14" spans="1:11" s="102" customFormat="1" x14ac:dyDescent="0.2">
      <c r="A14" s="103"/>
      <c r="B14" s="103"/>
      <c r="C14" s="103"/>
      <c r="D14" s="103"/>
      <c r="E14" s="103"/>
      <c r="F14" s="103"/>
      <c r="G14" s="103"/>
      <c r="H14" s="103"/>
      <c r="I14" s="103"/>
    </row>
    <row r="15" spans="1:11" s="102" customFormat="1" x14ac:dyDescent="0.2">
      <c r="A15" s="249" t="s">
        <v>206</v>
      </c>
      <c r="B15" s="248"/>
      <c r="C15" s="248"/>
      <c r="D15" s="248"/>
      <c r="E15" s="248"/>
      <c r="F15" s="248"/>
      <c r="G15" s="248"/>
      <c r="H15" s="248"/>
      <c r="I15" s="248"/>
    </row>
    <row r="16" spans="1:11" x14ac:dyDescent="0.2">
      <c r="A16" s="96"/>
      <c r="B16" s="96"/>
      <c r="C16" s="96"/>
      <c r="D16" s="96"/>
      <c r="E16" s="96"/>
      <c r="F16" s="96"/>
      <c r="G16" s="96"/>
      <c r="H16" s="96"/>
      <c r="I16" s="96"/>
    </row>
    <row r="17" spans="1:9" x14ac:dyDescent="0.2">
      <c r="A17" s="250" t="s">
        <v>12</v>
      </c>
      <c r="B17" s="251"/>
      <c r="C17" s="251"/>
      <c r="D17" s="251"/>
      <c r="E17" s="251"/>
      <c r="F17" s="251"/>
      <c r="G17" s="251"/>
      <c r="H17" s="251"/>
      <c r="I17" s="252"/>
    </row>
    <row r="18" spans="1:9" s="1" customFormat="1" x14ac:dyDescent="0.2">
      <c r="A18" s="6"/>
      <c r="B18" s="7"/>
      <c r="C18" s="8" t="s">
        <v>27</v>
      </c>
      <c r="D18" s="8" t="s">
        <v>30</v>
      </c>
      <c r="E18" s="8" t="s">
        <v>32</v>
      </c>
      <c r="F18" s="8" t="s">
        <v>33</v>
      </c>
      <c r="G18" s="8" t="s">
        <v>34</v>
      </c>
      <c r="H18" s="8" t="s">
        <v>35</v>
      </c>
      <c r="I18" s="8" t="s">
        <v>356</v>
      </c>
    </row>
    <row r="19" spans="1:9" x14ac:dyDescent="0.2">
      <c r="A19" s="105"/>
      <c r="B19" s="106"/>
      <c r="C19" s="107" t="s">
        <v>10</v>
      </c>
      <c r="D19" s="77" t="s">
        <v>10</v>
      </c>
      <c r="E19" s="77" t="s">
        <v>10</v>
      </c>
      <c r="F19" s="11" t="s">
        <v>10</v>
      </c>
      <c r="G19" s="11" t="s">
        <v>10</v>
      </c>
      <c r="H19" s="107" t="s">
        <v>11</v>
      </c>
      <c r="I19" s="107" t="s">
        <v>11</v>
      </c>
    </row>
    <row r="20" spans="1:9" x14ac:dyDescent="0.2">
      <c r="A20" s="105" t="s">
        <v>0</v>
      </c>
      <c r="B20" s="106"/>
      <c r="C20" s="108">
        <v>324450</v>
      </c>
      <c r="D20" s="108">
        <v>328650</v>
      </c>
      <c r="E20" s="108">
        <v>328650</v>
      </c>
      <c r="F20" s="108">
        <v>345083</v>
      </c>
      <c r="G20" s="108">
        <v>328868</v>
      </c>
      <c r="H20" s="108">
        <v>345311</v>
      </c>
      <c r="I20" s="108">
        <v>345311</v>
      </c>
    </row>
    <row r="21" spans="1:9" x14ac:dyDescent="0.2">
      <c r="A21" s="105" t="s">
        <v>1</v>
      </c>
      <c r="B21" s="106"/>
      <c r="C21" s="108">
        <v>46252</v>
      </c>
      <c r="D21" s="108">
        <v>646.15</v>
      </c>
      <c r="E21" s="109">
        <v>1643.2500000000582</v>
      </c>
      <c r="F21" s="108">
        <f t="shared" ref="F21:I21" si="0">E31</f>
        <v>2959.3200000000652</v>
      </c>
      <c r="G21" s="108">
        <f t="shared" si="0"/>
        <v>4256.9400000000605</v>
      </c>
      <c r="H21" s="108">
        <f t="shared" si="0"/>
        <v>13579.070000000007</v>
      </c>
      <c r="I21" s="108">
        <f t="shared" si="0"/>
        <v>13579.070000000007</v>
      </c>
    </row>
    <row r="22" spans="1:9" x14ac:dyDescent="0.2">
      <c r="A22" s="105" t="s">
        <v>2</v>
      </c>
      <c r="B22" s="106"/>
      <c r="C22" s="108">
        <v>419757.23</v>
      </c>
      <c r="D22" s="108">
        <v>355860.58</v>
      </c>
      <c r="E22" s="110">
        <v>249187.44</v>
      </c>
      <c r="F22" s="78">
        <v>301131.15999999997</v>
      </c>
      <c r="G22" s="78">
        <v>348819.66</v>
      </c>
      <c r="H22" s="78">
        <v>300000</v>
      </c>
      <c r="I22" s="78">
        <v>300000</v>
      </c>
    </row>
    <row r="23" spans="1:9" x14ac:dyDescent="0.2">
      <c r="A23" s="105" t="s">
        <v>3</v>
      </c>
      <c r="B23" s="106"/>
      <c r="C23" s="108">
        <v>465363.9</v>
      </c>
      <c r="D23" s="108">
        <v>354863.48</v>
      </c>
      <c r="E23" s="110">
        <v>247871.37</v>
      </c>
      <c r="F23" s="78">
        <v>299833.53999999998</v>
      </c>
      <c r="G23" s="78">
        <v>339497.53</v>
      </c>
      <c r="H23" s="78">
        <v>300000</v>
      </c>
      <c r="I23" s="78">
        <v>300000</v>
      </c>
    </row>
    <row r="24" spans="1:9" x14ac:dyDescent="0.2">
      <c r="A24" s="105"/>
      <c r="B24" s="106"/>
      <c r="C24" s="108"/>
      <c r="D24" s="108"/>
      <c r="E24" s="108"/>
      <c r="F24" s="108"/>
      <c r="G24" s="108"/>
      <c r="H24" s="108"/>
      <c r="I24" s="108"/>
    </row>
    <row r="25" spans="1:9" x14ac:dyDescent="0.2">
      <c r="A25" s="105" t="s">
        <v>4</v>
      </c>
      <c r="B25" s="101"/>
      <c r="C25" s="111"/>
      <c r="D25" s="111"/>
      <c r="E25" s="111"/>
      <c r="F25" s="111"/>
      <c r="G25" s="111"/>
      <c r="H25" s="112"/>
      <c r="I25" s="112"/>
    </row>
    <row r="26" spans="1:9" x14ac:dyDescent="0.2">
      <c r="A26" s="113" t="s">
        <v>197</v>
      </c>
      <c r="B26" s="97"/>
      <c r="C26" s="114"/>
      <c r="D26" s="114"/>
      <c r="E26" s="114"/>
      <c r="F26" s="114"/>
      <c r="G26" s="114"/>
      <c r="H26" s="115"/>
      <c r="I26" s="115"/>
    </row>
    <row r="27" spans="1:9" x14ac:dyDescent="0.2">
      <c r="A27" s="116"/>
      <c r="B27" s="117"/>
      <c r="C27" s="108"/>
      <c r="D27" s="108"/>
      <c r="E27" s="108"/>
      <c r="F27" s="108"/>
      <c r="G27" s="108"/>
      <c r="H27" s="108"/>
      <c r="I27" s="108"/>
    </row>
    <row r="28" spans="1:9" x14ac:dyDescent="0.2">
      <c r="A28" s="116"/>
      <c r="B28" s="117"/>
      <c r="C28" s="108"/>
      <c r="D28" s="108"/>
      <c r="E28" s="108"/>
      <c r="F28" s="108"/>
      <c r="G28" s="108"/>
      <c r="H28" s="108"/>
      <c r="I28" s="108"/>
    </row>
    <row r="29" spans="1:9" x14ac:dyDescent="0.2">
      <c r="A29" s="105" t="s">
        <v>5</v>
      </c>
      <c r="B29" s="106"/>
      <c r="C29" s="108"/>
      <c r="D29" s="108"/>
      <c r="E29" s="108"/>
      <c r="F29" s="108"/>
      <c r="G29" s="108"/>
      <c r="H29" s="108"/>
      <c r="I29" s="108"/>
    </row>
    <row r="30" spans="1:9" x14ac:dyDescent="0.2">
      <c r="A30" s="105"/>
      <c r="B30" s="106"/>
      <c r="C30" s="108"/>
      <c r="D30" s="108"/>
      <c r="E30" s="108"/>
      <c r="F30" s="108"/>
      <c r="G30" s="108"/>
      <c r="H30" s="108"/>
      <c r="I30" s="108"/>
    </row>
    <row r="31" spans="1:9" x14ac:dyDescent="0.2">
      <c r="A31" s="105" t="s">
        <v>7</v>
      </c>
      <c r="B31" s="106"/>
      <c r="C31" s="81">
        <v>645.32999999995809</v>
      </c>
      <c r="D31" s="81">
        <v>1643.2500000000582</v>
      </c>
      <c r="E31" s="118">
        <v>2959.3200000000652</v>
      </c>
      <c r="F31" s="81">
        <f>+F21+F22-F23+F29</f>
        <v>4256.9400000000605</v>
      </c>
      <c r="G31" s="81">
        <f>+G21+G22-G23+G29</f>
        <v>13579.070000000007</v>
      </c>
      <c r="H31" s="81">
        <f t="shared" ref="H31:I31" si="1">+H21+H22-H23+H29</f>
        <v>13579.070000000007</v>
      </c>
      <c r="I31" s="81">
        <f t="shared" si="1"/>
        <v>13579.070000000007</v>
      </c>
    </row>
    <row r="32" spans="1:9" x14ac:dyDescent="0.2">
      <c r="A32" s="116"/>
      <c r="B32" s="117"/>
      <c r="C32" s="108"/>
      <c r="D32" s="108"/>
      <c r="E32" s="109"/>
      <c r="F32" s="108"/>
      <c r="G32" s="108"/>
      <c r="H32" s="108"/>
      <c r="I32" s="108"/>
    </row>
    <row r="33" spans="1:9" x14ac:dyDescent="0.2">
      <c r="A33" s="105" t="s">
        <v>24</v>
      </c>
      <c r="B33" s="106"/>
      <c r="C33" s="108">
        <v>77873</v>
      </c>
      <c r="D33" s="108">
        <v>128185.86</v>
      </c>
      <c r="E33" s="109">
        <v>123956.82</v>
      </c>
      <c r="F33" s="108">
        <v>50954.79</v>
      </c>
      <c r="G33" s="108">
        <v>244621.75</v>
      </c>
      <c r="H33" s="108">
        <v>123956.82</v>
      </c>
      <c r="I33" s="108">
        <v>123956.82</v>
      </c>
    </row>
    <row r="34" spans="1:9" x14ac:dyDescent="0.2">
      <c r="A34" s="116"/>
      <c r="B34" s="117"/>
      <c r="C34" s="119"/>
      <c r="D34" s="119"/>
      <c r="E34" s="109"/>
      <c r="F34" s="108"/>
      <c r="G34" s="108"/>
      <c r="H34" s="108"/>
      <c r="I34" s="108"/>
    </row>
    <row r="35" spans="1:9" x14ac:dyDescent="0.2">
      <c r="A35" s="105" t="s">
        <v>25</v>
      </c>
      <c r="B35" s="120"/>
      <c r="C35" s="47" t="s">
        <v>198</v>
      </c>
      <c r="D35" s="47" t="s">
        <v>198</v>
      </c>
      <c r="E35" s="121" t="s">
        <v>198</v>
      </c>
      <c r="F35" s="47" t="s">
        <v>198</v>
      </c>
      <c r="G35" s="47" t="s">
        <v>198</v>
      </c>
      <c r="H35" s="47" t="s">
        <v>198</v>
      </c>
      <c r="I35" s="47" t="s">
        <v>198</v>
      </c>
    </row>
    <row r="36" spans="1:9" x14ac:dyDescent="0.2">
      <c r="A36" s="247"/>
      <c r="B36" s="247"/>
      <c r="C36" s="247"/>
      <c r="D36" s="247"/>
      <c r="E36" s="247"/>
      <c r="F36" s="247"/>
      <c r="G36" s="247"/>
      <c r="H36" s="247"/>
      <c r="I36" s="247"/>
    </row>
    <row r="37" spans="1:9" x14ac:dyDescent="0.2">
      <c r="A37" s="122" t="s">
        <v>26</v>
      </c>
      <c r="B37" s="97"/>
      <c r="C37" s="91"/>
      <c r="D37" s="91"/>
      <c r="E37" s="123"/>
      <c r="F37" s="123"/>
      <c r="G37" s="123"/>
      <c r="H37" s="123"/>
      <c r="I37" s="123"/>
    </row>
    <row r="38" spans="1:9" x14ac:dyDescent="0.2">
      <c r="A38" s="124" t="s">
        <v>199</v>
      </c>
      <c r="B38" s="117"/>
      <c r="C38" s="87"/>
      <c r="D38" s="87"/>
      <c r="E38" s="119"/>
      <c r="F38" s="119"/>
      <c r="G38" s="119"/>
      <c r="H38" s="119"/>
      <c r="I38" s="119"/>
    </row>
    <row r="39" spans="1:9" x14ac:dyDescent="0.2">
      <c r="A39" s="105"/>
      <c r="B39" s="106"/>
      <c r="C39" s="108"/>
      <c r="D39" s="108"/>
      <c r="E39" s="108"/>
      <c r="F39" s="108"/>
      <c r="G39" s="108"/>
      <c r="H39" s="108"/>
      <c r="I39" s="108"/>
    </row>
    <row r="40" spans="1:9" x14ac:dyDescent="0.2">
      <c r="A40" s="105" t="s">
        <v>6</v>
      </c>
      <c r="B40" s="106"/>
      <c r="C40" s="78"/>
      <c r="D40" s="78"/>
      <c r="E40" s="108"/>
      <c r="F40" s="108"/>
      <c r="G40" s="108"/>
      <c r="H40" s="108"/>
      <c r="I40" s="108"/>
    </row>
    <row r="41" spans="1:9" x14ac:dyDescent="0.2">
      <c r="A41" s="105"/>
      <c r="B41" s="106"/>
      <c r="C41" s="78"/>
      <c r="D41" s="78"/>
      <c r="E41" s="108"/>
      <c r="F41" s="108"/>
      <c r="G41" s="108"/>
      <c r="H41" s="108"/>
      <c r="I41" s="108"/>
    </row>
    <row r="42" spans="1:9" x14ac:dyDescent="0.2">
      <c r="A42" s="124" t="s">
        <v>8</v>
      </c>
      <c r="B42" s="120"/>
      <c r="C42" s="78"/>
      <c r="D42" s="78"/>
      <c r="E42" s="108"/>
      <c r="F42" s="108"/>
      <c r="G42" s="108"/>
      <c r="H42" s="108"/>
      <c r="I42" s="108"/>
    </row>
    <row r="43" spans="1:9" x14ac:dyDescent="0.2">
      <c r="A43" s="125" t="s">
        <v>9</v>
      </c>
      <c r="B43" s="126"/>
      <c r="C43" s="78"/>
      <c r="D43" s="78"/>
      <c r="E43" s="108"/>
      <c r="F43" s="108"/>
      <c r="G43" s="108"/>
      <c r="H43" s="108"/>
      <c r="I43" s="108"/>
    </row>
  </sheetData>
  <sheetProtection selectLockedCells="1"/>
  <mergeCells count="5">
    <mergeCell ref="A36:I36"/>
    <mergeCell ref="A8:I8"/>
    <mergeCell ref="A12:I13"/>
    <mergeCell ref="A15:I15"/>
    <mergeCell ref="A17:I17"/>
  </mergeCells>
  <printOptions horizontalCentered="1"/>
  <pageMargins left="0.75" right="0.75" top="0.6" bottom="0.55000000000000004" header="0.28000000000000003" footer="0.16"/>
  <pageSetup scale="97"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393C12-057A-4757-A8B3-CE13DE948FB9}">
  <sheetPr>
    <pageSetUpPr fitToPage="1"/>
  </sheetPr>
  <dimension ref="A2:I45"/>
  <sheetViews>
    <sheetView zoomScaleNormal="100" workbookViewId="0">
      <selection activeCell="A13" sqref="A13:I13"/>
    </sheetView>
  </sheetViews>
  <sheetFormatPr defaultColWidth="10.28515625" defaultRowHeight="12.75" x14ac:dyDescent="0.2"/>
  <cols>
    <col min="1" max="2" width="14.7109375" style="221" customWidth="1"/>
    <col min="3" max="8" width="14" style="221" customWidth="1"/>
    <col min="9" max="9" width="13.140625" style="221" customWidth="1"/>
    <col min="10" max="12" width="10.28515625" style="221"/>
    <col min="13" max="13" width="9.28515625" style="221" bestFit="1" customWidth="1"/>
    <col min="14" max="16384" width="10.28515625" style="221"/>
  </cols>
  <sheetData>
    <row r="2" spans="1:9" x14ac:dyDescent="0.2">
      <c r="A2" s="221" t="s">
        <v>13</v>
      </c>
      <c r="B2" s="60" t="s">
        <v>36</v>
      </c>
      <c r="C2" s="60"/>
      <c r="D2" s="60"/>
      <c r="G2" s="71" t="s">
        <v>14</v>
      </c>
      <c r="H2" s="72" t="s">
        <v>187</v>
      </c>
      <c r="I2" s="60"/>
    </row>
    <row r="3" spans="1:9" x14ac:dyDescent="0.2">
      <c r="A3" s="221" t="s">
        <v>22</v>
      </c>
      <c r="B3" s="60" t="s">
        <v>207</v>
      </c>
      <c r="C3" s="60"/>
      <c r="D3" s="60"/>
      <c r="G3" s="71" t="s">
        <v>15</v>
      </c>
      <c r="H3" s="73" t="s">
        <v>189</v>
      </c>
      <c r="I3" s="61"/>
    </row>
    <row r="4" spans="1:9" x14ac:dyDescent="0.2">
      <c r="A4" s="221" t="s">
        <v>16</v>
      </c>
      <c r="B4" s="60" t="s">
        <v>208</v>
      </c>
      <c r="C4" s="60"/>
      <c r="D4" s="60"/>
      <c r="G4" s="71" t="s">
        <v>18</v>
      </c>
      <c r="H4" s="60" t="s">
        <v>41</v>
      </c>
      <c r="I4" s="60"/>
    </row>
    <row r="5" spans="1:9" x14ac:dyDescent="0.2">
      <c r="A5" s="221" t="s">
        <v>17</v>
      </c>
      <c r="B5" s="60" t="s">
        <v>209</v>
      </c>
      <c r="C5" s="61"/>
      <c r="D5" s="61"/>
      <c r="G5" s="71" t="s">
        <v>19</v>
      </c>
      <c r="H5" s="61" t="s">
        <v>210</v>
      </c>
      <c r="I5" s="61"/>
    </row>
    <row r="7" spans="1:9" s="102" customFormat="1" ht="12.75" customHeight="1" x14ac:dyDescent="0.2">
      <c r="A7" s="237" t="s">
        <v>211</v>
      </c>
      <c r="B7" s="237"/>
      <c r="C7" s="237"/>
      <c r="D7" s="237"/>
      <c r="E7" s="237"/>
      <c r="F7" s="237"/>
      <c r="G7" s="237"/>
      <c r="H7" s="237"/>
      <c r="I7" s="237"/>
    </row>
    <row r="8" spans="1:9" s="102" customFormat="1" ht="12.75" customHeight="1" x14ac:dyDescent="0.2">
      <c r="A8" s="219"/>
      <c r="B8" s="219"/>
      <c r="C8" s="219"/>
      <c r="D8" s="219"/>
      <c r="E8" s="219"/>
      <c r="F8" s="219"/>
      <c r="G8" s="219"/>
      <c r="H8" s="219"/>
      <c r="I8" s="219"/>
    </row>
    <row r="9" spans="1:9" s="102" customFormat="1" x14ac:dyDescent="0.2">
      <c r="A9" s="74" t="s">
        <v>195</v>
      </c>
    </row>
    <row r="10" spans="1:9" s="102" customFormat="1" x14ac:dyDescent="0.2">
      <c r="A10" s="74"/>
    </row>
    <row r="11" spans="1:9" s="102" customFormat="1" ht="12.75" customHeight="1" x14ac:dyDescent="0.2">
      <c r="A11" s="237" t="s">
        <v>212</v>
      </c>
      <c r="B11" s="237"/>
      <c r="C11" s="237"/>
      <c r="D11" s="237"/>
      <c r="E11" s="237"/>
      <c r="F11" s="237"/>
      <c r="G11" s="237"/>
      <c r="H11" s="237"/>
      <c r="I11" s="237"/>
    </row>
    <row r="12" spans="1:9" s="102" customFormat="1" ht="12.75" customHeight="1" x14ac:dyDescent="0.2">
      <c r="A12" s="219"/>
      <c r="B12" s="219"/>
      <c r="C12" s="219"/>
      <c r="D12" s="219"/>
      <c r="E12" s="219"/>
      <c r="F12" s="219"/>
      <c r="G12" s="219"/>
      <c r="H12" s="219"/>
      <c r="I12" s="219"/>
    </row>
    <row r="13" spans="1:9" s="102" customFormat="1" ht="12.75" customHeight="1" x14ac:dyDescent="0.2">
      <c r="A13" s="253" t="s">
        <v>213</v>
      </c>
      <c r="B13" s="239"/>
      <c r="C13" s="239"/>
      <c r="D13" s="239"/>
      <c r="E13" s="239"/>
      <c r="F13" s="239"/>
      <c r="G13" s="239"/>
      <c r="H13" s="239"/>
      <c r="I13" s="239"/>
    </row>
    <row r="15" spans="1:9" x14ac:dyDescent="0.2">
      <c r="A15" s="241" t="s">
        <v>12</v>
      </c>
      <c r="B15" s="242"/>
      <c r="C15" s="242"/>
      <c r="D15" s="242"/>
      <c r="E15" s="242"/>
      <c r="F15" s="242"/>
      <c r="G15" s="242"/>
      <c r="H15" s="242"/>
      <c r="I15" s="243"/>
    </row>
    <row r="16" spans="1:9" s="1" customFormat="1" x14ac:dyDescent="0.2">
      <c r="A16" s="6"/>
      <c r="B16" s="7"/>
      <c r="C16" s="8" t="s">
        <v>27</v>
      </c>
      <c r="D16" s="8" t="s">
        <v>30</v>
      </c>
      <c r="E16" s="8" t="s">
        <v>32</v>
      </c>
      <c r="F16" s="8" t="s">
        <v>33</v>
      </c>
      <c r="G16" s="8" t="s">
        <v>34</v>
      </c>
      <c r="H16" s="8" t="s">
        <v>35</v>
      </c>
      <c r="I16" s="8" t="s">
        <v>356</v>
      </c>
    </row>
    <row r="17" spans="1:9" x14ac:dyDescent="0.2">
      <c r="A17" s="75"/>
      <c r="B17" s="76"/>
      <c r="C17" s="77" t="s">
        <v>10</v>
      </c>
      <c r="D17" s="77" t="s">
        <v>10</v>
      </c>
      <c r="E17" s="77" t="s">
        <v>10</v>
      </c>
      <c r="F17" s="11" t="s">
        <v>10</v>
      </c>
      <c r="G17" s="11" t="s">
        <v>10</v>
      </c>
      <c r="H17" s="77" t="s">
        <v>11</v>
      </c>
      <c r="I17" s="77" t="s">
        <v>11</v>
      </c>
    </row>
    <row r="18" spans="1:9" x14ac:dyDescent="0.2">
      <c r="A18" s="75" t="s">
        <v>0</v>
      </c>
      <c r="B18" s="76"/>
      <c r="C18" s="78">
        <v>315000</v>
      </c>
      <c r="D18" s="78">
        <v>330750</v>
      </c>
      <c r="E18" s="78">
        <v>300000</v>
      </c>
      <c r="F18" s="78">
        <v>300000</v>
      </c>
      <c r="G18" s="78">
        <v>315000</v>
      </c>
      <c r="H18" s="78">
        <v>315000</v>
      </c>
      <c r="I18" s="78">
        <v>315000</v>
      </c>
    </row>
    <row r="19" spans="1:9" x14ac:dyDescent="0.2">
      <c r="A19" s="75" t="s">
        <v>1</v>
      </c>
      <c r="B19" s="76"/>
      <c r="C19" s="78">
        <v>8113</v>
      </c>
      <c r="D19" s="78">
        <v>81688.73</v>
      </c>
      <c r="E19" s="78">
        <v>830.37000000002445</v>
      </c>
      <c r="F19" s="78">
        <f t="shared" ref="F19:I19" si="0">E29</f>
        <v>0.38000000003376044</v>
      </c>
      <c r="G19" s="78">
        <f t="shared" si="0"/>
        <v>0.38000000003376044</v>
      </c>
      <c r="H19" s="78">
        <f t="shared" si="0"/>
        <v>0.38000000003376044</v>
      </c>
      <c r="I19" s="78">
        <f t="shared" si="0"/>
        <v>0.38000000003376044</v>
      </c>
    </row>
    <row r="20" spans="1:9" x14ac:dyDescent="0.2">
      <c r="A20" s="75" t="s">
        <v>2</v>
      </c>
      <c r="B20" s="76"/>
      <c r="C20" s="78">
        <v>145842.68</v>
      </c>
      <c r="D20" s="78">
        <v>140174.67000000001</v>
      </c>
      <c r="E20" s="110">
        <v>231206.06</v>
      </c>
      <c r="F20" s="78">
        <v>60000</v>
      </c>
      <c r="G20" s="78">
        <v>70000</v>
      </c>
      <c r="H20" s="78">
        <v>230000</v>
      </c>
      <c r="I20" s="78">
        <v>230000</v>
      </c>
    </row>
    <row r="21" spans="1:9" x14ac:dyDescent="0.2">
      <c r="A21" s="75" t="s">
        <v>3</v>
      </c>
      <c r="B21" s="76"/>
      <c r="C21" s="78">
        <v>72266.95</v>
      </c>
      <c r="D21" s="78">
        <v>221033.03</v>
      </c>
      <c r="E21" s="110">
        <v>232036.05</v>
      </c>
      <c r="F21" s="78">
        <v>60000</v>
      </c>
      <c r="G21" s="78">
        <v>70000</v>
      </c>
      <c r="H21" s="78">
        <v>230000</v>
      </c>
      <c r="I21" s="78">
        <v>230000</v>
      </c>
    </row>
    <row r="22" spans="1:9" x14ac:dyDescent="0.2">
      <c r="A22" s="75"/>
      <c r="B22" s="76"/>
      <c r="C22" s="78"/>
      <c r="D22" s="78"/>
      <c r="E22" s="78"/>
      <c r="F22" s="78"/>
      <c r="G22" s="78"/>
      <c r="H22" s="78"/>
      <c r="I22" s="78"/>
    </row>
    <row r="23" spans="1:9" x14ac:dyDescent="0.2">
      <c r="A23" s="75" t="s">
        <v>4</v>
      </c>
      <c r="B23" s="61"/>
      <c r="C23" s="80"/>
      <c r="D23" s="80"/>
      <c r="E23" s="80"/>
      <c r="F23" s="80"/>
      <c r="G23" s="81"/>
      <c r="H23" s="81"/>
      <c r="I23" s="81"/>
    </row>
    <row r="24" spans="1:9" x14ac:dyDescent="0.2">
      <c r="A24" s="82" t="s">
        <v>197</v>
      </c>
      <c r="B24" s="61"/>
      <c r="C24" s="83"/>
      <c r="D24" s="83"/>
      <c r="E24" s="83"/>
      <c r="F24" s="83"/>
      <c r="G24" s="84"/>
      <c r="H24" s="84"/>
      <c r="I24" s="84"/>
    </row>
    <row r="25" spans="1:9" x14ac:dyDescent="0.2">
      <c r="A25" s="85"/>
      <c r="B25" s="86"/>
      <c r="C25" s="78"/>
      <c r="D25" s="78"/>
      <c r="E25" s="78"/>
      <c r="F25" s="78"/>
      <c r="G25" s="78"/>
      <c r="H25" s="78"/>
      <c r="I25" s="78"/>
    </row>
    <row r="26" spans="1:9" x14ac:dyDescent="0.2">
      <c r="A26" s="85"/>
      <c r="B26" s="86"/>
      <c r="C26" s="78"/>
      <c r="D26" s="78"/>
      <c r="E26" s="78"/>
      <c r="F26" s="78"/>
      <c r="G26" s="78"/>
      <c r="H26" s="78"/>
      <c r="I26" s="78"/>
    </row>
    <row r="27" spans="1:9" x14ac:dyDescent="0.2">
      <c r="A27" s="75" t="s">
        <v>5</v>
      </c>
      <c r="B27" s="76"/>
      <c r="C27" s="78"/>
      <c r="D27" s="78"/>
      <c r="E27" s="78"/>
      <c r="F27" s="78"/>
      <c r="G27" s="78"/>
      <c r="H27" s="78"/>
      <c r="I27" s="78"/>
    </row>
    <row r="28" spans="1:9" x14ac:dyDescent="0.2">
      <c r="A28" s="75"/>
      <c r="B28" s="76"/>
      <c r="C28" s="78"/>
      <c r="D28" s="78"/>
      <c r="E28" s="78"/>
      <c r="F28" s="78"/>
      <c r="G28" s="78"/>
      <c r="H28" s="78"/>
      <c r="I28" s="78"/>
    </row>
    <row r="29" spans="1:9" x14ac:dyDescent="0.2">
      <c r="A29" s="75" t="s">
        <v>7</v>
      </c>
      <c r="B29" s="76"/>
      <c r="C29" s="81">
        <v>81688.73</v>
      </c>
      <c r="D29" s="81">
        <v>830.37000000002445</v>
      </c>
      <c r="E29" s="81">
        <v>0.38000000003376044</v>
      </c>
      <c r="F29" s="81">
        <f t="shared" ref="F29:I29" si="1">+F19+F20-F21+F27</f>
        <v>0.38000000003376044</v>
      </c>
      <c r="G29" s="81">
        <f t="shared" si="1"/>
        <v>0.38000000003376044</v>
      </c>
      <c r="H29" s="81">
        <f t="shared" si="1"/>
        <v>0.38000000003376044</v>
      </c>
      <c r="I29" s="81">
        <f t="shared" si="1"/>
        <v>0.38000000003376044</v>
      </c>
    </row>
    <row r="30" spans="1:9" x14ac:dyDescent="0.2">
      <c r="A30" s="85"/>
      <c r="B30" s="86"/>
      <c r="C30" s="78"/>
      <c r="D30" s="78"/>
      <c r="E30" s="78"/>
      <c r="F30" s="78"/>
      <c r="G30" s="78"/>
      <c r="H30" s="78"/>
      <c r="I30" s="78"/>
    </row>
    <row r="31" spans="1:9" x14ac:dyDescent="0.2">
      <c r="A31" s="75" t="s">
        <v>24</v>
      </c>
      <c r="B31" s="76"/>
      <c r="C31" s="78">
        <v>185000</v>
      </c>
      <c r="D31" s="78">
        <v>150000</v>
      </c>
      <c r="E31" s="109">
        <v>185000</v>
      </c>
      <c r="F31" s="78">
        <v>240000</v>
      </c>
      <c r="G31" s="78">
        <v>370000</v>
      </c>
      <c r="H31" s="78">
        <v>185000</v>
      </c>
      <c r="I31" s="78">
        <v>185000</v>
      </c>
    </row>
    <row r="32" spans="1:9" x14ac:dyDescent="0.2">
      <c r="A32" s="85"/>
      <c r="B32" s="86"/>
      <c r="C32" s="87"/>
      <c r="D32" s="87"/>
      <c r="E32" s="78"/>
      <c r="F32" s="78"/>
      <c r="G32" s="78"/>
      <c r="H32" s="78"/>
      <c r="I32" s="78"/>
    </row>
    <row r="33" spans="1:9" x14ac:dyDescent="0.2">
      <c r="A33" s="75" t="s">
        <v>25</v>
      </c>
      <c r="B33" s="88"/>
      <c r="C33" s="47" t="s">
        <v>198</v>
      </c>
      <c r="D33" s="47" t="s">
        <v>198</v>
      </c>
      <c r="E33" s="47" t="s">
        <v>198</v>
      </c>
      <c r="F33" s="47" t="s">
        <v>198</v>
      </c>
      <c r="G33" s="47" t="s">
        <v>198</v>
      </c>
      <c r="H33" s="47" t="s">
        <v>198</v>
      </c>
      <c r="I33" s="47" t="s">
        <v>198</v>
      </c>
    </row>
    <row r="34" spans="1:9" x14ac:dyDescent="0.2">
      <c r="A34" s="244"/>
      <c r="B34" s="244"/>
      <c r="C34" s="244"/>
      <c r="D34" s="244"/>
      <c r="E34" s="244"/>
      <c r="F34" s="244"/>
      <c r="G34" s="244"/>
      <c r="H34" s="244"/>
      <c r="I34" s="244"/>
    </row>
    <row r="35" spans="1:9" x14ac:dyDescent="0.2">
      <c r="A35" s="90" t="s">
        <v>26</v>
      </c>
      <c r="B35" s="60"/>
      <c r="C35" s="91"/>
      <c r="D35" s="91"/>
      <c r="E35" s="91"/>
      <c r="F35" s="91"/>
      <c r="G35" s="91"/>
      <c r="H35" s="91"/>
      <c r="I35" s="91"/>
    </row>
    <row r="36" spans="1:9" x14ac:dyDescent="0.2">
      <c r="A36" s="92" t="s">
        <v>199</v>
      </c>
      <c r="B36" s="86"/>
      <c r="C36" s="87"/>
      <c r="D36" s="87"/>
      <c r="E36" s="87"/>
      <c r="F36" s="87"/>
      <c r="G36" s="87"/>
      <c r="H36" s="87"/>
      <c r="I36" s="87"/>
    </row>
    <row r="37" spans="1:9" x14ac:dyDescent="0.2">
      <c r="A37" s="75"/>
      <c r="B37" s="76"/>
      <c r="C37" s="78"/>
      <c r="D37" s="78"/>
      <c r="E37" s="78"/>
      <c r="F37" s="78"/>
      <c r="G37" s="78"/>
      <c r="H37" s="78"/>
      <c r="I37" s="78"/>
    </row>
    <row r="38" spans="1:9" x14ac:dyDescent="0.2">
      <c r="A38" s="75" t="s">
        <v>6</v>
      </c>
      <c r="B38" s="76"/>
      <c r="C38" s="78"/>
      <c r="D38" s="78"/>
      <c r="E38" s="78"/>
      <c r="F38" s="78"/>
      <c r="G38" s="78"/>
      <c r="H38" s="78"/>
      <c r="I38" s="78"/>
    </row>
    <row r="39" spans="1:9" x14ac:dyDescent="0.2">
      <c r="A39" s="75"/>
      <c r="B39" s="76"/>
      <c r="C39" s="78"/>
      <c r="D39" s="78"/>
      <c r="E39" s="78"/>
      <c r="F39" s="78"/>
      <c r="G39" s="78"/>
      <c r="H39" s="78"/>
      <c r="I39" s="78"/>
    </row>
    <row r="40" spans="1:9" x14ac:dyDescent="0.2">
      <c r="A40" s="92" t="s">
        <v>8</v>
      </c>
      <c r="B40" s="88"/>
      <c r="C40" s="78"/>
      <c r="D40" s="78"/>
      <c r="E40" s="78"/>
      <c r="F40" s="78"/>
      <c r="G40" s="78"/>
      <c r="H40" s="78"/>
      <c r="I40" s="78"/>
    </row>
    <row r="41" spans="1:9" x14ac:dyDescent="0.2">
      <c r="A41" s="93" t="s">
        <v>9</v>
      </c>
      <c r="B41" s="94"/>
      <c r="C41" s="78"/>
      <c r="D41" s="78"/>
      <c r="E41" s="78"/>
      <c r="F41" s="78"/>
      <c r="G41" s="78"/>
      <c r="H41" s="78"/>
      <c r="I41" s="78"/>
    </row>
    <row r="42" spans="1:9" x14ac:dyDescent="0.2">
      <c r="A42" s="95"/>
    </row>
    <row r="43" spans="1:9" x14ac:dyDescent="0.2">
      <c r="A43" s="236"/>
      <c r="B43" s="236"/>
      <c r="C43" s="236"/>
      <c r="D43" s="236"/>
      <c r="E43" s="236"/>
      <c r="F43" s="236"/>
      <c r="G43" s="236"/>
      <c r="H43" s="236"/>
      <c r="I43" s="236"/>
    </row>
    <row r="44" spans="1:9" ht="12.75" customHeight="1" x14ac:dyDescent="0.2">
      <c r="A44" s="239"/>
      <c r="B44" s="239"/>
      <c r="C44" s="239"/>
      <c r="D44" s="239"/>
      <c r="E44" s="239"/>
      <c r="F44" s="239"/>
      <c r="G44" s="239"/>
      <c r="H44" s="239"/>
      <c r="I44" s="239"/>
    </row>
    <row r="45" spans="1:9" x14ac:dyDescent="0.2">
      <c r="A45" s="239"/>
      <c r="B45" s="239"/>
      <c r="C45" s="239"/>
      <c r="D45" s="239"/>
      <c r="E45" s="239"/>
      <c r="F45" s="239"/>
      <c r="G45" s="239"/>
      <c r="H45" s="239"/>
      <c r="I45" s="239"/>
    </row>
  </sheetData>
  <sheetProtection selectLockedCells="1"/>
  <mergeCells count="7">
    <mergeCell ref="A43:I43"/>
    <mergeCell ref="A44:I45"/>
    <mergeCell ref="A7:I7"/>
    <mergeCell ref="A11:I11"/>
    <mergeCell ref="A13:I13"/>
    <mergeCell ref="A15:I15"/>
    <mergeCell ref="A34:I34"/>
  </mergeCells>
  <printOptions horizontalCentered="1"/>
  <pageMargins left="0.75" right="0.75" top="0.6" bottom="0.55000000000000004" header="0.28000000000000003" footer="0.16"/>
  <pageSetup scale="97"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5069C4-FBE0-459C-930D-4183613DB0E0}">
  <sheetPr>
    <pageSetUpPr fitToPage="1"/>
  </sheetPr>
  <dimension ref="A1:I43"/>
  <sheetViews>
    <sheetView zoomScaleNormal="100" workbookViewId="0">
      <selection activeCell="A13" sqref="A13"/>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A1" s="2"/>
      <c r="B1" s="2"/>
      <c r="C1" s="2"/>
      <c r="D1" s="2"/>
      <c r="E1" s="2"/>
      <c r="F1" s="2"/>
      <c r="G1" s="2"/>
      <c r="H1" s="2"/>
      <c r="I1" s="2"/>
    </row>
    <row r="2" spans="1:9" x14ac:dyDescent="0.2">
      <c r="A2" s="2" t="s">
        <v>13</v>
      </c>
      <c r="B2" s="3" t="s">
        <v>36</v>
      </c>
      <c r="C2" s="3"/>
      <c r="D2" s="3"/>
      <c r="E2" s="2"/>
      <c r="F2" s="2"/>
      <c r="G2" s="4" t="s">
        <v>14</v>
      </c>
      <c r="H2" s="3" t="s">
        <v>307</v>
      </c>
      <c r="I2" s="3"/>
    </row>
    <row r="3" spans="1:9" x14ac:dyDescent="0.2">
      <c r="A3" s="2" t="s">
        <v>22</v>
      </c>
      <c r="B3" s="3" t="s">
        <v>308</v>
      </c>
      <c r="C3" s="3"/>
      <c r="D3" s="3"/>
      <c r="E3" s="2"/>
      <c r="F3" s="2"/>
      <c r="G3" s="4" t="s">
        <v>15</v>
      </c>
      <c r="H3" s="163" t="s">
        <v>309</v>
      </c>
      <c r="I3" s="5"/>
    </row>
    <row r="4" spans="1:9" x14ac:dyDescent="0.2">
      <c r="A4" s="2" t="s">
        <v>16</v>
      </c>
      <c r="B4" s="3" t="s">
        <v>310</v>
      </c>
      <c r="C4" s="3"/>
      <c r="D4" s="3"/>
      <c r="E4" s="2"/>
      <c r="F4" s="2"/>
      <c r="G4" s="4" t="s">
        <v>18</v>
      </c>
      <c r="H4" s="3" t="s">
        <v>41</v>
      </c>
      <c r="I4" s="3"/>
    </row>
    <row r="5" spans="1:9" x14ac:dyDescent="0.2">
      <c r="A5" s="2" t="s">
        <v>17</v>
      </c>
      <c r="B5" s="3" t="s">
        <v>311</v>
      </c>
      <c r="C5" s="5"/>
      <c r="D5" s="5"/>
      <c r="E5" s="2"/>
      <c r="F5" s="2"/>
      <c r="G5" s="4" t="s">
        <v>19</v>
      </c>
      <c r="H5" s="5" t="s">
        <v>312</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313</v>
      </c>
      <c r="B8" s="2"/>
      <c r="C8" s="2"/>
      <c r="D8" s="2"/>
      <c r="E8" s="2"/>
      <c r="F8" s="2"/>
      <c r="G8" s="2"/>
      <c r="H8" s="2"/>
      <c r="I8" s="2"/>
    </row>
    <row r="9" spans="1:9" x14ac:dyDescent="0.2">
      <c r="A9" s="2"/>
      <c r="B9" s="2"/>
      <c r="C9" s="2"/>
      <c r="D9" s="2"/>
      <c r="E9" s="2"/>
      <c r="F9" s="2"/>
      <c r="G9" s="2"/>
      <c r="H9" s="2"/>
      <c r="I9" s="2"/>
    </row>
    <row r="10" spans="1:9" x14ac:dyDescent="0.2">
      <c r="A10" s="2" t="s">
        <v>314</v>
      </c>
      <c r="B10" s="2"/>
      <c r="C10" s="2"/>
      <c r="D10" s="2"/>
      <c r="E10" s="2"/>
      <c r="F10" s="2"/>
      <c r="G10" s="2"/>
      <c r="H10" s="2"/>
      <c r="I10" s="2"/>
    </row>
    <row r="11" spans="1:9" x14ac:dyDescent="0.2">
      <c r="A11" s="2"/>
      <c r="B11" s="2"/>
      <c r="C11" s="2"/>
      <c r="D11" s="2"/>
      <c r="E11" s="2"/>
      <c r="F11" s="2"/>
      <c r="G11" s="2"/>
      <c r="H11" s="2"/>
      <c r="I11" s="2"/>
    </row>
    <row r="12" spans="1:9" x14ac:dyDescent="0.2">
      <c r="A12" s="2" t="s">
        <v>315</v>
      </c>
      <c r="B12" s="2"/>
      <c r="C12" s="2"/>
      <c r="D12" s="2"/>
      <c r="E12" s="2"/>
      <c r="F12" s="2"/>
      <c r="G12" s="2"/>
      <c r="H12" s="2"/>
      <c r="I12" s="2"/>
    </row>
    <row r="13" spans="1:9" x14ac:dyDescent="0.2">
      <c r="A13" s="2"/>
      <c r="B13" s="2"/>
      <c r="C13" s="2"/>
      <c r="D13" s="2"/>
      <c r="E13" s="2"/>
      <c r="F13" s="2"/>
      <c r="G13" s="2"/>
      <c r="H13" s="2"/>
      <c r="I13" s="2"/>
    </row>
    <row r="14" spans="1:9" x14ac:dyDescent="0.2">
      <c r="A14" s="1" t="s">
        <v>331</v>
      </c>
      <c r="B14" s="2"/>
      <c r="C14" s="2"/>
      <c r="D14" s="2"/>
      <c r="E14" s="2"/>
      <c r="F14" s="2"/>
      <c r="G14" s="2"/>
      <c r="H14" s="2"/>
      <c r="I14" s="2"/>
    </row>
    <row r="15" spans="1:9" x14ac:dyDescent="0.2">
      <c r="A15" s="2"/>
      <c r="B15" s="2"/>
      <c r="C15" s="2"/>
      <c r="D15" s="2"/>
      <c r="E15" s="2"/>
      <c r="F15" s="2"/>
      <c r="G15" s="2"/>
      <c r="H15" s="2"/>
      <c r="I15" s="2"/>
    </row>
    <row r="16" spans="1:9" x14ac:dyDescent="0.2">
      <c r="A16" s="233" t="s">
        <v>12</v>
      </c>
      <c r="B16" s="234"/>
      <c r="C16" s="234"/>
      <c r="D16" s="234"/>
      <c r="E16" s="234"/>
      <c r="F16" s="234"/>
      <c r="G16" s="234"/>
      <c r="H16" s="234"/>
      <c r="I16" s="235"/>
    </row>
    <row r="17" spans="1:9" x14ac:dyDescent="0.2">
      <c r="A17" s="6"/>
      <c r="B17" s="7"/>
      <c r="C17" s="8" t="s">
        <v>27</v>
      </c>
      <c r="D17" s="8" t="s">
        <v>30</v>
      </c>
      <c r="E17" s="8" t="s">
        <v>32</v>
      </c>
      <c r="F17" s="8" t="s">
        <v>33</v>
      </c>
      <c r="G17" s="8" t="s">
        <v>34</v>
      </c>
      <c r="H17" s="8" t="s">
        <v>35</v>
      </c>
      <c r="I17" s="8" t="s">
        <v>356</v>
      </c>
    </row>
    <row r="18" spans="1:9" x14ac:dyDescent="0.2">
      <c r="A18" s="6"/>
      <c r="B18" s="7"/>
      <c r="C18" s="10" t="s">
        <v>10</v>
      </c>
      <c r="D18" s="11" t="s">
        <v>10</v>
      </c>
      <c r="E18" s="11" t="s">
        <v>10</v>
      </c>
      <c r="F18" s="11" t="s">
        <v>10</v>
      </c>
      <c r="G18" s="11" t="s">
        <v>10</v>
      </c>
      <c r="H18" s="11" t="s">
        <v>11</v>
      </c>
      <c r="I18" s="11" t="s">
        <v>11</v>
      </c>
    </row>
    <row r="19" spans="1:9" x14ac:dyDescent="0.2">
      <c r="A19" s="6" t="s">
        <v>0</v>
      </c>
      <c r="B19" s="7"/>
      <c r="C19" s="13">
        <v>5369954</v>
      </c>
      <c r="D19" s="13">
        <v>6074343.8899999997</v>
      </c>
      <c r="E19" s="13">
        <v>4544580</v>
      </c>
      <c r="F19" s="13">
        <v>723791</v>
      </c>
      <c r="G19" s="13">
        <v>723791</v>
      </c>
      <c r="H19" s="13">
        <v>723791</v>
      </c>
      <c r="I19" s="13">
        <v>723791</v>
      </c>
    </row>
    <row r="20" spans="1:9" x14ac:dyDescent="0.2">
      <c r="A20" s="6" t="s">
        <v>1</v>
      </c>
      <c r="B20" s="7"/>
      <c r="C20" s="13">
        <v>8261</v>
      </c>
      <c r="D20" s="13">
        <v>20287</v>
      </c>
      <c r="E20" s="13">
        <v>31535.190000000002</v>
      </c>
      <c r="F20" s="13">
        <f>E31</f>
        <v>26517.129999999976</v>
      </c>
      <c r="G20" s="13">
        <f>F31</f>
        <v>33324.489999999991</v>
      </c>
      <c r="H20" s="13">
        <f>G31</f>
        <v>4673.9699999999721</v>
      </c>
      <c r="I20" s="13">
        <f>H31</f>
        <v>-3.0000000027939677E-2</v>
      </c>
    </row>
    <row r="21" spans="1:9" x14ac:dyDescent="0.2">
      <c r="A21" s="6" t="s">
        <v>2</v>
      </c>
      <c r="B21" s="7"/>
      <c r="C21" s="13">
        <v>286045</v>
      </c>
      <c r="D21" s="13">
        <v>250434</v>
      </c>
      <c r="E21" s="13">
        <v>250383.28</v>
      </c>
      <c r="F21" s="13">
        <v>236474.72</v>
      </c>
      <c r="G21" s="13">
        <v>345429</v>
      </c>
      <c r="H21" s="13">
        <v>241090</v>
      </c>
      <c r="I21" s="13">
        <v>245764</v>
      </c>
    </row>
    <row r="22" spans="1:9" x14ac:dyDescent="0.2">
      <c r="A22" s="6" t="s">
        <v>3</v>
      </c>
      <c r="B22" s="7"/>
      <c r="C22" s="13">
        <v>274019</v>
      </c>
      <c r="D22" s="13">
        <v>239185.81</v>
      </c>
      <c r="E22" s="12">
        <v>255401.34</v>
      </c>
      <c r="F22" s="13">
        <v>229667.36</v>
      </c>
      <c r="G22" s="13">
        <v>374079.52</v>
      </c>
      <c r="H22" s="13">
        <v>245764</v>
      </c>
      <c r="I22" s="13">
        <v>245764</v>
      </c>
    </row>
    <row r="23" spans="1:9" x14ac:dyDescent="0.2">
      <c r="A23" s="6"/>
      <c r="B23" s="7"/>
      <c r="C23" s="13"/>
      <c r="D23" s="13"/>
      <c r="E23" s="13"/>
      <c r="F23" s="13"/>
      <c r="G23" s="13"/>
      <c r="H23" s="13"/>
      <c r="I23" s="13"/>
    </row>
    <row r="24" spans="1:9" x14ac:dyDescent="0.2">
      <c r="A24" s="14" t="s">
        <v>4</v>
      </c>
      <c r="B24" s="15"/>
      <c r="C24" s="16"/>
      <c r="D24" s="16"/>
      <c r="E24" s="16"/>
      <c r="F24" s="16"/>
      <c r="G24" s="16"/>
      <c r="H24" s="17"/>
      <c r="I24" s="17"/>
    </row>
    <row r="25" spans="1:9" x14ac:dyDescent="0.2">
      <c r="A25" s="14" t="s">
        <v>31</v>
      </c>
      <c r="B25" s="18"/>
      <c r="C25" s="19"/>
      <c r="D25" s="16"/>
      <c r="E25" s="16"/>
      <c r="F25" s="16"/>
      <c r="G25" s="16"/>
      <c r="H25" s="17"/>
      <c r="I25" s="17"/>
    </row>
    <row r="26" spans="1:9" x14ac:dyDescent="0.2">
      <c r="A26" s="20"/>
      <c r="B26" s="21"/>
      <c r="C26" s="22"/>
      <c r="D26" s="22"/>
      <c r="E26" s="22"/>
      <c r="F26" s="22"/>
      <c r="G26" s="22"/>
      <c r="H26" s="22"/>
      <c r="I26" s="22"/>
    </row>
    <row r="27" spans="1:9" x14ac:dyDescent="0.2">
      <c r="A27" s="20"/>
      <c r="B27" s="21"/>
      <c r="C27" s="22"/>
      <c r="D27" s="22"/>
      <c r="E27" s="22"/>
      <c r="F27" s="22"/>
      <c r="G27" s="22"/>
      <c r="H27" s="22"/>
      <c r="I27" s="22"/>
    </row>
    <row r="28" spans="1:9" x14ac:dyDescent="0.2">
      <c r="A28" s="20"/>
      <c r="B28" s="21"/>
      <c r="C28" s="22"/>
      <c r="D28" s="22"/>
      <c r="E28" s="22"/>
      <c r="F28" s="22"/>
      <c r="G28" s="22"/>
      <c r="H28" s="22"/>
      <c r="I28" s="22"/>
    </row>
    <row r="29" spans="1:9" x14ac:dyDescent="0.2">
      <c r="A29" s="14" t="s">
        <v>5</v>
      </c>
      <c r="B29" s="18"/>
      <c r="C29" s="17">
        <v>0</v>
      </c>
      <c r="D29" s="17">
        <v>0</v>
      </c>
      <c r="E29" s="17">
        <v>0</v>
      </c>
      <c r="F29" s="17">
        <f t="shared" ref="F29:H29" si="0">SUM(F26:F28)</f>
        <v>0</v>
      </c>
      <c r="G29" s="17">
        <f t="shared" si="0"/>
        <v>0</v>
      </c>
      <c r="H29" s="17">
        <f t="shared" si="0"/>
        <v>0</v>
      </c>
      <c r="I29" s="17">
        <f t="shared" ref="I29" si="1">SUM(I26:I28)</f>
        <v>0</v>
      </c>
    </row>
    <row r="30" spans="1:9" x14ac:dyDescent="0.2">
      <c r="A30" s="6"/>
      <c r="B30" s="7"/>
      <c r="C30" s="13"/>
      <c r="D30" s="13"/>
      <c r="E30" s="13"/>
      <c r="F30" s="13"/>
      <c r="G30" s="13"/>
      <c r="H30" s="13"/>
      <c r="I30" s="13"/>
    </row>
    <row r="31" spans="1:9" x14ac:dyDescent="0.2">
      <c r="A31" s="6" t="s">
        <v>7</v>
      </c>
      <c r="B31" s="7"/>
      <c r="C31" s="12">
        <v>20287</v>
      </c>
      <c r="D31" s="12">
        <v>31535.190000000002</v>
      </c>
      <c r="E31" s="12">
        <v>26517.129999999976</v>
      </c>
      <c r="F31" s="12">
        <f>+F20+F21-F22+F29</f>
        <v>33324.489999999991</v>
      </c>
      <c r="G31" s="12">
        <f>+G20+G21-G22+G29</f>
        <v>4673.9699999999721</v>
      </c>
      <c r="H31" s="12">
        <f t="shared" ref="H31:I31" si="2">+H20+H21-H22+H29</f>
        <v>-3.0000000027939677E-2</v>
      </c>
      <c r="I31" s="12">
        <f t="shared" si="2"/>
        <v>-3.0000000027939677E-2</v>
      </c>
    </row>
    <row r="32" spans="1:9" x14ac:dyDescent="0.2">
      <c r="A32" s="23"/>
      <c r="B32" s="24"/>
      <c r="C32" s="25"/>
      <c r="D32" s="25"/>
      <c r="E32" s="13"/>
      <c r="F32" s="13"/>
      <c r="G32" s="13"/>
      <c r="H32" s="13"/>
      <c r="I32" s="13"/>
    </row>
    <row r="33" spans="1:9" x14ac:dyDescent="0.2">
      <c r="A33" s="6" t="s">
        <v>24</v>
      </c>
      <c r="B33" s="7"/>
      <c r="C33" s="25">
        <v>13735</v>
      </c>
      <c r="D33" s="25">
        <v>12904.15</v>
      </c>
      <c r="E33" s="13">
        <v>5408.8</v>
      </c>
      <c r="F33" s="13">
        <v>54432.42</v>
      </c>
      <c r="G33" s="13">
        <v>54460.5</v>
      </c>
      <c r="H33" s="13"/>
      <c r="I33" s="13"/>
    </row>
    <row r="34" spans="1:9" x14ac:dyDescent="0.2">
      <c r="A34" s="23"/>
      <c r="B34" s="24"/>
      <c r="C34" s="25"/>
      <c r="D34" s="25"/>
      <c r="E34" s="13"/>
      <c r="F34" s="13"/>
      <c r="G34" s="13"/>
      <c r="H34" s="13"/>
      <c r="I34" s="13"/>
    </row>
    <row r="35" spans="1:9" x14ac:dyDescent="0.2">
      <c r="A35" s="6" t="s">
        <v>25</v>
      </c>
      <c r="B35" s="27"/>
      <c r="C35" s="28" t="s">
        <v>198</v>
      </c>
      <c r="D35" s="28" t="s">
        <v>198</v>
      </c>
      <c r="E35" s="28" t="s">
        <v>198</v>
      </c>
      <c r="F35" s="28" t="s">
        <v>198</v>
      </c>
      <c r="G35" s="28" t="s">
        <v>198</v>
      </c>
      <c r="H35" s="28" t="s">
        <v>198</v>
      </c>
      <c r="I35" s="28" t="s">
        <v>198</v>
      </c>
    </row>
    <row r="36" spans="1:9" x14ac:dyDescent="0.2">
      <c r="A36" s="31"/>
      <c r="B36" s="31"/>
      <c r="C36" s="32"/>
      <c r="D36" s="32"/>
      <c r="E36" s="32"/>
      <c r="F36" s="32"/>
      <c r="G36" s="32"/>
      <c r="H36" s="32"/>
      <c r="I36" s="32"/>
    </row>
    <row r="37" spans="1:9" x14ac:dyDescent="0.2">
      <c r="A37" s="33" t="s">
        <v>26</v>
      </c>
      <c r="B37" s="3"/>
      <c r="C37" s="34"/>
      <c r="D37" s="34"/>
      <c r="E37" s="35"/>
      <c r="F37" s="35"/>
      <c r="G37" s="35"/>
      <c r="H37" s="35"/>
      <c r="I37" s="35"/>
    </row>
    <row r="38" spans="1:9" x14ac:dyDescent="0.2">
      <c r="A38" s="36" t="s">
        <v>29</v>
      </c>
      <c r="B38" s="24"/>
      <c r="C38" s="37"/>
      <c r="D38" s="37"/>
      <c r="E38" s="25"/>
      <c r="F38" s="25"/>
      <c r="G38" s="25"/>
      <c r="H38" s="25"/>
      <c r="I38" s="25"/>
    </row>
    <row r="39" spans="1:9" x14ac:dyDescent="0.2">
      <c r="A39" s="6"/>
      <c r="B39" s="7"/>
      <c r="C39" s="13"/>
      <c r="D39" s="13"/>
      <c r="E39" s="13"/>
      <c r="F39" s="13"/>
      <c r="G39" s="13"/>
      <c r="H39" s="13"/>
      <c r="I39" s="13"/>
    </row>
    <row r="40" spans="1:9" x14ac:dyDescent="0.2">
      <c r="A40" s="6" t="s">
        <v>6</v>
      </c>
      <c r="B40" s="7"/>
      <c r="C40" s="22"/>
      <c r="D40" s="22"/>
      <c r="E40" s="13"/>
      <c r="F40" s="13"/>
      <c r="G40" s="13"/>
      <c r="H40" s="13"/>
      <c r="I40" s="13"/>
    </row>
    <row r="41" spans="1:9" x14ac:dyDescent="0.2">
      <c r="A41" s="6"/>
      <c r="B41" s="7"/>
      <c r="C41" s="22"/>
      <c r="D41" s="22"/>
      <c r="E41" s="13"/>
      <c r="F41" s="13"/>
      <c r="G41" s="13"/>
      <c r="H41" s="13"/>
      <c r="I41" s="13"/>
    </row>
    <row r="42" spans="1:9" x14ac:dyDescent="0.2">
      <c r="A42" s="36" t="s">
        <v>8</v>
      </c>
      <c r="B42" s="27"/>
      <c r="C42" s="22"/>
      <c r="D42" s="22"/>
      <c r="E42" s="13"/>
      <c r="F42" s="13"/>
      <c r="G42" s="13"/>
      <c r="H42" s="13"/>
      <c r="I42" s="13"/>
    </row>
    <row r="43" spans="1:9" x14ac:dyDescent="0.2">
      <c r="A43" s="38" t="s">
        <v>9</v>
      </c>
      <c r="B43" s="39"/>
      <c r="C43" s="22"/>
      <c r="D43" s="22"/>
      <c r="E43" s="13"/>
      <c r="F43" s="13"/>
      <c r="G43" s="13"/>
      <c r="H43" s="13"/>
      <c r="I43" s="13"/>
    </row>
  </sheetData>
  <sheetProtection selectLockedCells="1"/>
  <mergeCells count="1">
    <mergeCell ref="A16:I16"/>
  </mergeCells>
  <printOptions horizontalCentered="1"/>
  <pageMargins left="0.75" right="0.75" top="0.6" bottom="0.55000000000000004" header="0.28000000000000003" footer="0.16"/>
  <pageSetup scale="97"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404417-92A3-49CF-A6D3-F4AC71E1510B}">
  <sheetPr>
    <pageSetUpPr fitToPage="1"/>
  </sheetPr>
  <dimension ref="A1:I43"/>
  <sheetViews>
    <sheetView zoomScaleNormal="100" workbookViewId="0">
      <selection activeCell="A13" sqref="A13"/>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1" spans="1:9" x14ac:dyDescent="0.2">
      <c r="E1" s="55"/>
    </row>
    <row r="2" spans="1:9" x14ac:dyDescent="0.2">
      <c r="A2" s="1" t="s">
        <v>13</v>
      </c>
      <c r="B2" s="40" t="s">
        <v>36</v>
      </c>
      <c r="C2" s="41"/>
      <c r="D2" s="41"/>
      <c r="G2" s="42" t="s">
        <v>14</v>
      </c>
      <c r="H2" s="40" t="s">
        <v>47</v>
      </c>
      <c r="I2" s="41"/>
    </row>
    <row r="3" spans="1:9" x14ac:dyDescent="0.2">
      <c r="A3" s="1" t="s">
        <v>22</v>
      </c>
      <c r="B3" s="40" t="s">
        <v>48</v>
      </c>
      <c r="C3" s="41"/>
      <c r="D3" s="41"/>
      <c r="G3" s="42" t="s">
        <v>15</v>
      </c>
      <c r="H3" s="43" t="s">
        <v>49</v>
      </c>
      <c r="I3" s="15"/>
    </row>
    <row r="4" spans="1:9" x14ac:dyDescent="0.2">
      <c r="A4" s="1" t="s">
        <v>16</v>
      </c>
      <c r="B4" s="40" t="s">
        <v>63</v>
      </c>
      <c r="C4" s="41"/>
      <c r="D4" s="41"/>
      <c r="G4" s="42" t="s">
        <v>18</v>
      </c>
      <c r="H4" s="40" t="s">
        <v>41</v>
      </c>
      <c r="I4" s="41"/>
    </row>
    <row r="5" spans="1:9" x14ac:dyDescent="0.2">
      <c r="A5" s="1" t="s">
        <v>17</v>
      </c>
      <c r="B5" s="43" t="s">
        <v>51</v>
      </c>
      <c r="C5" s="15"/>
      <c r="D5" s="15"/>
      <c r="G5" s="42" t="s">
        <v>19</v>
      </c>
      <c r="H5" s="43" t="s">
        <v>64</v>
      </c>
      <c r="I5" s="15"/>
    </row>
    <row r="6" spans="1:9" x14ac:dyDescent="0.2">
      <c r="B6" s="43" t="s">
        <v>53</v>
      </c>
      <c r="C6" s="15"/>
      <c r="D6" s="15"/>
    </row>
    <row r="8" spans="1:9" ht="28.5" customHeight="1" x14ac:dyDescent="0.2">
      <c r="A8" s="231" t="s">
        <v>65</v>
      </c>
      <c r="B8" s="231"/>
      <c r="C8" s="231"/>
      <c r="D8" s="231"/>
      <c r="E8" s="231"/>
      <c r="F8" s="231"/>
      <c r="G8" s="231"/>
      <c r="H8" s="231"/>
      <c r="I8" s="231"/>
    </row>
    <row r="10" spans="1:9" x14ac:dyDescent="0.2">
      <c r="A10" s="231" t="s">
        <v>61</v>
      </c>
      <c r="B10" s="231"/>
      <c r="C10" s="231"/>
      <c r="D10" s="231"/>
      <c r="E10" s="231"/>
      <c r="F10" s="231"/>
      <c r="G10" s="231"/>
      <c r="H10" s="231"/>
      <c r="I10" s="231"/>
    </row>
    <row r="12" spans="1:9" ht="29.25" customHeight="1" x14ac:dyDescent="0.2">
      <c r="A12" s="231" t="s">
        <v>66</v>
      </c>
      <c r="B12" s="231"/>
      <c r="C12" s="231"/>
      <c r="D12" s="231"/>
      <c r="E12" s="231"/>
      <c r="F12" s="231"/>
      <c r="G12" s="231"/>
      <c r="H12" s="231"/>
      <c r="I12" s="231"/>
    </row>
    <row r="14" spans="1:9" ht="40.5" customHeight="1" x14ac:dyDescent="0.2">
      <c r="A14" s="231" t="s">
        <v>67</v>
      </c>
      <c r="B14" s="231"/>
      <c r="C14" s="231"/>
      <c r="D14" s="231"/>
      <c r="E14" s="231"/>
      <c r="F14" s="231"/>
      <c r="G14" s="231"/>
      <c r="H14" s="231"/>
      <c r="I14" s="231"/>
    </row>
    <row r="16" spans="1:9" x14ac:dyDescent="0.2">
      <c r="A16" s="228" t="s">
        <v>12</v>
      </c>
      <c r="B16" s="229"/>
      <c r="C16" s="229"/>
      <c r="D16" s="229"/>
      <c r="E16" s="229"/>
      <c r="F16" s="229"/>
      <c r="G16" s="229"/>
      <c r="H16" s="229"/>
      <c r="I16" s="230"/>
    </row>
    <row r="17" spans="1:9" x14ac:dyDescent="0.2">
      <c r="A17" s="14"/>
      <c r="B17" s="18"/>
      <c r="C17" s="44" t="s">
        <v>27</v>
      </c>
      <c r="D17" s="44" t="s">
        <v>30</v>
      </c>
      <c r="E17" s="44" t="s">
        <v>32</v>
      </c>
      <c r="F17" s="44" t="s">
        <v>33</v>
      </c>
      <c r="G17" s="44" t="s">
        <v>34</v>
      </c>
      <c r="H17" s="44" t="s">
        <v>35</v>
      </c>
      <c r="I17" s="44" t="s">
        <v>356</v>
      </c>
    </row>
    <row r="18" spans="1:9" x14ac:dyDescent="0.2">
      <c r="A18" s="14"/>
      <c r="B18" s="18"/>
      <c r="C18" s="45" t="s">
        <v>10</v>
      </c>
      <c r="D18" s="9" t="s">
        <v>10</v>
      </c>
      <c r="E18" s="9" t="s">
        <v>10</v>
      </c>
      <c r="F18" s="11" t="s">
        <v>10</v>
      </c>
      <c r="G18" s="11" t="s">
        <v>10</v>
      </c>
      <c r="H18" s="9" t="s">
        <v>11</v>
      </c>
      <c r="I18" s="9" t="s">
        <v>11</v>
      </c>
    </row>
    <row r="19" spans="1:9" x14ac:dyDescent="0.2">
      <c r="A19" s="14" t="s">
        <v>0</v>
      </c>
      <c r="B19" s="18"/>
      <c r="C19" s="22">
        <v>2725695</v>
      </c>
      <c r="D19" s="22">
        <v>302000</v>
      </c>
      <c r="E19" s="22">
        <v>427403</v>
      </c>
      <c r="F19" s="22">
        <v>427000</v>
      </c>
      <c r="G19" s="22">
        <v>427000</v>
      </c>
      <c r="H19" s="22">
        <v>427000</v>
      </c>
      <c r="I19" s="22">
        <v>427000</v>
      </c>
    </row>
    <row r="20" spans="1:9" x14ac:dyDescent="0.2">
      <c r="A20" s="14" t="s">
        <v>1</v>
      </c>
      <c r="B20" s="18"/>
      <c r="C20" s="22">
        <v>197823</v>
      </c>
      <c r="D20" s="22">
        <v>256086</v>
      </c>
      <c r="E20" s="22">
        <v>377066.48000000016</v>
      </c>
      <c r="F20" s="22">
        <f t="shared" ref="F20" si="0">E31</f>
        <v>366268.75000000006</v>
      </c>
      <c r="G20" s="22">
        <f t="shared" ref="G20" si="1">F31</f>
        <v>366319.42000000016</v>
      </c>
      <c r="H20" s="22">
        <f t="shared" ref="H20" si="2">G31</f>
        <v>402820.99000000011</v>
      </c>
      <c r="I20" s="22">
        <f t="shared" ref="I20" si="3">H31</f>
        <v>402820.99000000011</v>
      </c>
    </row>
    <row r="21" spans="1:9" x14ac:dyDescent="0.2">
      <c r="A21" s="14" t="s">
        <v>2</v>
      </c>
      <c r="B21" s="18"/>
      <c r="C21" s="22">
        <v>349104</v>
      </c>
      <c r="D21" s="22">
        <v>422715.67999999993</v>
      </c>
      <c r="E21" s="22">
        <v>268990.36</v>
      </c>
      <c r="F21" s="22">
        <v>188243.64</v>
      </c>
      <c r="G21" s="22">
        <v>98184.97</v>
      </c>
      <c r="H21" s="22">
        <v>0</v>
      </c>
      <c r="I21" s="22">
        <v>0</v>
      </c>
    </row>
    <row r="22" spans="1:9" x14ac:dyDescent="0.2">
      <c r="A22" s="14" t="s">
        <v>3</v>
      </c>
      <c r="B22" s="18"/>
      <c r="C22" s="22">
        <v>290841</v>
      </c>
      <c r="D22" s="22">
        <v>301735.19999999978</v>
      </c>
      <c r="E22" s="17">
        <v>279788.09000000003</v>
      </c>
      <c r="F22" s="22">
        <v>188192.97</v>
      </c>
      <c r="G22" s="22">
        <v>61683.4</v>
      </c>
      <c r="H22" s="22">
        <v>0</v>
      </c>
      <c r="I22" s="22">
        <v>0</v>
      </c>
    </row>
    <row r="23" spans="1:9" x14ac:dyDescent="0.2">
      <c r="A23" s="14"/>
      <c r="B23" s="18"/>
      <c r="C23" s="22"/>
      <c r="D23" s="22"/>
      <c r="E23" s="22"/>
      <c r="F23" s="22"/>
      <c r="G23" s="22"/>
      <c r="H23" s="22"/>
      <c r="I23" s="22"/>
    </row>
    <row r="24" spans="1:9" x14ac:dyDescent="0.2">
      <c r="A24" s="14" t="s">
        <v>4</v>
      </c>
      <c r="B24" s="15"/>
      <c r="C24" s="16"/>
      <c r="D24" s="16"/>
      <c r="E24" s="16"/>
      <c r="F24" s="16"/>
      <c r="G24" s="16"/>
      <c r="H24" s="17"/>
      <c r="I24" s="17"/>
    </row>
    <row r="25" spans="1:9" x14ac:dyDescent="0.2">
      <c r="A25" s="14" t="s">
        <v>31</v>
      </c>
      <c r="B25" s="18"/>
      <c r="C25" s="19"/>
      <c r="D25" s="16"/>
      <c r="E25" s="16"/>
      <c r="F25" s="16"/>
      <c r="G25" s="16"/>
      <c r="H25" s="17"/>
      <c r="I25" s="17"/>
    </row>
    <row r="26" spans="1:9" x14ac:dyDescent="0.2">
      <c r="A26" s="20"/>
      <c r="B26" s="21"/>
      <c r="C26" s="22"/>
      <c r="D26" s="22"/>
      <c r="E26" s="22"/>
      <c r="F26" s="22"/>
      <c r="G26" s="22"/>
      <c r="H26" s="22"/>
      <c r="I26" s="22"/>
    </row>
    <row r="27" spans="1:9" x14ac:dyDescent="0.2">
      <c r="A27" s="20"/>
      <c r="B27" s="21"/>
      <c r="C27" s="22"/>
      <c r="D27" s="22"/>
      <c r="E27" s="22"/>
      <c r="F27" s="22"/>
      <c r="G27" s="22"/>
      <c r="H27" s="22"/>
      <c r="I27" s="22"/>
    </row>
    <row r="28" spans="1:9" x14ac:dyDescent="0.2">
      <c r="A28" s="20"/>
      <c r="B28" s="21"/>
      <c r="C28" s="22"/>
      <c r="D28" s="22"/>
      <c r="E28" s="22"/>
      <c r="F28" s="22"/>
      <c r="G28" s="22"/>
      <c r="H28" s="22"/>
      <c r="I28" s="22"/>
    </row>
    <row r="29" spans="1:9" x14ac:dyDescent="0.2">
      <c r="A29" s="14" t="s">
        <v>5</v>
      </c>
      <c r="B29" s="18"/>
      <c r="C29" s="17"/>
      <c r="D29" s="17"/>
      <c r="E29" s="17"/>
      <c r="F29" s="17">
        <f t="shared" ref="F29:H29" si="4">SUM(F26:F28)</f>
        <v>0</v>
      </c>
      <c r="G29" s="17">
        <f t="shared" si="4"/>
        <v>0</v>
      </c>
      <c r="H29" s="17">
        <f t="shared" si="4"/>
        <v>0</v>
      </c>
      <c r="I29" s="17">
        <f t="shared" ref="I29" si="5">SUM(I26:I28)</f>
        <v>0</v>
      </c>
    </row>
    <row r="30" spans="1:9" x14ac:dyDescent="0.2">
      <c r="A30" s="14"/>
      <c r="B30" s="18"/>
      <c r="C30" s="22"/>
      <c r="D30" s="22"/>
      <c r="E30" s="22"/>
      <c r="F30" s="22"/>
      <c r="G30" s="22"/>
      <c r="H30" s="22"/>
      <c r="I30" s="22"/>
    </row>
    <row r="31" spans="1:9" x14ac:dyDescent="0.2">
      <c r="A31" s="14" t="s">
        <v>7</v>
      </c>
      <c r="B31" s="18"/>
      <c r="C31" s="17">
        <v>256086</v>
      </c>
      <c r="D31" s="17">
        <v>377066.48000000016</v>
      </c>
      <c r="E31" s="17">
        <v>366268.75000000006</v>
      </c>
      <c r="F31" s="17">
        <f>+F20+F21-F22+F29</f>
        <v>366319.42000000016</v>
      </c>
      <c r="G31" s="17">
        <f>+G20+G21-G22+G29</f>
        <v>402820.99000000011</v>
      </c>
      <c r="H31" s="17">
        <f t="shared" ref="H31:I31" si="6">+H20+H21-H22+H29</f>
        <v>402820.99000000011</v>
      </c>
      <c r="I31" s="17">
        <f t="shared" si="6"/>
        <v>402820.99000000011</v>
      </c>
    </row>
    <row r="32" spans="1:9" x14ac:dyDescent="0.2">
      <c r="A32" s="20"/>
      <c r="B32" s="21"/>
      <c r="C32" s="37"/>
      <c r="D32" s="37"/>
      <c r="E32" s="22"/>
      <c r="F32" s="22"/>
      <c r="G32" s="22"/>
      <c r="H32" s="22"/>
      <c r="I32" s="22"/>
    </row>
    <row r="33" spans="1:9" x14ac:dyDescent="0.2">
      <c r="A33" s="14" t="s">
        <v>24</v>
      </c>
      <c r="B33" s="18"/>
      <c r="C33" s="37"/>
      <c r="D33" s="37"/>
      <c r="E33" s="22"/>
      <c r="F33" s="22"/>
      <c r="G33" s="22"/>
      <c r="H33" s="22"/>
      <c r="I33" s="22"/>
    </row>
    <row r="34" spans="1:9" x14ac:dyDescent="0.2">
      <c r="A34" s="20"/>
      <c r="B34" s="21"/>
      <c r="C34" s="37"/>
      <c r="D34" s="37"/>
      <c r="E34" s="22"/>
      <c r="F34" s="22"/>
      <c r="G34" s="22"/>
      <c r="H34" s="22"/>
      <c r="I34" s="22"/>
    </row>
    <row r="35" spans="1:9" x14ac:dyDescent="0.2">
      <c r="A35" s="14" t="s">
        <v>25</v>
      </c>
      <c r="B35" s="46"/>
      <c r="C35" s="47" t="s">
        <v>57</v>
      </c>
      <c r="D35" s="47" t="s">
        <v>57</v>
      </c>
      <c r="E35" s="47" t="s">
        <v>57</v>
      </c>
      <c r="F35" s="47" t="s">
        <v>57</v>
      </c>
      <c r="G35" s="47" t="s">
        <v>57</v>
      </c>
      <c r="H35" s="47" t="s">
        <v>57</v>
      </c>
      <c r="I35" s="47" t="s">
        <v>57</v>
      </c>
    </row>
    <row r="36" spans="1:9" x14ac:dyDescent="0.2">
      <c r="A36" s="48"/>
      <c r="B36" s="48"/>
      <c r="C36" s="49"/>
      <c r="D36" s="49"/>
      <c r="E36" s="49"/>
      <c r="F36" s="49"/>
      <c r="G36" s="49"/>
      <c r="H36" s="49"/>
      <c r="I36" s="49"/>
    </row>
    <row r="37" spans="1:9" x14ac:dyDescent="0.2">
      <c r="A37" s="50" t="s">
        <v>26</v>
      </c>
      <c r="B37" s="41"/>
      <c r="C37" s="34"/>
      <c r="D37" s="34"/>
      <c r="E37" s="34"/>
      <c r="F37" s="34"/>
      <c r="G37" s="34"/>
      <c r="H37" s="34"/>
      <c r="I37" s="34"/>
    </row>
    <row r="38" spans="1:9" x14ac:dyDescent="0.2">
      <c r="A38" s="51" t="s">
        <v>29</v>
      </c>
      <c r="B38" s="21"/>
      <c r="C38" s="37"/>
      <c r="D38" s="37"/>
      <c r="E38" s="37"/>
      <c r="F38" s="37"/>
      <c r="G38" s="37"/>
      <c r="H38" s="37"/>
      <c r="I38" s="37"/>
    </row>
    <row r="39" spans="1:9" x14ac:dyDescent="0.2">
      <c r="A39" s="14"/>
      <c r="B39" s="18"/>
      <c r="C39" s="22"/>
      <c r="D39" s="22"/>
      <c r="E39" s="22"/>
      <c r="F39" s="22"/>
      <c r="G39" s="22"/>
      <c r="H39" s="22"/>
      <c r="I39" s="22"/>
    </row>
    <row r="40" spans="1:9" x14ac:dyDescent="0.2">
      <c r="A40" s="14" t="s">
        <v>6</v>
      </c>
      <c r="B40" s="18"/>
      <c r="C40" s="22"/>
      <c r="D40" s="22"/>
      <c r="E40" s="22"/>
      <c r="F40" s="22"/>
      <c r="G40" s="22"/>
      <c r="H40" s="22"/>
      <c r="I40" s="22"/>
    </row>
    <row r="41" spans="1:9" x14ac:dyDescent="0.2">
      <c r="A41" s="14"/>
      <c r="B41" s="18"/>
      <c r="C41" s="22"/>
      <c r="D41" s="22"/>
      <c r="E41" s="22"/>
      <c r="F41" s="22"/>
      <c r="G41" s="22"/>
      <c r="H41" s="22"/>
      <c r="I41" s="22"/>
    </row>
    <row r="42" spans="1:9" x14ac:dyDescent="0.2">
      <c r="A42" s="51" t="s">
        <v>8</v>
      </c>
      <c r="B42" s="46"/>
      <c r="C42" s="22"/>
      <c r="D42" s="22"/>
      <c r="E42" s="22"/>
      <c r="F42" s="22"/>
      <c r="G42" s="22"/>
      <c r="H42" s="22"/>
      <c r="I42" s="22"/>
    </row>
    <row r="43" spans="1:9" x14ac:dyDescent="0.2">
      <c r="A43" s="52" t="s">
        <v>9</v>
      </c>
      <c r="B43" s="53"/>
      <c r="C43" s="22"/>
      <c r="D43" s="22"/>
      <c r="E43" s="22"/>
      <c r="F43" s="22"/>
      <c r="G43" s="22"/>
      <c r="H43" s="22"/>
      <c r="I43" s="22"/>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89"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FCE136-7B84-4613-A5AE-35182D86FED7}">
  <sheetPr>
    <pageSetUpPr fitToPage="1"/>
  </sheetPr>
  <dimension ref="A1:I43"/>
  <sheetViews>
    <sheetView zoomScaleNormal="100" workbookViewId="0">
      <selection activeCell="A13" sqref="A13"/>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1" spans="1:9" x14ac:dyDescent="0.2">
      <c r="E1" s="55"/>
    </row>
    <row r="2" spans="1:9" x14ac:dyDescent="0.2">
      <c r="A2" s="1" t="s">
        <v>13</v>
      </c>
      <c r="B2" s="40" t="s">
        <v>36</v>
      </c>
      <c r="C2" s="41"/>
      <c r="D2" s="41"/>
      <c r="G2" s="42" t="s">
        <v>14</v>
      </c>
      <c r="H2" s="40" t="s">
        <v>47</v>
      </c>
      <c r="I2" s="41"/>
    </row>
    <row r="3" spans="1:9" x14ac:dyDescent="0.2">
      <c r="A3" s="1" t="s">
        <v>22</v>
      </c>
      <c r="B3" s="40" t="s">
        <v>48</v>
      </c>
      <c r="C3" s="41"/>
      <c r="D3" s="41"/>
      <c r="G3" s="42" t="s">
        <v>15</v>
      </c>
      <c r="H3" s="43" t="s">
        <v>49</v>
      </c>
      <c r="I3" s="15"/>
    </row>
    <row r="4" spans="1:9" x14ac:dyDescent="0.2">
      <c r="A4" s="1" t="s">
        <v>16</v>
      </c>
      <c r="B4" s="40" t="s">
        <v>68</v>
      </c>
      <c r="C4" s="41"/>
      <c r="D4" s="41"/>
      <c r="G4" s="42" t="s">
        <v>18</v>
      </c>
      <c r="H4" s="40" t="s">
        <v>41</v>
      </c>
      <c r="I4" s="41"/>
    </row>
    <row r="5" spans="1:9" x14ac:dyDescent="0.2">
      <c r="A5" s="1" t="s">
        <v>17</v>
      </c>
      <c r="B5" s="15" t="s">
        <v>69</v>
      </c>
      <c r="C5" s="15"/>
      <c r="D5" s="15"/>
      <c r="G5" s="42" t="s">
        <v>19</v>
      </c>
      <c r="H5" s="43" t="s">
        <v>70</v>
      </c>
      <c r="I5" s="15"/>
    </row>
    <row r="6" spans="1:9" x14ac:dyDescent="0.2">
      <c r="B6" s="56"/>
      <c r="C6" s="48"/>
      <c r="D6" s="48"/>
    </row>
    <row r="8" spans="1:9" x14ac:dyDescent="0.2">
      <c r="A8" s="231" t="s">
        <v>71</v>
      </c>
      <c r="B8" s="231"/>
      <c r="C8" s="231"/>
      <c r="D8" s="231"/>
      <c r="E8" s="231"/>
      <c r="F8" s="231"/>
      <c r="G8" s="231"/>
      <c r="H8" s="231"/>
      <c r="I8" s="231"/>
    </row>
    <row r="10" spans="1:9" x14ac:dyDescent="0.2">
      <c r="A10" s="231" t="s">
        <v>72</v>
      </c>
      <c r="B10" s="231"/>
      <c r="C10" s="231"/>
      <c r="D10" s="231"/>
      <c r="E10" s="231"/>
      <c r="F10" s="231"/>
      <c r="G10" s="231"/>
      <c r="H10" s="231"/>
      <c r="I10" s="231"/>
    </row>
    <row r="12" spans="1:9" x14ac:dyDescent="0.2">
      <c r="A12" s="231" t="s">
        <v>73</v>
      </c>
      <c r="B12" s="231"/>
      <c r="C12" s="231"/>
      <c r="D12" s="231"/>
      <c r="E12" s="231"/>
      <c r="F12" s="231"/>
      <c r="G12" s="231"/>
      <c r="H12" s="231"/>
      <c r="I12" s="231"/>
    </row>
    <row r="14" spans="1:9" ht="12.75" customHeight="1" x14ac:dyDescent="0.2">
      <c r="A14" s="231" t="s">
        <v>392</v>
      </c>
      <c r="B14" s="231"/>
      <c r="C14" s="231"/>
      <c r="D14" s="231"/>
      <c r="E14" s="231"/>
      <c r="F14" s="231"/>
      <c r="G14" s="231"/>
      <c r="H14" s="231"/>
      <c r="I14" s="231"/>
    </row>
    <row r="16" spans="1:9" x14ac:dyDescent="0.2">
      <c r="A16" s="228" t="s">
        <v>12</v>
      </c>
      <c r="B16" s="229"/>
      <c r="C16" s="229"/>
      <c r="D16" s="229"/>
      <c r="E16" s="229"/>
      <c r="F16" s="229"/>
      <c r="G16" s="229"/>
      <c r="H16" s="229"/>
      <c r="I16" s="230"/>
    </row>
    <row r="17" spans="1:9" x14ac:dyDescent="0.2">
      <c r="A17" s="14"/>
      <c r="B17" s="18"/>
      <c r="C17" s="44" t="s">
        <v>27</v>
      </c>
      <c r="D17" s="44" t="s">
        <v>30</v>
      </c>
      <c r="E17" s="44" t="s">
        <v>32</v>
      </c>
      <c r="F17" s="44" t="s">
        <v>33</v>
      </c>
      <c r="G17" s="44" t="s">
        <v>34</v>
      </c>
      <c r="H17" s="44" t="s">
        <v>35</v>
      </c>
      <c r="I17" s="44" t="s">
        <v>356</v>
      </c>
    </row>
    <row r="18" spans="1:9" x14ac:dyDescent="0.2">
      <c r="A18" s="14"/>
      <c r="B18" s="18"/>
      <c r="C18" s="45" t="s">
        <v>10</v>
      </c>
      <c r="D18" s="9" t="s">
        <v>10</v>
      </c>
      <c r="E18" s="9" t="s">
        <v>10</v>
      </c>
      <c r="F18" s="11" t="s">
        <v>10</v>
      </c>
      <c r="G18" s="11" t="s">
        <v>10</v>
      </c>
      <c r="H18" s="9" t="s">
        <v>11</v>
      </c>
      <c r="I18" s="9" t="s">
        <v>11</v>
      </c>
    </row>
    <row r="19" spans="1:9" x14ac:dyDescent="0.2">
      <c r="A19" s="14" t="s">
        <v>0</v>
      </c>
      <c r="B19" s="18"/>
      <c r="C19" s="22">
        <v>1096993</v>
      </c>
      <c r="D19" s="22">
        <v>989127</v>
      </c>
      <c r="E19" s="22">
        <v>2000000</v>
      </c>
      <c r="F19" s="22">
        <v>2000000</v>
      </c>
      <c r="G19" s="22">
        <v>2000000</v>
      </c>
      <c r="H19" s="22">
        <v>2000000</v>
      </c>
      <c r="I19" s="22">
        <v>2000000</v>
      </c>
    </row>
    <row r="20" spans="1:9" x14ac:dyDescent="0.2">
      <c r="A20" s="14" t="s">
        <v>1</v>
      </c>
      <c r="B20" s="18"/>
      <c r="C20" s="22">
        <v>21763</v>
      </c>
      <c r="D20" s="22">
        <v>9657.48</v>
      </c>
      <c r="E20" s="22">
        <v>23962.609999999986</v>
      </c>
      <c r="F20" s="22">
        <f t="shared" ref="F20" si="0">E31</f>
        <v>25462.390000000014</v>
      </c>
      <c r="G20" s="22">
        <f t="shared" ref="G20" si="1">F31</f>
        <v>84679.010000000009</v>
      </c>
      <c r="H20" s="22">
        <f t="shared" ref="H20" si="2">G31</f>
        <v>2.3283064365386963E-10</v>
      </c>
      <c r="I20" s="22">
        <f t="shared" ref="I20" si="3">H31</f>
        <v>45000.000000000233</v>
      </c>
    </row>
    <row r="21" spans="1:9" x14ac:dyDescent="0.2">
      <c r="A21" s="14" t="s">
        <v>2</v>
      </c>
      <c r="B21" s="18"/>
      <c r="C21" s="22">
        <v>919220</v>
      </c>
      <c r="D21" s="22">
        <v>980327.34</v>
      </c>
      <c r="E21" s="22">
        <v>916824.28</v>
      </c>
      <c r="F21" s="22">
        <v>993338.03</v>
      </c>
      <c r="G21" s="22">
        <v>993654.92</v>
      </c>
      <c r="H21" s="22">
        <v>995000</v>
      </c>
      <c r="I21" s="22">
        <v>995000</v>
      </c>
    </row>
    <row r="22" spans="1:9" x14ac:dyDescent="0.2">
      <c r="A22" s="14" t="s">
        <v>3</v>
      </c>
      <c r="B22" s="18"/>
      <c r="C22" s="22">
        <v>931325</v>
      </c>
      <c r="D22" s="22">
        <v>966022.21</v>
      </c>
      <c r="E22" s="17">
        <v>915324.5</v>
      </c>
      <c r="F22" s="22">
        <v>934121.41</v>
      </c>
      <c r="G22" s="22">
        <v>1078333.93</v>
      </c>
      <c r="H22" s="22">
        <v>950000</v>
      </c>
      <c r="I22" s="22">
        <v>995000</v>
      </c>
    </row>
    <row r="23" spans="1:9" x14ac:dyDescent="0.2">
      <c r="A23" s="14"/>
      <c r="B23" s="18"/>
      <c r="C23" s="22"/>
      <c r="D23" s="22"/>
      <c r="E23" s="22"/>
      <c r="F23" s="22"/>
      <c r="G23" s="22"/>
      <c r="H23" s="22"/>
      <c r="I23" s="22"/>
    </row>
    <row r="24" spans="1:9" x14ac:dyDescent="0.2">
      <c r="A24" s="14" t="s">
        <v>4</v>
      </c>
      <c r="B24" s="15"/>
      <c r="C24" s="16"/>
      <c r="D24" s="16"/>
      <c r="E24" s="16"/>
      <c r="F24" s="16"/>
      <c r="G24" s="16"/>
      <c r="H24" s="17"/>
      <c r="I24" s="17"/>
    </row>
    <row r="25" spans="1:9" x14ac:dyDescent="0.2">
      <c r="A25" s="14" t="s">
        <v>31</v>
      </c>
      <c r="B25" s="18"/>
      <c r="C25" s="19"/>
      <c r="D25" s="16"/>
      <c r="E25" s="16"/>
      <c r="F25" s="16"/>
      <c r="G25" s="16"/>
      <c r="H25" s="17"/>
      <c r="I25" s="17"/>
    </row>
    <row r="26" spans="1:9" x14ac:dyDescent="0.2">
      <c r="A26" s="20"/>
      <c r="B26" s="21"/>
      <c r="C26" s="22"/>
      <c r="D26" s="22"/>
      <c r="E26" s="22"/>
      <c r="F26" s="22"/>
      <c r="G26" s="22"/>
      <c r="H26" s="22"/>
      <c r="I26" s="22"/>
    </row>
    <row r="27" spans="1:9" x14ac:dyDescent="0.2">
      <c r="A27" s="20"/>
      <c r="B27" s="21"/>
      <c r="C27" s="22"/>
      <c r="D27" s="22"/>
      <c r="E27" s="22"/>
      <c r="F27" s="22"/>
      <c r="G27" s="22"/>
      <c r="H27" s="22"/>
      <c r="I27" s="22"/>
    </row>
    <row r="28" spans="1:9" x14ac:dyDescent="0.2">
      <c r="A28" s="20"/>
      <c r="B28" s="21"/>
      <c r="C28" s="22"/>
      <c r="D28" s="22"/>
      <c r="E28" s="22"/>
      <c r="F28" s="22"/>
      <c r="G28" s="22"/>
      <c r="H28" s="22"/>
      <c r="I28" s="22"/>
    </row>
    <row r="29" spans="1:9" x14ac:dyDescent="0.2">
      <c r="A29" s="14" t="s">
        <v>5</v>
      </c>
      <c r="B29" s="18"/>
      <c r="C29" s="17">
        <v>0</v>
      </c>
      <c r="D29" s="17">
        <v>0</v>
      </c>
      <c r="E29" s="17">
        <v>0</v>
      </c>
      <c r="F29" s="17">
        <f t="shared" ref="F29:H29" si="4">SUM(F26:F28)</f>
        <v>0</v>
      </c>
      <c r="G29" s="17">
        <f t="shared" si="4"/>
        <v>0</v>
      </c>
      <c r="H29" s="17">
        <f t="shared" si="4"/>
        <v>0</v>
      </c>
      <c r="I29" s="17">
        <f t="shared" ref="I29" si="5">SUM(I26:I28)</f>
        <v>0</v>
      </c>
    </row>
    <row r="30" spans="1:9" x14ac:dyDescent="0.2">
      <c r="A30" s="14"/>
      <c r="B30" s="18"/>
      <c r="C30" s="22"/>
      <c r="D30" s="22"/>
      <c r="E30" s="22"/>
      <c r="F30" s="22"/>
      <c r="G30" s="22"/>
      <c r="H30" s="22"/>
      <c r="I30" s="22"/>
    </row>
    <row r="31" spans="1:9" x14ac:dyDescent="0.2">
      <c r="A31" s="14" t="s">
        <v>7</v>
      </c>
      <c r="B31" s="18"/>
      <c r="C31" s="17">
        <v>9658</v>
      </c>
      <c r="D31" s="17">
        <v>23962.609999999986</v>
      </c>
      <c r="E31" s="17">
        <v>25462.390000000014</v>
      </c>
      <c r="F31" s="17">
        <f>+F20+F21-F22+F29</f>
        <v>84679.010000000009</v>
      </c>
      <c r="G31" s="17">
        <f>+G20+G21-G22+G29</f>
        <v>2.3283064365386963E-10</v>
      </c>
      <c r="H31" s="17">
        <f t="shared" ref="H31:I31" si="6">+H20+H21-H22+H29</f>
        <v>45000.000000000233</v>
      </c>
      <c r="I31" s="17">
        <f t="shared" si="6"/>
        <v>45000.000000000233</v>
      </c>
    </row>
    <row r="32" spans="1:9" x14ac:dyDescent="0.2">
      <c r="A32" s="20"/>
      <c r="B32" s="21"/>
      <c r="C32" s="37"/>
      <c r="D32" s="37"/>
      <c r="E32" s="22"/>
      <c r="F32" s="22"/>
      <c r="G32" s="22"/>
      <c r="H32" s="22"/>
      <c r="I32" s="22"/>
    </row>
    <row r="33" spans="1:9" x14ac:dyDescent="0.2">
      <c r="A33" s="14" t="s">
        <v>24</v>
      </c>
      <c r="B33" s="18"/>
      <c r="C33" s="37"/>
      <c r="D33" s="37"/>
      <c r="E33" s="22"/>
      <c r="F33" s="22"/>
      <c r="G33" s="22"/>
      <c r="H33" s="22"/>
      <c r="I33" s="22"/>
    </row>
    <row r="34" spans="1:9" x14ac:dyDescent="0.2">
      <c r="A34" s="20"/>
      <c r="B34" s="21"/>
      <c r="C34" s="37"/>
      <c r="D34" s="37"/>
      <c r="E34" s="22"/>
      <c r="F34" s="22"/>
      <c r="G34" s="22"/>
      <c r="H34" s="22"/>
      <c r="I34" s="22"/>
    </row>
    <row r="35" spans="1:9" x14ac:dyDescent="0.2">
      <c r="A35" s="14" t="s">
        <v>25</v>
      </c>
      <c r="B35" s="46"/>
      <c r="C35" s="47" t="s">
        <v>57</v>
      </c>
      <c r="D35" s="47" t="s">
        <v>57</v>
      </c>
      <c r="E35" s="47" t="s">
        <v>57</v>
      </c>
      <c r="F35" s="47" t="s">
        <v>57</v>
      </c>
      <c r="G35" s="47" t="s">
        <v>57</v>
      </c>
      <c r="H35" s="47" t="s">
        <v>57</v>
      </c>
      <c r="I35" s="47" t="s">
        <v>57</v>
      </c>
    </row>
    <row r="36" spans="1:9" x14ac:dyDescent="0.2">
      <c r="A36" s="48"/>
      <c r="B36" s="48"/>
      <c r="C36" s="49"/>
      <c r="D36" s="49"/>
      <c r="E36" s="49"/>
      <c r="F36" s="49"/>
      <c r="G36" s="49"/>
      <c r="H36" s="49"/>
      <c r="I36" s="49"/>
    </row>
    <row r="37" spans="1:9" x14ac:dyDescent="0.2">
      <c r="A37" s="50" t="s">
        <v>26</v>
      </c>
      <c r="B37" s="41"/>
      <c r="C37" s="34"/>
      <c r="D37" s="34"/>
      <c r="E37" s="34"/>
      <c r="F37" s="34"/>
      <c r="G37" s="34"/>
      <c r="H37" s="34"/>
      <c r="I37" s="34"/>
    </row>
    <row r="38" spans="1:9" x14ac:dyDescent="0.2">
      <c r="A38" s="51" t="s">
        <v>29</v>
      </c>
      <c r="B38" s="21"/>
      <c r="C38" s="37"/>
      <c r="D38" s="37"/>
      <c r="E38" s="37"/>
      <c r="F38" s="37"/>
      <c r="G38" s="37"/>
      <c r="H38" s="37"/>
      <c r="I38" s="37"/>
    </row>
    <row r="39" spans="1:9" x14ac:dyDescent="0.2">
      <c r="A39" s="14"/>
      <c r="B39" s="18"/>
      <c r="C39" s="22"/>
      <c r="D39" s="22"/>
      <c r="E39" s="22"/>
      <c r="F39" s="22"/>
      <c r="G39" s="22"/>
      <c r="H39" s="22"/>
      <c r="I39" s="22"/>
    </row>
    <row r="40" spans="1:9" x14ac:dyDescent="0.2">
      <c r="A40" s="14" t="s">
        <v>6</v>
      </c>
      <c r="B40" s="18"/>
      <c r="C40" s="22"/>
      <c r="D40" s="22"/>
      <c r="E40" s="22"/>
      <c r="F40" s="22"/>
      <c r="G40" s="22"/>
      <c r="H40" s="22"/>
      <c r="I40" s="22"/>
    </row>
    <row r="41" spans="1:9" x14ac:dyDescent="0.2">
      <c r="A41" s="14"/>
      <c r="B41" s="18"/>
      <c r="C41" s="22"/>
      <c r="D41" s="22"/>
      <c r="E41" s="22"/>
      <c r="F41" s="22"/>
      <c r="G41" s="22"/>
      <c r="H41" s="22"/>
      <c r="I41" s="22"/>
    </row>
    <row r="42" spans="1:9" x14ac:dyDescent="0.2">
      <c r="A42" s="51" t="s">
        <v>8</v>
      </c>
      <c r="B42" s="46"/>
      <c r="C42" s="22"/>
      <c r="D42" s="22"/>
      <c r="E42" s="22"/>
      <c r="F42" s="22"/>
      <c r="G42" s="22"/>
      <c r="H42" s="22"/>
      <c r="I42" s="22"/>
    </row>
    <row r="43" spans="1:9" x14ac:dyDescent="0.2">
      <c r="A43" s="52" t="s">
        <v>9</v>
      </c>
      <c r="B43" s="53"/>
      <c r="C43" s="22"/>
      <c r="D43" s="22"/>
      <c r="E43" s="22"/>
      <c r="F43" s="22"/>
      <c r="G43" s="22"/>
      <c r="H43" s="22"/>
      <c r="I43" s="22"/>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97"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EE6269-C053-4E3C-B44C-21B0AB21FE7A}">
  <sheetPr>
    <pageSetUpPr fitToPage="1"/>
  </sheetPr>
  <dimension ref="A1:I47"/>
  <sheetViews>
    <sheetView zoomScaleNormal="100" workbookViewId="0">
      <selection activeCell="D16" sqref="D16"/>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1" spans="1:9" x14ac:dyDescent="0.2">
      <c r="A1" s="2"/>
      <c r="B1" s="2"/>
      <c r="C1" s="2"/>
      <c r="D1" s="2"/>
      <c r="E1" s="2"/>
      <c r="F1" s="2"/>
      <c r="G1" s="2"/>
      <c r="H1" s="2"/>
      <c r="I1" s="2"/>
    </row>
    <row r="2" spans="1:9" x14ac:dyDescent="0.2">
      <c r="A2" s="2" t="s">
        <v>13</v>
      </c>
      <c r="B2" s="3" t="s">
        <v>36</v>
      </c>
      <c r="C2" s="3"/>
      <c r="D2" s="3"/>
      <c r="E2" s="2"/>
      <c r="F2" s="2"/>
      <c r="G2" s="4" t="s">
        <v>14</v>
      </c>
      <c r="H2" s="3" t="s">
        <v>80</v>
      </c>
      <c r="I2" s="3"/>
    </row>
    <row r="3" spans="1:9" x14ac:dyDescent="0.2">
      <c r="A3" s="2" t="s">
        <v>22</v>
      </c>
      <c r="B3" s="3" t="s">
        <v>81</v>
      </c>
      <c r="C3" s="3"/>
      <c r="D3" s="3"/>
      <c r="E3" s="2"/>
      <c r="F3" s="2"/>
      <c r="G3" s="4" t="s">
        <v>15</v>
      </c>
      <c r="H3" s="5" t="s">
        <v>82</v>
      </c>
      <c r="I3" s="5"/>
    </row>
    <row r="4" spans="1:9" x14ac:dyDescent="0.2">
      <c r="A4" s="2" t="s">
        <v>16</v>
      </c>
      <c r="B4" s="3" t="s">
        <v>93</v>
      </c>
      <c r="C4" s="3"/>
      <c r="D4" s="3"/>
      <c r="E4" s="2"/>
      <c r="F4" s="2"/>
      <c r="G4" s="4" t="s">
        <v>18</v>
      </c>
      <c r="H4" s="3" t="s">
        <v>41</v>
      </c>
      <c r="I4" s="3"/>
    </row>
    <row r="5" spans="1:9" x14ac:dyDescent="0.2">
      <c r="A5" s="2" t="s">
        <v>17</v>
      </c>
      <c r="B5" s="3" t="s">
        <v>84</v>
      </c>
      <c r="C5" s="5"/>
      <c r="D5" s="5"/>
      <c r="E5" s="2"/>
      <c r="F5" s="2"/>
      <c r="G5" s="4" t="s">
        <v>19</v>
      </c>
      <c r="H5" s="5" t="s">
        <v>94</v>
      </c>
      <c r="I5" s="5"/>
    </row>
    <row r="6" spans="1:9" x14ac:dyDescent="0.2">
      <c r="A6" s="2"/>
      <c r="B6" s="2"/>
      <c r="C6" s="2"/>
      <c r="D6" s="2"/>
      <c r="E6" s="2"/>
      <c r="F6" s="2"/>
      <c r="G6" s="2"/>
      <c r="H6" s="2"/>
      <c r="I6" s="2"/>
    </row>
    <row r="7" spans="1:9" x14ac:dyDescent="0.2">
      <c r="A7" s="2" t="s">
        <v>95</v>
      </c>
      <c r="B7" s="2"/>
      <c r="C7" s="2"/>
      <c r="D7" s="2"/>
      <c r="E7" s="2"/>
      <c r="F7" s="2"/>
      <c r="G7" s="2"/>
      <c r="H7" s="2"/>
      <c r="I7" s="2"/>
    </row>
    <row r="8" spans="1:9" x14ac:dyDescent="0.2">
      <c r="A8" s="2" t="s">
        <v>96</v>
      </c>
      <c r="B8" s="2"/>
      <c r="C8" s="2"/>
      <c r="D8" s="2"/>
      <c r="E8" s="2"/>
      <c r="F8" s="2"/>
      <c r="G8" s="2"/>
      <c r="H8" s="2"/>
      <c r="I8" s="2"/>
    </row>
    <row r="9" spans="1:9" x14ac:dyDescent="0.2">
      <c r="A9" s="2"/>
      <c r="B9" s="2"/>
      <c r="C9" s="2"/>
      <c r="D9" s="2"/>
      <c r="E9" s="2"/>
      <c r="F9" s="2"/>
      <c r="G9" s="2"/>
      <c r="H9" s="2"/>
      <c r="I9" s="2"/>
    </row>
    <row r="10" spans="1:9" x14ac:dyDescent="0.2">
      <c r="A10" s="2" t="s">
        <v>97</v>
      </c>
      <c r="B10" s="2"/>
      <c r="C10" s="2"/>
      <c r="D10" s="2"/>
      <c r="E10" s="2"/>
      <c r="F10" s="2"/>
      <c r="G10" s="2"/>
      <c r="H10" s="2"/>
      <c r="I10" s="2"/>
    </row>
    <row r="11" spans="1:9" x14ac:dyDescent="0.2">
      <c r="A11" s="2"/>
      <c r="B11" s="2"/>
      <c r="C11" s="2"/>
      <c r="D11" s="2"/>
      <c r="E11" s="2"/>
      <c r="F11" s="2"/>
      <c r="G11" s="2"/>
      <c r="H11" s="2"/>
      <c r="I11" s="2"/>
    </row>
    <row r="12" spans="1:9" x14ac:dyDescent="0.2">
      <c r="A12" s="2" t="s">
        <v>98</v>
      </c>
      <c r="B12" s="2"/>
      <c r="C12" s="2"/>
      <c r="D12" s="2"/>
      <c r="E12" s="2"/>
      <c r="F12" s="2"/>
      <c r="G12" s="2"/>
      <c r="H12" s="2"/>
      <c r="I12" s="2"/>
    </row>
    <row r="13" spans="1:9" x14ac:dyDescent="0.2">
      <c r="A13" s="2" t="s">
        <v>99</v>
      </c>
      <c r="B13" s="2"/>
      <c r="C13" s="2"/>
      <c r="D13" s="2"/>
      <c r="E13" s="2"/>
      <c r="F13" s="2"/>
      <c r="G13" s="2"/>
      <c r="H13" s="2"/>
      <c r="I13" s="2"/>
    </row>
    <row r="14" spans="1:9" x14ac:dyDescent="0.2">
      <c r="A14" s="2" t="s">
        <v>100</v>
      </c>
      <c r="B14" s="2"/>
      <c r="C14" s="2"/>
      <c r="D14" s="2"/>
      <c r="E14" s="2"/>
      <c r="F14" s="2"/>
      <c r="G14" s="2"/>
      <c r="H14" s="2"/>
      <c r="I14" s="2"/>
    </row>
    <row r="15" spans="1:9" x14ac:dyDescent="0.2">
      <c r="A15" s="2"/>
      <c r="B15" s="2"/>
      <c r="C15" s="2"/>
      <c r="D15" s="2"/>
      <c r="E15" s="2"/>
      <c r="F15" s="2"/>
      <c r="G15" s="2"/>
      <c r="H15" s="2"/>
      <c r="I15" s="2"/>
    </row>
    <row r="16" spans="1:9" x14ac:dyDescent="0.2">
      <c r="A16" s="2" t="s">
        <v>90</v>
      </c>
      <c r="B16" s="2"/>
      <c r="C16" s="2"/>
      <c r="D16" s="2"/>
      <c r="E16" s="2"/>
      <c r="F16" s="2"/>
      <c r="G16" s="2"/>
      <c r="H16" s="2"/>
      <c r="I16" s="2"/>
    </row>
    <row r="17" spans="1:9" x14ac:dyDescent="0.2">
      <c r="A17" s="2"/>
      <c r="B17" s="2"/>
      <c r="C17" s="2"/>
      <c r="D17" s="2"/>
      <c r="E17" s="2"/>
      <c r="F17" s="2"/>
      <c r="G17" s="2"/>
      <c r="H17" s="2"/>
      <c r="I17" s="2"/>
    </row>
    <row r="18" spans="1:9" x14ac:dyDescent="0.2">
      <c r="A18" s="1" t="s">
        <v>101</v>
      </c>
      <c r="B18" s="2"/>
      <c r="C18" s="2"/>
      <c r="D18" s="2"/>
      <c r="E18" s="2"/>
      <c r="F18" s="2"/>
      <c r="G18" s="2"/>
      <c r="H18" s="2"/>
      <c r="I18" s="2"/>
    </row>
    <row r="19" spans="1:9" x14ac:dyDescent="0.2">
      <c r="A19" s="2"/>
      <c r="B19" s="2"/>
      <c r="C19" s="2"/>
      <c r="D19" s="2"/>
      <c r="E19" s="2"/>
      <c r="F19" s="2"/>
      <c r="G19" s="2"/>
      <c r="H19" s="2"/>
      <c r="I19" s="2"/>
    </row>
    <row r="20" spans="1:9" x14ac:dyDescent="0.2">
      <c r="A20" s="233" t="s">
        <v>12</v>
      </c>
      <c r="B20" s="234"/>
      <c r="C20" s="234"/>
      <c r="D20" s="234"/>
      <c r="E20" s="234"/>
      <c r="F20" s="234"/>
      <c r="G20" s="234"/>
      <c r="H20" s="234"/>
      <c r="I20" s="235"/>
    </row>
    <row r="21" spans="1:9" x14ac:dyDescent="0.2">
      <c r="A21" s="6"/>
      <c r="B21" s="7"/>
      <c r="C21" s="8" t="s">
        <v>27</v>
      </c>
      <c r="D21" s="8" t="s">
        <v>30</v>
      </c>
      <c r="E21" s="8" t="s">
        <v>32</v>
      </c>
      <c r="F21" s="8" t="s">
        <v>33</v>
      </c>
      <c r="G21" s="8" t="s">
        <v>34</v>
      </c>
      <c r="H21" s="8" t="s">
        <v>35</v>
      </c>
      <c r="I21" s="8" t="s">
        <v>356</v>
      </c>
    </row>
    <row r="22" spans="1:9" x14ac:dyDescent="0.2">
      <c r="A22" s="6"/>
      <c r="B22" s="7"/>
      <c r="C22" s="10" t="s">
        <v>10</v>
      </c>
      <c r="D22" s="11" t="s">
        <v>10</v>
      </c>
      <c r="E22" s="11" t="s">
        <v>10</v>
      </c>
      <c r="F22" s="11" t="s">
        <v>10</v>
      </c>
      <c r="G22" s="11" t="s">
        <v>10</v>
      </c>
      <c r="H22" s="11" t="s">
        <v>11</v>
      </c>
      <c r="I22" s="11" t="s">
        <v>11</v>
      </c>
    </row>
    <row r="23" spans="1:9" x14ac:dyDescent="0.2">
      <c r="A23" s="6" t="s">
        <v>0</v>
      </c>
      <c r="B23" s="7"/>
      <c r="C23" s="13"/>
      <c r="D23" s="13"/>
      <c r="E23" s="13"/>
      <c r="F23" s="13">
        <v>2000000</v>
      </c>
      <c r="G23" s="13">
        <v>4859649</v>
      </c>
      <c r="H23" s="13"/>
      <c r="I23" s="13"/>
    </row>
    <row r="24" spans="1:9" x14ac:dyDescent="0.2">
      <c r="A24" s="6" t="s">
        <v>1</v>
      </c>
      <c r="B24" s="7"/>
      <c r="C24" s="13">
        <f t="shared" ref="C24" si="0">B35</f>
        <v>0</v>
      </c>
      <c r="D24" s="13">
        <f t="shared" ref="D24" si="1">C35</f>
        <v>0</v>
      </c>
      <c r="E24" s="13">
        <f t="shared" ref="E24" si="2">D35</f>
        <v>0</v>
      </c>
      <c r="F24" s="13">
        <f t="shared" ref="F24" si="3">E35</f>
        <v>0</v>
      </c>
      <c r="G24" s="13">
        <f t="shared" ref="G24" si="4">F35</f>
        <v>0</v>
      </c>
      <c r="H24" s="13">
        <f t="shared" ref="H24" si="5">G35</f>
        <v>8914</v>
      </c>
      <c r="I24" s="13">
        <f t="shared" ref="I24" si="6">H35</f>
        <v>8914</v>
      </c>
    </row>
    <row r="25" spans="1:9" x14ac:dyDescent="0.2">
      <c r="A25" s="6" t="s">
        <v>2</v>
      </c>
      <c r="B25" s="7"/>
      <c r="C25" s="13"/>
      <c r="D25" s="13"/>
      <c r="E25" s="13"/>
      <c r="F25" s="13">
        <v>858846</v>
      </c>
      <c r="G25" s="13">
        <v>1081512.1100000001</v>
      </c>
      <c r="H25" s="13">
        <v>0</v>
      </c>
      <c r="I25" s="13">
        <v>0</v>
      </c>
    </row>
    <row r="26" spans="1:9" x14ac:dyDescent="0.2">
      <c r="A26" s="6" t="s">
        <v>3</v>
      </c>
      <c r="B26" s="7"/>
      <c r="C26" s="13"/>
      <c r="D26" s="13"/>
      <c r="E26" s="12"/>
      <c r="F26" s="13">
        <v>858846</v>
      </c>
      <c r="G26" s="13">
        <v>1072598.1100000001</v>
      </c>
      <c r="H26" s="13">
        <v>0</v>
      </c>
      <c r="I26" s="13">
        <v>0</v>
      </c>
    </row>
    <row r="27" spans="1:9" x14ac:dyDescent="0.2">
      <c r="A27" s="6"/>
      <c r="B27" s="7"/>
      <c r="C27" s="13"/>
      <c r="D27" s="13"/>
      <c r="E27" s="13"/>
      <c r="F27" s="13"/>
      <c r="G27" s="13"/>
      <c r="H27" s="13"/>
      <c r="I27" s="13"/>
    </row>
    <row r="28" spans="1:9" x14ac:dyDescent="0.2">
      <c r="A28" s="14" t="s">
        <v>4</v>
      </c>
      <c r="B28" s="15"/>
      <c r="C28" s="16"/>
      <c r="D28" s="16"/>
      <c r="E28" s="16"/>
      <c r="F28" s="16"/>
      <c r="G28" s="16"/>
      <c r="H28" s="17"/>
      <c r="I28" s="17"/>
    </row>
    <row r="29" spans="1:9" x14ac:dyDescent="0.2">
      <c r="A29" s="14" t="s">
        <v>31</v>
      </c>
      <c r="B29" s="18"/>
      <c r="C29" s="19"/>
      <c r="D29" s="16"/>
      <c r="E29" s="16"/>
      <c r="F29" s="16"/>
      <c r="G29" s="16"/>
      <c r="H29" s="17"/>
      <c r="I29" s="17"/>
    </row>
    <row r="30" spans="1:9" x14ac:dyDescent="0.2">
      <c r="A30" s="20"/>
      <c r="B30" s="21"/>
      <c r="C30" s="22"/>
      <c r="D30" s="22"/>
      <c r="E30" s="22"/>
      <c r="F30" s="22"/>
      <c r="G30" s="22"/>
      <c r="H30" s="22"/>
      <c r="I30" s="22"/>
    </row>
    <row r="31" spans="1:9" x14ac:dyDescent="0.2">
      <c r="A31" s="20"/>
      <c r="B31" s="21"/>
      <c r="C31" s="22"/>
      <c r="D31" s="22"/>
      <c r="E31" s="22"/>
      <c r="F31" s="22"/>
      <c r="G31" s="22"/>
      <c r="H31" s="22"/>
      <c r="I31" s="22"/>
    </row>
    <row r="32" spans="1:9" x14ac:dyDescent="0.2">
      <c r="A32" s="20"/>
      <c r="B32" s="21"/>
      <c r="C32" s="22"/>
      <c r="D32" s="22"/>
      <c r="E32" s="22"/>
      <c r="F32" s="22"/>
      <c r="G32" s="22"/>
      <c r="H32" s="22"/>
      <c r="I32" s="22"/>
    </row>
    <row r="33" spans="1:9" x14ac:dyDescent="0.2">
      <c r="A33" s="14" t="s">
        <v>5</v>
      </c>
      <c r="B33" s="18"/>
      <c r="C33" s="17">
        <f t="shared" ref="C33:H33" si="7">SUM(C30:C32)</f>
        <v>0</v>
      </c>
      <c r="D33" s="17">
        <f t="shared" si="7"/>
        <v>0</v>
      </c>
      <c r="E33" s="17">
        <f t="shared" si="7"/>
        <v>0</v>
      </c>
      <c r="F33" s="17">
        <f t="shared" si="7"/>
        <v>0</v>
      </c>
      <c r="G33" s="17">
        <f t="shared" si="7"/>
        <v>0</v>
      </c>
      <c r="H33" s="17">
        <f t="shared" si="7"/>
        <v>0</v>
      </c>
      <c r="I33" s="17">
        <f t="shared" ref="I33" si="8">SUM(I30:I32)</f>
        <v>0</v>
      </c>
    </row>
    <row r="34" spans="1:9" x14ac:dyDescent="0.2">
      <c r="A34" s="6"/>
      <c r="B34" s="7"/>
      <c r="C34" s="13"/>
      <c r="D34" s="13"/>
      <c r="E34" s="13"/>
      <c r="F34" s="13"/>
      <c r="G34" s="13"/>
      <c r="H34" s="13"/>
      <c r="I34" s="13"/>
    </row>
    <row r="35" spans="1:9" x14ac:dyDescent="0.2">
      <c r="A35" s="6" t="s">
        <v>7</v>
      </c>
      <c r="B35" s="7"/>
      <c r="C35" s="12">
        <f t="shared" ref="C35" si="9">+C24+C25-C26+C33</f>
        <v>0</v>
      </c>
      <c r="D35" s="12">
        <f>+D24+D25-D26+D33</f>
        <v>0</v>
      </c>
      <c r="E35" s="12">
        <f t="shared" ref="E35" si="10">+E24+E25-E26+E33</f>
        <v>0</v>
      </c>
      <c r="F35" s="12">
        <f>+F24+F25-F26+F33</f>
        <v>0</v>
      </c>
      <c r="G35" s="12">
        <f>+G24+G25-G26+G33</f>
        <v>8914</v>
      </c>
      <c r="H35" s="12">
        <f t="shared" ref="H35" si="11">+H24+H25-H26+H33</f>
        <v>8914</v>
      </c>
      <c r="I35" s="12">
        <f t="shared" ref="I35" si="12">+I24+I25-I26+I33</f>
        <v>8914</v>
      </c>
    </row>
    <row r="36" spans="1:9" x14ac:dyDescent="0.2">
      <c r="A36" s="23"/>
      <c r="B36" s="24"/>
      <c r="C36" s="25"/>
      <c r="D36" s="25"/>
      <c r="E36" s="13"/>
      <c r="F36" s="13"/>
      <c r="G36" s="13"/>
      <c r="H36" s="13"/>
      <c r="I36" s="13"/>
    </row>
    <row r="37" spans="1:9" x14ac:dyDescent="0.2">
      <c r="A37" s="6" t="s">
        <v>24</v>
      </c>
      <c r="B37" s="7"/>
      <c r="C37" s="25"/>
      <c r="D37" s="25"/>
      <c r="E37" s="13">
        <v>5091.7700000000004</v>
      </c>
      <c r="F37" s="13">
        <v>1135505.75</v>
      </c>
      <c r="G37" s="13">
        <v>1082399.1399999999</v>
      </c>
      <c r="H37" s="13">
        <v>0</v>
      </c>
      <c r="I37" s="13">
        <v>0</v>
      </c>
    </row>
    <row r="38" spans="1:9" x14ac:dyDescent="0.2">
      <c r="A38" s="23"/>
      <c r="B38" s="24"/>
      <c r="C38" s="25"/>
      <c r="D38" s="25"/>
      <c r="E38" s="13"/>
      <c r="F38" s="13"/>
      <c r="G38" s="13"/>
      <c r="H38" s="13"/>
      <c r="I38" s="13"/>
    </row>
    <row r="39" spans="1:9" x14ac:dyDescent="0.2">
      <c r="A39" s="6" t="s">
        <v>25</v>
      </c>
      <c r="B39" s="27"/>
      <c r="C39" s="28">
        <f t="shared" ref="C39:D39" si="13">C35-C37</f>
        <v>0</v>
      </c>
      <c r="D39" s="28">
        <f t="shared" si="13"/>
        <v>0</v>
      </c>
      <c r="E39" s="29" t="s">
        <v>198</v>
      </c>
      <c r="F39" s="29" t="s">
        <v>198</v>
      </c>
      <c r="G39" s="29" t="s">
        <v>198</v>
      </c>
      <c r="H39" s="29" t="s">
        <v>198</v>
      </c>
      <c r="I39" s="29" t="s">
        <v>198</v>
      </c>
    </row>
    <row r="40" spans="1:9" x14ac:dyDescent="0.2">
      <c r="A40" s="31"/>
      <c r="B40" s="31"/>
      <c r="C40" s="32"/>
      <c r="D40" s="32"/>
      <c r="E40" s="32"/>
      <c r="F40" s="32"/>
      <c r="G40" s="32"/>
      <c r="H40" s="32"/>
      <c r="I40" s="32"/>
    </row>
    <row r="41" spans="1:9" x14ac:dyDescent="0.2">
      <c r="A41" s="33" t="s">
        <v>26</v>
      </c>
      <c r="B41" s="3"/>
      <c r="C41" s="34"/>
      <c r="D41" s="34"/>
      <c r="E41" s="35"/>
      <c r="F41" s="35"/>
      <c r="G41" s="35"/>
      <c r="H41" s="35"/>
      <c r="I41" s="35"/>
    </row>
    <row r="42" spans="1:9" x14ac:dyDescent="0.2">
      <c r="A42" s="36" t="s">
        <v>29</v>
      </c>
      <c r="B42" s="24"/>
      <c r="C42" s="37"/>
      <c r="D42" s="37"/>
      <c r="E42" s="25"/>
      <c r="F42" s="25"/>
      <c r="G42" s="25"/>
      <c r="H42" s="25"/>
      <c r="I42" s="25"/>
    </row>
    <row r="43" spans="1:9" x14ac:dyDescent="0.2">
      <c r="A43" s="6"/>
      <c r="B43" s="7"/>
      <c r="C43" s="13"/>
      <c r="D43" s="13"/>
      <c r="E43" s="13"/>
      <c r="F43" s="13"/>
      <c r="G43" s="13"/>
      <c r="H43" s="13"/>
      <c r="I43" s="13"/>
    </row>
    <row r="44" spans="1:9" x14ac:dyDescent="0.2">
      <c r="A44" s="6" t="s">
        <v>6</v>
      </c>
      <c r="B44" s="7"/>
      <c r="C44" s="22"/>
      <c r="D44" s="22"/>
      <c r="E44" s="13"/>
      <c r="F44" s="13"/>
      <c r="G44" s="13"/>
      <c r="H44" s="13"/>
      <c r="I44" s="13"/>
    </row>
    <row r="45" spans="1:9" x14ac:dyDescent="0.2">
      <c r="A45" s="6"/>
      <c r="B45" s="7"/>
      <c r="C45" s="22"/>
      <c r="D45" s="22"/>
      <c r="E45" s="13"/>
      <c r="F45" s="13"/>
      <c r="G45" s="13"/>
      <c r="H45" s="13"/>
      <c r="I45" s="13"/>
    </row>
    <row r="46" spans="1:9" x14ac:dyDescent="0.2">
      <c r="A46" s="36" t="s">
        <v>8</v>
      </c>
      <c r="B46" s="27"/>
      <c r="C46" s="22"/>
      <c r="D46" s="22"/>
      <c r="E46" s="13"/>
      <c r="F46" s="13"/>
      <c r="G46" s="13"/>
      <c r="H46" s="13"/>
      <c r="I46" s="13"/>
    </row>
    <row r="47" spans="1:9" x14ac:dyDescent="0.2">
      <c r="A47" s="38" t="s">
        <v>9</v>
      </c>
      <c r="B47" s="39"/>
      <c r="C47" s="22"/>
      <c r="D47" s="22"/>
      <c r="E47" s="13"/>
      <c r="F47" s="13"/>
      <c r="G47" s="13"/>
      <c r="H47" s="13"/>
      <c r="I47" s="13"/>
    </row>
  </sheetData>
  <mergeCells count="1">
    <mergeCell ref="A20:I20"/>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137416-519A-42D3-A82B-885D453D84A8}">
  <sheetPr>
    <pageSetUpPr fitToPage="1"/>
  </sheetPr>
  <dimension ref="A1:I45"/>
  <sheetViews>
    <sheetView workbookViewId="0">
      <selection activeCell="A13" sqref="A13"/>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1" spans="1:9" x14ac:dyDescent="0.2">
      <c r="A1" s="2"/>
      <c r="B1" s="2"/>
      <c r="C1" s="2"/>
      <c r="D1" s="2"/>
      <c r="E1" s="2"/>
      <c r="F1" s="2"/>
      <c r="G1" s="2"/>
      <c r="H1" s="2"/>
      <c r="I1" s="2"/>
    </row>
    <row r="2" spans="1:9" x14ac:dyDescent="0.2">
      <c r="A2" s="2" t="s">
        <v>13</v>
      </c>
      <c r="B2" s="3" t="s">
        <v>36</v>
      </c>
      <c r="C2" s="3"/>
      <c r="D2" s="3"/>
      <c r="E2" s="2"/>
      <c r="F2" s="2"/>
      <c r="G2" s="4" t="s">
        <v>14</v>
      </c>
      <c r="H2" s="3" t="s">
        <v>80</v>
      </c>
      <c r="I2" s="3"/>
    </row>
    <row r="3" spans="1:9" x14ac:dyDescent="0.2">
      <c r="A3" s="2" t="s">
        <v>22</v>
      </c>
      <c r="B3" s="3" t="s">
        <v>81</v>
      </c>
      <c r="C3" s="3"/>
      <c r="D3" s="3"/>
      <c r="E3" s="2"/>
      <c r="F3" s="2"/>
      <c r="G3" s="4" t="s">
        <v>15</v>
      </c>
      <c r="H3" s="5" t="s">
        <v>82</v>
      </c>
      <c r="I3" s="5"/>
    </row>
    <row r="4" spans="1:9" x14ac:dyDescent="0.2">
      <c r="A4" s="2" t="s">
        <v>16</v>
      </c>
      <c r="B4" s="3" t="s">
        <v>93</v>
      </c>
      <c r="C4" s="3"/>
      <c r="D4" s="3"/>
      <c r="E4" s="2"/>
      <c r="F4" s="2"/>
      <c r="G4" s="4" t="s">
        <v>18</v>
      </c>
      <c r="H4" s="3" t="s">
        <v>41</v>
      </c>
      <c r="I4" s="3"/>
    </row>
    <row r="5" spans="1:9" x14ac:dyDescent="0.2">
      <c r="A5" s="2" t="s">
        <v>17</v>
      </c>
      <c r="B5" s="3" t="s">
        <v>84</v>
      </c>
      <c r="C5" s="5"/>
      <c r="D5" s="5"/>
      <c r="E5" s="2"/>
      <c r="F5" s="2"/>
      <c r="G5" s="4" t="s">
        <v>19</v>
      </c>
      <c r="H5" s="5" t="s">
        <v>94</v>
      </c>
      <c r="I5" s="5"/>
    </row>
    <row r="6" spans="1:9" x14ac:dyDescent="0.2">
      <c r="A6" s="2"/>
      <c r="B6" s="2"/>
      <c r="C6" s="2"/>
      <c r="D6" s="2"/>
      <c r="E6" s="2"/>
      <c r="F6" s="2"/>
      <c r="G6" s="2"/>
      <c r="H6" s="2"/>
      <c r="I6" s="2"/>
    </row>
    <row r="7" spans="1:9" x14ac:dyDescent="0.2">
      <c r="A7" s="2" t="s">
        <v>95</v>
      </c>
      <c r="B7" s="2"/>
      <c r="C7" s="2"/>
      <c r="D7" s="2"/>
      <c r="E7" s="2"/>
      <c r="F7" s="2"/>
      <c r="G7" s="2"/>
      <c r="H7" s="2"/>
      <c r="I7" s="2"/>
    </row>
    <row r="8" spans="1:9" x14ac:dyDescent="0.2">
      <c r="A8" s="2" t="s">
        <v>96</v>
      </c>
      <c r="B8" s="2"/>
      <c r="C8" s="2"/>
      <c r="D8" s="2"/>
      <c r="E8" s="2"/>
      <c r="F8" s="2"/>
      <c r="G8" s="2"/>
      <c r="H8" s="2"/>
      <c r="I8" s="2"/>
    </row>
    <row r="9" spans="1:9" x14ac:dyDescent="0.2">
      <c r="A9" s="2"/>
      <c r="B9" s="2"/>
      <c r="C9" s="2"/>
      <c r="D9" s="2"/>
      <c r="E9" s="2"/>
      <c r="F9" s="2"/>
      <c r="G9" s="2"/>
      <c r="H9" s="2"/>
      <c r="I9" s="2"/>
    </row>
    <row r="10" spans="1:9" x14ac:dyDescent="0.2">
      <c r="A10" s="2" t="s">
        <v>97</v>
      </c>
      <c r="B10" s="2"/>
      <c r="C10" s="2"/>
      <c r="D10" s="2"/>
      <c r="E10" s="2"/>
      <c r="F10" s="2"/>
      <c r="G10" s="2"/>
      <c r="H10" s="2"/>
      <c r="I10" s="2"/>
    </row>
    <row r="11" spans="1:9" x14ac:dyDescent="0.2">
      <c r="A11" s="2"/>
      <c r="B11" s="2"/>
      <c r="C11" s="2"/>
      <c r="D11" s="2"/>
      <c r="E11" s="2"/>
      <c r="F11" s="2"/>
      <c r="G11" s="2"/>
      <c r="H11" s="2"/>
      <c r="I11" s="2"/>
    </row>
    <row r="12" spans="1:9" x14ac:dyDescent="0.2">
      <c r="A12" s="2" t="s">
        <v>98</v>
      </c>
      <c r="B12" s="2"/>
      <c r="C12" s="2"/>
      <c r="D12" s="2"/>
      <c r="E12" s="2"/>
      <c r="F12" s="2"/>
      <c r="G12" s="2"/>
      <c r="H12" s="2"/>
      <c r="I12" s="2"/>
    </row>
    <row r="13" spans="1:9" x14ac:dyDescent="0.2">
      <c r="A13" s="2" t="s">
        <v>99</v>
      </c>
      <c r="B13" s="2"/>
      <c r="C13" s="2"/>
      <c r="D13" s="2"/>
      <c r="E13" s="2"/>
      <c r="F13" s="2"/>
      <c r="G13" s="2"/>
      <c r="H13" s="2"/>
      <c r="I13" s="2"/>
    </row>
    <row r="14" spans="1:9" x14ac:dyDescent="0.2">
      <c r="A14" s="2" t="s">
        <v>100</v>
      </c>
      <c r="B14" s="2"/>
      <c r="C14" s="2"/>
      <c r="D14" s="2"/>
      <c r="E14" s="2"/>
      <c r="F14" s="2"/>
      <c r="G14" s="2"/>
      <c r="H14" s="2"/>
      <c r="I14" s="2"/>
    </row>
    <row r="15" spans="1:9" x14ac:dyDescent="0.2">
      <c r="A15" s="2"/>
      <c r="B15" s="2"/>
      <c r="C15" s="2"/>
      <c r="D15" s="2"/>
      <c r="E15" s="2"/>
      <c r="F15" s="2"/>
      <c r="G15" s="2"/>
      <c r="H15" s="2"/>
      <c r="I15" s="2"/>
    </row>
    <row r="16" spans="1:9" x14ac:dyDescent="0.2">
      <c r="A16" s="1" t="s">
        <v>369</v>
      </c>
      <c r="B16" s="2"/>
      <c r="C16" s="2"/>
      <c r="D16" s="2"/>
      <c r="E16" s="2"/>
      <c r="F16" s="2"/>
      <c r="G16" s="2"/>
      <c r="H16" s="2"/>
      <c r="I16" s="2"/>
    </row>
    <row r="17" spans="1:9" x14ac:dyDescent="0.2">
      <c r="A17" s="2" t="s">
        <v>370</v>
      </c>
      <c r="B17" s="2"/>
      <c r="C17" s="2"/>
      <c r="D17" s="2"/>
      <c r="E17" s="2"/>
      <c r="F17" s="2"/>
      <c r="G17" s="2"/>
      <c r="H17" s="2"/>
      <c r="I17" s="2"/>
    </row>
    <row r="18" spans="1:9" x14ac:dyDescent="0.2">
      <c r="A18" s="233" t="s">
        <v>12</v>
      </c>
      <c r="B18" s="234"/>
      <c r="C18" s="234"/>
      <c r="D18" s="234"/>
      <c r="E18" s="234"/>
      <c r="F18" s="234"/>
      <c r="G18" s="234"/>
      <c r="H18" s="234"/>
      <c r="I18" s="235"/>
    </row>
    <row r="19" spans="1:9" x14ac:dyDescent="0.2">
      <c r="A19" s="6"/>
      <c r="B19" s="7"/>
      <c r="C19" s="8" t="s">
        <v>27</v>
      </c>
      <c r="D19" s="8" t="s">
        <v>30</v>
      </c>
      <c r="E19" s="8" t="s">
        <v>32</v>
      </c>
      <c r="F19" s="8" t="s">
        <v>33</v>
      </c>
      <c r="G19" s="8" t="s">
        <v>34</v>
      </c>
      <c r="H19" s="8" t="s">
        <v>35</v>
      </c>
      <c r="I19" s="8" t="s">
        <v>356</v>
      </c>
    </row>
    <row r="20" spans="1:9" x14ac:dyDescent="0.2">
      <c r="A20" s="6"/>
      <c r="B20" s="7"/>
      <c r="C20" s="10" t="s">
        <v>10</v>
      </c>
      <c r="D20" s="11" t="s">
        <v>10</v>
      </c>
      <c r="E20" s="11" t="s">
        <v>10</v>
      </c>
      <c r="F20" s="11" t="s">
        <v>10</v>
      </c>
      <c r="G20" s="11" t="s">
        <v>10</v>
      </c>
      <c r="H20" s="11" t="s">
        <v>11</v>
      </c>
      <c r="I20" s="11" t="s">
        <v>11</v>
      </c>
    </row>
    <row r="21" spans="1:9" x14ac:dyDescent="0.2">
      <c r="A21" s="6" t="s">
        <v>0</v>
      </c>
      <c r="B21" s="7"/>
      <c r="C21" s="13"/>
      <c r="D21" s="13"/>
      <c r="E21" s="13"/>
      <c r="F21" s="13">
        <v>2000000</v>
      </c>
      <c r="G21" s="13">
        <v>4859649</v>
      </c>
      <c r="H21" s="13">
        <v>4859649</v>
      </c>
      <c r="I21" s="13">
        <v>0</v>
      </c>
    </row>
    <row r="22" spans="1:9" x14ac:dyDescent="0.2">
      <c r="A22" s="6" t="s">
        <v>1</v>
      </c>
      <c r="B22" s="7"/>
      <c r="C22" s="13">
        <f t="shared" ref="C22:I22" si="0">B33</f>
        <v>0</v>
      </c>
      <c r="D22" s="13">
        <f t="shared" si="0"/>
        <v>0</v>
      </c>
      <c r="E22" s="13">
        <f t="shared" si="0"/>
        <v>0</v>
      </c>
      <c r="F22" s="13">
        <f t="shared" si="0"/>
        <v>0</v>
      </c>
      <c r="G22" s="13">
        <f t="shared" si="0"/>
        <v>0</v>
      </c>
      <c r="H22" s="13">
        <f t="shared" si="0"/>
        <v>8914</v>
      </c>
      <c r="I22" s="13">
        <f t="shared" si="0"/>
        <v>-0.11000000033527613</v>
      </c>
    </row>
    <row r="23" spans="1:9" x14ac:dyDescent="0.2">
      <c r="A23" s="6" t="s">
        <v>2</v>
      </c>
      <c r="B23" s="7"/>
      <c r="C23" s="13"/>
      <c r="D23" s="13"/>
      <c r="E23" s="13"/>
      <c r="F23" s="13">
        <v>858846</v>
      </c>
      <c r="G23" s="13">
        <v>1081512.1100000001</v>
      </c>
      <c r="H23" s="13">
        <f>4859649-G23-F23</f>
        <v>2919290.8899999997</v>
      </c>
      <c r="I23" s="13">
        <v>0</v>
      </c>
    </row>
    <row r="24" spans="1:9" x14ac:dyDescent="0.2">
      <c r="A24" s="6" t="s">
        <v>3</v>
      </c>
      <c r="B24" s="7"/>
      <c r="C24" s="13"/>
      <c r="D24" s="13"/>
      <c r="E24" s="12"/>
      <c r="F24" s="13">
        <v>858846</v>
      </c>
      <c r="G24" s="13">
        <v>1072598.1100000001</v>
      </c>
      <c r="H24" s="13">
        <f>2919291+8914</f>
        <v>2928205</v>
      </c>
      <c r="I24" s="13">
        <v>0</v>
      </c>
    </row>
    <row r="25" spans="1:9" x14ac:dyDescent="0.2">
      <c r="A25" s="6"/>
      <c r="B25" s="7"/>
      <c r="C25" s="13"/>
      <c r="D25" s="13"/>
      <c r="E25" s="13"/>
      <c r="F25" s="13"/>
      <c r="G25" s="13"/>
      <c r="H25" s="13"/>
      <c r="I25" s="13"/>
    </row>
    <row r="26" spans="1:9" x14ac:dyDescent="0.2">
      <c r="A26" s="14" t="s">
        <v>4</v>
      </c>
      <c r="B26" s="216"/>
      <c r="C26" s="16"/>
      <c r="D26" s="16"/>
      <c r="E26" s="16"/>
      <c r="F26" s="16"/>
      <c r="G26" s="16"/>
      <c r="H26" s="17"/>
      <c r="I26" s="17"/>
    </row>
    <row r="27" spans="1:9" x14ac:dyDescent="0.2">
      <c r="A27" s="14" t="s">
        <v>31</v>
      </c>
      <c r="B27" s="18"/>
      <c r="C27" s="19"/>
      <c r="D27" s="16"/>
      <c r="E27" s="16"/>
      <c r="F27" s="16"/>
      <c r="G27" s="16"/>
      <c r="H27" s="17"/>
      <c r="I27" s="17"/>
    </row>
    <row r="28" spans="1:9" x14ac:dyDescent="0.2">
      <c r="A28" s="20"/>
      <c r="B28" s="21"/>
      <c r="C28" s="22"/>
      <c r="D28" s="22"/>
      <c r="E28" s="22"/>
      <c r="F28" s="22"/>
      <c r="G28" s="22"/>
      <c r="H28" s="22"/>
      <c r="I28" s="22"/>
    </row>
    <row r="29" spans="1:9" x14ac:dyDescent="0.2">
      <c r="A29" s="20"/>
      <c r="B29" s="21"/>
      <c r="C29" s="22"/>
      <c r="D29" s="22"/>
      <c r="E29" s="22"/>
      <c r="F29" s="22"/>
      <c r="G29" s="22"/>
      <c r="H29" s="22"/>
      <c r="I29" s="22"/>
    </row>
    <row r="30" spans="1:9" x14ac:dyDescent="0.2">
      <c r="A30" s="20"/>
      <c r="B30" s="21"/>
      <c r="C30" s="22"/>
      <c r="D30" s="22"/>
      <c r="E30" s="22"/>
      <c r="F30" s="22"/>
      <c r="G30" s="22"/>
      <c r="H30" s="22"/>
      <c r="I30" s="22"/>
    </row>
    <row r="31" spans="1:9" x14ac:dyDescent="0.2">
      <c r="A31" s="14" t="s">
        <v>5</v>
      </c>
      <c r="B31" s="18"/>
      <c r="C31" s="17">
        <f t="shared" ref="C31:H31" si="1">SUM(C28:C30)</f>
        <v>0</v>
      </c>
      <c r="D31" s="17">
        <f t="shared" si="1"/>
        <v>0</v>
      </c>
      <c r="E31" s="17">
        <f t="shared" si="1"/>
        <v>0</v>
      </c>
      <c r="F31" s="17">
        <f t="shared" si="1"/>
        <v>0</v>
      </c>
      <c r="G31" s="17">
        <f t="shared" si="1"/>
        <v>0</v>
      </c>
      <c r="H31" s="17">
        <f t="shared" si="1"/>
        <v>0</v>
      </c>
      <c r="I31" s="17">
        <f t="shared" ref="I31" si="2">SUM(I28:I30)</f>
        <v>0</v>
      </c>
    </row>
    <row r="32" spans="1:9" x14ac:dyDescent="0.2">
      <c r="A32" s="6"/>
      <c r="B32" s="7"/>
      <c r="C32" s="13"/>
      <c r="D32" s="13"/>
      <c r="E32" s="13"/>
      <c r="F32" s="13"/>
      <c r="G32" s="13"/>
      <c r="H32" s="13"/>
      <c r="I32" s="13"/>
    </row>
    <row r="33" spans="1:9" x14ac:dyDescent="0.2">
      <c r="A33" s="6" t="s">
        <v>7</v>
      </c>
      <c r="B33" s="7"/>
      <c r="C33" s="12">
        <f t="shared" ref="C33" si="3">+C22+C23-C24+C31</f>
        <v>0</v>
      </c>
      <c r="D33" s="12">
        <f>+D22+D23-D24+D31</f>
        <v>0</v>
      </c>
      <c r="E33" s="12">
        <f t="shared" ref="E33" si="4">+E22+E23-E24+E31</f>
        <v>0</v>
      </c>
      <c r="F33" s="12">
        <f>+F22+F23-F24+F31</f>
        <v>0</v>
      </c>
      <c r="G33" s="12">
        <f>+G22+G23-G24+G31</f>
        <v>8914</v>
      </c>
      <c r="H33" s="12">
        <f t="shared" ref="H33:I33" si="5">+H22+H23-H24+H31</f>
        <v>-0.11000000033527613</v>
      </c>
      <c r="I33" s="12">
        <f t="shared" si="5"/>
        <v>-0.11000000033527613</v>
      </c>
    </row>
    <row r="34" spans="1:9" x14ac:dyDescent="0.2">
      <c r="A34" s="23"/>
      <c r="B34" s="24"/>
      <c r="C34" s="25"/>
      <c r="D34" s="25"/>
      <c r="E34" s="13"/>
      <c r="F34" s="13"/>
      <c r="G34" s="13"/>
      <c r="H34" s="13"/>
      <c r="I34" s="13"/>
    </row>
    <row r="35" spans="1:9" x14ac:dyDescent="0.2">
      <c r="A35" s="6" t="s">
        <v>24</v>
      </c>
      <c r="B35" s="7"/>
      <c r="C35" s="25"/>
      <c r="D35" s="25"/>
      <c r="E35" s="13">
        <v>5091.7700000000004</v>
      </c>
      <c r="F35" s="13">
        <v>1135505.75</v>
      </c>
      <c r="G35" s="13">
        <v>1082399.1399999999</v>
      </c>
      <c r="H35" s="13">
        <v>0</v>
      </c>
      <c r="I35" s="13">
        <v>0</v>
      </c>
    </row>
    <row r="36" spans="1:9" x14ac:dyDescent="0.2">
      <c r="A36" s="23"/>
      <c r="B36" s="24"/>
      <c r="C36" s="25"/>
      <c r="D36" s="25"/>
      <c r="E36" s="13"/>
      <c r="F36" s="13"/>
      <c r="G36" s="13"/>
      <c r="H36" s="13"/>
      <c r="I36" s="13"/>
    </row>
    <row r="37" spans="1:9" x14ac:dyDescent="0.2">
      <c r="A37" s="6" t="s">
        <v>25</v>
      </c>
      <c r="B37" s="27"/>
      <c r="C37" s="28">
        <f t="shared" ref="C37:D37" si="6">C33-C35</f>
        <v>0</v>
      </c>
      <c r="D37" s="28">
        <f t="shared" si="6"/>
        <v>0</v>
      </c>
      <c r="E37" s="29" t="s">
        <v>198</v>
      </c>
      <c r="F37" s="29" t="s">
        <v>198</v>
      </c>
      <c r="G37" s="29" t="s">
        <v>198</v>
      </c>
      <c r="H37" s="29" t="s">
        <v>198</v>
      </c>
      <c r="I37" s="29" t="s">
        <v>198</v>
      </c>
    </row>
    <row r="38" spans="1:9" x14ac:dyDescent="0.2">
      <c r="A38" s="31"/>
      <c r="B38" s="31"/>
      <c r="C38" s="32"/>
      <c r="D38" s="32"/>
      <c r="E38" s="32"/>
      <c r="F38" s="32"/>
      <c r="G38" s="32"/>
      <c r="H38" s="32"/>
      <c r="I38" s="32"/>
    </row>
    <row r="39" spans="1:9" x14ac:dyDescent="0.2">
      <c r="A39" s="33" t="s">
        <v>26</v>
      </c>
      <c r="B39" s="3"/>
      <c r="C39" s="34"/>
      <c r="D39" s="34"/>
      <c r="E39" s="35"/>
      <c r="F39" s="35"/>
      <c r="G39" s="35"/>
      <c r="H39" s="35"/>
      <c r="I39" s="35"/>
    </row>
    <row r="40" spans="1:9" x14ac:dyDescent="0.2">
      <c r="A40" s="36" t="s">
        <v>29</v>
      </c>
      <c r="B40" s="24"/>
      <c r="C40" s="37"/>
      <c r="D40" s="37"/>
      <c r="E40" s="25"/>
      <c r="F40" s="25"/>
      <c r="G40" s="25"/>
      <c r="H40" s="25"/>
      <c r="I40" s="25"/>
    </row>
    <row r="41" spans="1:9" x14ac:dyDescent="0.2">
      <c r="A41" s="6"/>
      <c r="B41" s="7"/>
      <c r="C41" s="13"/>
      <c r="D41" s="13"/>
      <c r="E41" s="13"/>
      <c r="F41" s="13"/>
      <c r="G41" s="13"/>
      <c r="H41" s="13"/>
      <c r="I41" s="13"/>
    </row>
    <row r="42" spans="1:9" x14ac:dyDescent="0.2">
      <c r="A42" s="6" t="s">
        <v>6</v>
      </c>
      <c r="B42" s="7"/>
      <c r="C42" s="22"/>
      <c r="D42" s="22"/>
      <c r="E42" s="13"/>
      <c r="F42" s="13"/>
      <c r="G42" s="13"/>
      <c r="H42" s="13"/>
      <c r="I42" s="13"/>
    </row>
    <row r="43" spans="1:9" x14ac:dyDescent="0.2">
      <c r="A43" s="6"/>
      <c r="B43" s="7"/>
      <c r="C43" s="22"/>
      <c r="D43" s="22"/>
      <c r="E43" s="13"/>
      <c r="F43" s="13"/>
      <c r="G43" s="13"/>
      <c r="H43" s="13"/>
      <c r="I43" s="13"/>
    </row>
    <row r="44" spans="1:9" x14ac:dyDescent="0.2">
      <c r="A44" s="36" t="s">
        <v>8</v>
      </c>
      <c r="B44" s="27"/>
      <c r="C44" s="22"/>
      <c r="D44" s="22"/>
      <c r="E44" s="13"/>
      <c r="F44" s="13"/>
      <c r="G44" s="13"/>
      <c r="H44" s="13"/>
      <c r="I44" s="13"/>
    </row>
    <row r="45" spans="1:9" x14ac:dyDescent="0.2">
      <c r="A45" s="38" t="s">
        <v>9</v>
      </c>
      <c r="B45" s="39"/>
      <c r="C45" s="22"/>
      <c r="D45" s="22"/>
      <c r="E45" s="13"/>
      <c r="F45" s="13"/>
      <c r="G45" s="13"/>
      <c r="H45" s="13"/>
      <c r="I45" s="13"/>
    </row>
  </sheetData>
  <mergeCells count="1">
    <mergeCell ref="A18:I18"/>
  </mergeCells>
  <pageMargins left="0.7" right="0.7" top="0.75" bottom="0.75" header="0.3" footer="0.3"/>
  <pageSetup scale="86"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EE0D94-197D-4E04-B3A1-FFEF9531E950}">
  <sheetPr>
    <pageSetUpPr fitToPage="1"/>
  </sheetPr>
  <dimension ref="A1:I48"/>
  <sheetViews>
    <sheetView zoomScaleNormal="100" workbookViewId="0">
      <selection activeCell="A13" sqref="A13"/>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1" spans="1:9" x14ac:dyDescent="0.2">
      <c r="A1" s="174"/>
      <c r="B1" s="174"/>
      <c r="C1" s="174"/>
      <c r="D1" s="174"/>
      <c r="E1" s="174"/>
      <c r="F1" s="174"/>
      <c r="G1" s="174"/>
      <c r="H1" s="174"/>
      <c r="I1" s="174"/>
    </row>
    <row r="2" spans="1:9" x14ac:dyDescent="0.2">
      <c r="A2" s="174" t="s">
        <v>13</v>
      </c>
      <c r="B2" s="60" t="s">
        <v>36</v>
      </c>
      <c r="C2" s="175"/>
      <c r="D2" s="175"/>
      <c r="E2" s="174"/>
      <c r="F2" s="174"/>
      <c r="G2" s="176" t="s">
        <v>14</v>
      </c>
      <c r="H2" s="175" t="s">
        <v>345</v>
      </c>
      <c r="I2" s="175"/>
    </row>
    <row r="3" spans="1:9" x14ac:dyDescent="0.2">
      <c r="A3" s="174" t="s">
        <v>22</v>
      </c>
      <c r="B3" s="60" t="s">
        <v>346</v>
      </c>
      <c r="C3" s="175"/>
      <c r="D3" s="175"/>
      <c r="E3" s="174"/>
      <c r="F3" s="174"/>
      <c r="G3" s="176" t="s">
        <v>15</v>
      </c>
      <c r="H3" s="177" t="s">
        <v>347</v>
      </c>
      <c r="I3" s="177"/>
    </row>
    <row r="4" spans="1:9" x14ac:dyDescent="0.2">
      <c r="A4" s="174" t="s">
        <v>16</v>
      </c>
      <c r="B4" s="41" t="s">
        <v>348</v>
      </c>
      <c r="C4" s="175"/>
      <c r="D4" s="175"/>
      <c r="E4" s="174"/>
      <c r="F4" s="174"/>
      <c r="G4" s="176" t="s">
        <v>18</v>
      </c>
      <c r="H4" s="41" t="s">
        <v>41</v>
      </c>
      <c r="I4" s="175"/>
    </row>
    <row r="5" spans="1:9" x14ac:dyDescent="0.2">
      <c r="A5" s="174" t="s">
        <v>17</v>
      </c>
      <c r="B5" s="41" t="s">
        <v>349</v>
      </c>
      <c r="C5" s="177"/>
      <c r="D5" s="177"/>
      <c r="E5" s="174"/>
      <c r="F5" s="174"/>
      <c r="G5" s="176" t="s">
        <v>19</v>
      </c>
      <c r="H5" s="41" t="s">
        <v>350</v>
      </c>
      <c r="I5" s="177"/>
    </row>
    <row r="6" spans="1:9" x14ac:dyDescent="0.2">
      <c r="A6" s="174"/>
      <c r="B6" s="174"/>
      <c r="C6" s="174"/>
      <c r="D6" s="174"/>
      <c r="E6" s="174"/>
      <c r="F6" s="174"/>
      <c r="G6" s="174"/>
      <c r="H6" s="174"/>
      <c r="I6" s="174"/>
    </row>
    <row r="7" spans="1:9" x14ac:dyDescent="0.2">
      <c r="A7" s="174"/>
      <c r="B7" s="174"/>
      <c r="C7" s="174"/>
      <c r="D7" s="174"/>
      <c r="E7" s="174"/>
      <c r="F7" s="174"/>
      <c r="G7" s="174"/>
      <c r="H7" s="174"/>
      <c r="I7" s="174"/>
    </row>
    <row r="8" spans="1:9" x14ac:dyDescent="0.2">
      <c r="A8" s="231" t="s">
        <v>351</v>
      </c>
      <c r="B8" s="231"/>
      <c r="C8" s="231"/>
      <c r="D8" s="231"/>
      <c r="E8" s="231"/>
      <c r="F8" s="231"/>
      <c r="G8" s="231"/>
      <c r="H8" s="231"/>
      <c r="I8" s="231"/>
    </row>
    <row r="9" spans="1:9" x14ac:dyDescent="0.2">
      <c r="A9" s="172"/>
      <c r="B9" s="172"/>
      <c r="C9" s="172"/>
      <c r="D9" s="172"/>
      <c r="E9" s="172"/>
      <c r="F9" s="172"/>
      <c r="G9" s="172"/>
      <c r="H9" s="172"/>
      <c r="I9" s="172"/>
    </row>
    <row r="10" spans="1:9" x14ac:dyDescent="0.2">
      <c r="A10" s="162" t="s">
        <v>352</v>
      </c>
      <c r="B10" s="174"/>
      <c r="C10" s="174"/>
      <c r="D10" s="174"/>
      <c r="E10" s="174"/>
      <c r="F10" s="174"/>
      <c r="G10" s="174"/>
      <c r="H10" s="174"/>
      <c r="I10" s="174"/>
    </row>
    <row r="11" spans="1:9" x14ac:dyDescent="0.2">
      <c r="A11" s="162"/>
      <c r="B11" s="174"/>
      <c r="C11" s="174"/>
      <c r="D11" s="174"/>
      <c r="E11" s="174"/>
      <c r="F11" s="174"/>
      <c r="G11" s="174"/>
      <c r="H11" s="174"/>
      <c r="I11" s="174"/>
    </row>
    <row r="12" spans="1:9" x14ac:dyDescent="0.2">
      <c r="A12" s="231" t="s">
        <v>353</v>
      </c>
      <c r="B12" s="231"/>
      <c r="C12" s="231"/>
      <c r="D12" s="231"/>
      <c r="E12" s="231"/>
      <c r="F12" s="231"/>
      <c r="G12" s="231"/>
      <c r="H12" s="231"/>
      <c r="I12" s="231"/>
    </row>
    <row r="13" spans="1:9" x14ac:dyDescent="0.2">
      <c r="A13" s="172"/>
      <c r="B13" s="172"/>
      <c r="C13" s="172"/>
      <c r="D13" s="172"/>
      <c r="E13" s="172"/>
      <c r="F13" s="172"/>
      <c r="G13" s="172"/>
      <c r="H13" s="172"/>
      <c r="I13" s="172"/>
    </row>
    <row r="14" spans="1:9" x14ac:dyDescent="0.2">
      <c r="A14" s="231" t="s">
        <v>354</v>
      </c>
      <c r="B14" s="231"/>
      <c r="C14" s="231"/>
      <c r="D14" s="231"/>
      <c r="E14" s="231"/>
      <c r="F14" s="231"/>
      <c r="G14" s="231"/>
      <c r="H14" s="231"/>
      <c r="I14" s="231"/>
    </row>
    <row r="15" spans="1:9" x14ac:dyDescent="0.2">
      <c r="A15" s="231"/>
      <c r="B15" s="231"/>
      <c r="C15" s="231"/>
      <c r="D15" s="231"/>
      <c r="E15" s="231"/>
      <c r="F15" s="231"/>
      <c r="G15" s="231"/>
      <c r="H15" s="231"/>
      <c r="I15" s="231"/>
    </row>
    <row r="16" spans="1:9" x14ac:dyDescent="0.2">
      <c r="A16" s="231"/>
      <c r="B16" s="231"/>
      <c r="C16" s="231"/>
      <c r="D16" s="231"/>
      <c r="E16" s="231"/>
      <c r="F16" s="231"/>
      <c r="G16" s="231"/>
      <c r="H16" s="231"/>
      <c r="I16" s="231"/>
    </row>
    <row r="17" spans="1:9" x14ac:dyDescent="0.2">
      <c r="A17" s="178"/>
      <c r="B17" s="178"/>
      <c r="C17" s="178"/>
      <c r="D17" s="178"/>
      <c r="E17" s="178"/>
      <c r="F17" s="178"/>
      <c r="G17" s="178"/>
      <c r="H17" s="178"/>
      <c r="I17" s="178"/>
    </row>
    <row r="18" spans="1:9" x14ac:dyDescent="0.2">
      <c r="A18" s="254" t="s">
        <v>12</v>
      </c>
      <c r="B18" s="255"/>
      <c r="C18" s="255"/>
      <c r="D18" s="255"/>
      <c r="E18" s="255"/>
      <c r="F18" s="255"/>
      <c r="G18" s="255"/>
      <c r="H18" s="255"/>
      <c r="I18" s="256"/>
    </row>
    <row r="19" spans="1:9" x14ac:dyDescent="0.2">
      <c r="A19" s="179"/>
      <c r="B19" s="180"/>
      <c r="C19" s="181" t="s">
        <v>27</v>
      </c>
      <c r="D19" s="181" t="s">
        <v>30</v>
      </c>
      <c r="E19" s="181" t="s">
        <v>32</v>
      </c>
      <c r="F19" s="182" t="s">
        <v>33</v>
      </c>
      <c r="G19" s="182" t="s">
        <v>34</v>
      </c>
      <c r="H19" s="182" t="s">
        <v>35</v>
      </c>
      <c r="I19" s="182" t="s">
        <v>356</v>
      </c>
    </row>
    <row r="20" spans="1:9" x14ac:dyDescent="0.2">
      <c r="A20" s="179"/>
      <c r="B20" s="180"/>
      <c r="C20" s="184" t="s">
        <v>10</v>
      </c>
      <c r="D20" s="185" t="s">
        <v>10</v>
      </c>
      <c r="E20" s="185" t="s">
        <v>10</v>
      </c>
      <c r="F20" s="11" t="s">
        <v>10</v>
      </c>
      <c r="G20" s="11" t="s">
        <v>10</v>
      </c>
      <c r="H20" s="183" t="s">
        <v>11</v>
      </c>
      <c r="I20" s="183" t="s">
        <v>11</v>
      </c>
    </row>
    <row r="21" spans="1:9" x14ac:dyDescent="0.2">
      <c r="A21" s="179" t="s">
        <v>0</v>
      </c>
      <c r="B21" s="180"/>
      <c r="C21" s="186">
        <v>501754</v>
      </c>
      <c r="D21" s="186">
        <v>523741</v>
      </c>
      <c r="E21" s="186">
        <v>548733</v>
      </c>
      <c r="F21" s="186">
        <v>0</v>
      </c>
      <c r="G21" s="186">
        <v>0</v>
      </c>
      <c r="H21" s="186">
        <v>0</v>
      </c>
      <c r="I21" s="186">
        <v>0</v>
      </c>
    </row>
    <row r="22" spans="1:9" x14ac:dyDescent="0.2">
      <c r="A22" s="179" t="s">
        <v>1</v>
      </c>
      <c r="B22" s="180"/>
      <c r="C22" s="186">
        <v>10239</v>
      </c>
      <c r="D22" s="186">
        <f t="shared" ref="D22" si="0">C33</f>
        <v>69534</v>
      </c>
      <c r="E22" s="186">
        <f t="shared" ref="E22" si="1">D33</f>
        <v>122083.68000000005</v>
      </c>
      <c r="F22" s="186">
        <f t="shared" ref="F22" si="2">E33</f>
        <v>113609.35000000003</v>
      </c>
      <c r="G22" s="186">
        <f t="shared" ref="G22" si="3">F33</f>
        <v>100903.89000000004</v>
      </c>
      <c r="H22" s="186">
        <f t="shared" ref="H22" si="4">G33</f>
        <v>69485.780000000042</v>
      </c>
      <c r="I22" s="186">
        <f t="shared" ref="I22" si="5">H33</f>
        <v>69485.780000000042</v>
      </c>
    </row>
    <row r="23" spans="1:9" x14ac:dyDescent="0.2">
      <c r="A23" s="179" t="s">
        <v>2</v>
      </c>
      <c r="B23" s="180"/>
      <c r="C23" s="186">
        <v>288031</v>
      </c>
      <c r="D23" s="186">
        <v>353636.34</v>
      </c>
      <c r="E23" s="186">
        <v>307108.90999999997</v>
      </c>
      <c r="F23" s="186">
        <v>26146.39</v>
      </c>
      <c r="G23" s="186">
        <v>0</v>
      </c>
      <c r="H23" s="186">
        <v>0</v>
      </c>
      <c r="I23" s="186">
        <v>0</v>
      </c>
    </row>
    <row r="24" spans="1:9" x14ac:dyDescent="0.2">
      <c r="A24" s="179" t="s">
        <v>3</v>
      </c>
      <c r="B24" s="180"/>
      <c r="C24" s="186">
        <v>228736</v>
      </c>
      <c r="D24" s="187">
        <v>301086.65999999997</v>
      </c>
      <c r="E24" s="186">
        <v>315583.24</v>
      </c>
      <c r="F24" s="186">
        <v>78726.850000000006</v>
      </c>
      <c r="G24" s="186">
        <v>31418.11</v>
      </c>
      <c r="H24" s="186">
        <v>0</v>
      </c>
      <c r="I24" s="186">
        <v>0</v>
      </c>
    </row>
    <row r="25" spans="1:9" x14ac:dyDescent="0.2">
      <c r="A25" s="179"/>
      <c r="B25" s="180"/>
      <c r="C25" s="186"/>
      <c r="D25" s="186"/>
      <c r="E25" s="186"/>
      <c r="F25" s="186"/>
      <c r="G25" s="186"/>
      <c r="H25" s="186"/>
      <c r="I25" s="186"/>
    </row>
    <row r="26" spans="1:9" x14ac:dyDescent="0.2">
      <c r="A26" s="188" t="s">
        <v>4</v>
      </c>
      <c r="B26" s="189"/>
      <c r="C26" s="190"/>
      <c r="D26" s="190"/>
      <c r="E26" s="190"/>
      <c r="F26" s="190"/>
      <c r="G26" s="190"/>
      <c r="H26" s="191"/>
      <c r="I26" s="191"/>
    </row>
    <row r="27" spans="1:9" x14ac:dyDescent="0.2">
      <c r="A27" s="192" t="s">
        <v>31</v>
      </c>
      <c r="B27" s="193"/>
      <c r="C27" s="190"/>
      <c r="D27" s="190"/>
      <c r="E27" s="190"/>
      <c r="F27" s="190"/>
      <c r="G27" s="190"/>
      <c r="H27" s="191"/>
      <c r="I27" s="191"/>
    </row>
    <row r="28" spans="1:9" x14ac:dyDescent="0.2">
      <c r="A28" s="194" t="s">
        <v>355</v>
      </c>
      <c r="B28" s="195"/>
      <c r="C28" s="196"/>
      <c r="D28" s="196"/>
      <c r="E28" s="196"/>
      <c r="F28" s="196">
        <v>39875</v>
      </c>
      <c r="G28" s="196"/>
      <c r="H28" s="196"/>
      <c r="I28" s="196"/>
    </row>
    <row r="29" spans="1:9" x14ac:dyDescent="0.2">
      <c r="A29" s="197"/>
      <c r="B29" s="195"/>
      <c r="C29" s="196"/>
      <c r="D29" s="196"/>
      <c r="E29" s="196"/>
      <c r="F29" s="196"/>
      <c r="G29" s="196"/>
      <c r="H29" s="196"/>
      <c r="I29" s="196"/>
    </row>
    <row r="30" spans="1:9" x14ac:dyDescent="0.2">
      <c r="A30" s="197"/>
      <c r="B30" s="195"/>
      <c r="C30" s="196"/>
      <c r="D30" s="196"/>
      <c r="E30" s="196"/>
      <c r="F30" s="196"/>
      <c r="G30" s="196"/>
      <c r="H30" s="196"/>
      <c r="I30" s="196"/>
    </row>
    <row r="31" spans="1:9" x14ac:dyDescent="0.2">
      <c r="A31" s="188" t="s">
        <v>5</v>
      </c>
      <c r="B31" s="193"/>
      <c r="C31" s="191">
        <f t="shared" ref="C31:H31" si="6">SUM(C28:C30)</f>
        <v>0</v>
      </c>
      <c r="D31" s="191">
        <f t="shared" si="6"/>
        <v>0</v>
      </c>
      <c r="E31" s="191">
        <f t="shared" si="6"/>
        <v>0</v>
      </c>
      <c r="F31" s="191">
        <f t="shared" si="6"/>
        <v>39875</v>
      </c>
      <c r="G31" s="191">
        <f t="shared" si="6"/>
        <v>0</v>
      </c>
      <c r="H31" s="191">
        <f t="shared" si="6"/>
        <v>0</v>
      </c>
      <c r="I31" s="191">
        <f t="shared" ref="I31" si="7">SUM(I28:I30)</f>
        <v>0</v>
      </c>
    </row>
    <row r="32" spans="1:9" x14ac:dyDescent="0.2">
      <c r="A32" s="179"/>
      <c r="B32" s="180"/>
      <c r="C32" s="186"/>
      <c r="D32" s="186"/>
      <c r="E32" s="186"/>
      <c r="F32" s="186"/>
      <c r="G32" s="186"/>
      <c r="H32" s="186"/>
      <c r="I32" s="186"/>
    </row>
    <row r="33" spans="1:9" x14ac:dyDescent="0.2">
      <c r="A33" s="179" t="s">
        <v>7</v>
      </c>
      <c r="B33" s="180"/>
      <c r="C33" s="191">
        <f>+C22+C23-C24+C31</f>
        <v>69534</v>
      </c>
      <c r="D33" s="187">
        <f t="shared" ref="D33" si="8">+D22+D23-D24+D31</f>
        <v>122083.68000000005</v>
      </c>
      <c r="E33" s="187">
        <f>+E22+E23-E24+E31</f>
        <v>113609.35000000003</v>
      </c>
      <c r="F33" s="187">
        <f>+F22+F23-F24+F31</f>
        <v>100903.89000000004</v>
      </c>
      <c r="G33" s="187">
        <f>+G22+G23-G24+G31</f>
        <v>69485.780000000042</v>
      </c>
      <c r="H33" s="187">
        <f t="shared" ref="H33:I33" si="9">+H22+H23-H24+H31</f>
        <v>69485.780000000042</v>
      </c>
      <c r="I33" s="187">
        <f t="shared" si="9"/>
        <v>69485.780000000042</v>
      </c>
    </row>
    <row r="34" spans="1:9" x14ac:dyDescent="0.2">
      <c r="A34" s="198"/>
      <c r="B34" s="199"/>
      <c r="C34" s="201"/>
      <c r="D34" s="186"/>
      <c r="E34" s="186"/>
      <c r="F34" s="186"/>
      <c r="G34" s="186"/>
      <c r="H34" s="186"/>
      <c r="I34" s="186"/>
    </row>
    <row r="35" spans="1:9" x14ac:dyDescent="0.2">
      <c r="A35" s="179" t="s">
        <v>24</v>
      </c>
      <c r="B35" s="180"/>
      <c r="C35" s="201">
        <v>321672</v>
      </c>
      <c r="D35" s="186">
        <v>484984.12</v>
      </c>
      <c r="E35" s="186">
        <v>567805.15</v>
      </c>
      <c r="F35" s="186">
        <v>565338.48</v>
      </c>
      <c r="G35" s="186">
        <v>0</v>
      </c>
      <c r="H35" s="186">
        <v>0</v>
      </c>
      <c r="I35" s="186">
        <v>0</v>
      </c>
    </row>
    <row r="36" spans="1:9" x14ac:dyDescent="0.2">
      <c r="A36" s="198"/>
      <c r="B36" s="199"/>
      <c r="C36" s="201"/>
      <c r="D36" s="186"/>
      <c r="E36" s="186"/>
      <c r="F36" s="186"/>
      <c r="G36" s="186"/>
      <c r="H36" s="186"/>
      <c r="I36" s="186"/>
    </row>
    <row r="37" spans="1:9" x14ac:dyDescent="0.2">
      <c r="A37" s="179" t="s">
        <v>25</v>
      </c>
      <c r="B37" s="202"/>
      <c r="C37" s="203">
        <f>C33-C35</f>
        <v>-252138</v>
      </c>
      <c r="D37" s="204">
        <f t="shared" ref="D37" si="10">D33-D35</f>
        <v>-362900.43999999994</v>
      </c>
      <c r="E37" s="205" t="s">
        <v>198</v>
      </c>
      <c r="F37" s="205" t="s">
        <v>198</v>
      </c>
      <c r="G37" s="205" t="s">
        <v>198</v>
      </c>
      <c r="H37" s="205" t="s">
        <v>198</v>
      </c>
      <c r="I37" s="205" t="s">
        <v>198</v>
      </c>
    </row>
    <row r="38" spans="1:9" x14ac:dyDescent="0.2">
      <c r="A38" s="206"/>
      <c r="B38" s="206"/>
      <c r="C38" s="207"/>
      <c r="D38" s="207"/>
      <c r="E38" s="207"/>
      <c r="F38" s="207"/>
      <c r="G38" s="207"/>
      <c r="H38" s="207"/>
      <c r="I38" s="207"/>
    </row>
    <row r="39" spans="1:9" x14ac:dyDescent="0.2">
      <c r="A39" s="208" t="s">
        <v>26</v>
      </c>
      <c r="B39" s="175"/>
      <c r="C39" s="209"/>
      <c r="D39" s="209"/>
      <c r="E39" s="210"/>
      <c r="F39" s="210"/>
      <c r="G39" s="210"/>
      <c r="H39" s="210"/>
      <c r="I39" s="210"/>
    </row>
    <row r="40" spans="1:9" x14ac:dyDescent="0.2">
      <c r="A40" s="211" t="s">
        <v>29</v>
      </c>
      <c r="B40" s="199"/>
      <c r="C40" s="201"/>
      <c r="D40" s="201"/>
      <c r="E40" s="200"/>
      <c r="F40" s="200"/>
      <c r="G40" s="200"/>
      <c r="H40" s="200"/>
      <c r="I40" s="200"/>
    </row>
    <row r="41" spans="1:9" x14ac:dyDescent="0.2">
      <c r="A41" s="179"/>
      <c r="B41" s="180"/>
      <c r="C41" s="186"/>
      <c r="D41" s="186"/>
      <c r="E41" s="186"/>
      <c r="F41" s="186"/>
      <c r="G41" s="186"/>
      <c r="H41" s="186"/>
      <c r="I41" s="186"/>
    </row>
    <row r="42" spans="1:9" x14ac:dyDescent="0.2">
      <c r="A42" s="179" t="s">
        <v>6</v>
      </c>
      <c r="B42" s="180"/>
      <c r="C42" s="196"/>
      <c r="D42" s="196"/>
      <c r="E42" s="186"/>
      <c r="F42" s="186"/>
      <c r="G42" s="186"/>
      <c r="H42" s="186"/>
      <c r="I42" s="186"/>
    </row>
    <row r="43" spans="1:9" x14ac:dyDescent="0.2">
      <c r="A43" s="179"/>
      <c r="B43" s="180"/>
      <c r="C43" s="196"/>
      <c r="D43" s="196"/>
      <c r="E43" s="186"/>
      <c r="F43" s="186"/>
      <c r="G43" s="186"/>
      <c r="H43" s="186"/>
      <c r="I43" s="186"/>
    </row>
    <row r="44" spans="1:9" x14ac:dyDescent="0.2">
      <c r="A44" s="212" t="s">
        <v>8</v>
      </c>
      <c r="B44" s="202"/>
      <c r="C44" s="196"/>
      <c r="D44" s="196"/>
      <c r="E44" s="186"/>
      <c r="F44" s="186"/>
      <c r="G44" s="186"/>
      <c r="H44" s="186"/>
      <c r="I44" s="186"/>
    </row>
    <row r="45" spans="1:9" x14ac:dyDescent="0.2">
      <c r="A45" s="213" t="s">
        <v>9</v>
      </c>
      <c r="B45" s="214"/>
      <c r="C45" s="196"/>
      <c r="D45" s="196"/>
      <c r="E45" s="186"/>
      <c r="F45" s="186"/>
      <c r="G45" s="186"/>
      <c r="H45" s="186"/>
      <c r="I45" s="186"/>
    </row>
    <row r="46" spans="1:9" x14ac:dyDescent="0.2">
      <c r="A46" s="179"/>
      <c r="B46" s="180"/>
      <c r="C46" s="196"/>
      <c r="D46" s="196"/>
      <c r="E46" s="186"/>
      <c r="F46" s="186"/>
      <c r="G46" s="186"/>
      <c r="H46" s="186"/>
      <c r="I46" s="186"/>
    </row>
    <row r="47" spans="1:9" x14ac:dyDescent="0.2">
      <c r="A47" s="212" t="s">
        <v>8</v>
      </c>
      <c r="B47" s="202"/>
      <c r="C47" s="196"/>
      <c r="D47" s="196"/>
      <c r="E47" s="186"/>
      <c r="F47" s="186"/>
      <c r="G47" s="186"/>
      <c r="H47" s="186"/>
      <c r="I47" s="186"/>
    </row>
    <row r="48" spans="1:9" x14ac:dyDescent="0.2">
      <c r="A48" s="213" t="s">
        <v>9</v>
      </c>
      <c r="B48" s="214"/>
      <c r="C48" s="196"/>
      <c r="D48" s="196"/>
      <c r="E48" s="186"/>
      <c r="F48" s="186"/>
      <c r="G48" s="186"/>
      <c r="H48" s="186"/>
      <c r="I48" s="186"/>
    </row>
  </sheetData>
  <mergeCells count="4">
    <mergeCell ref="A18:I18"/>
    <mergeCell ref="A8:I8"/>
    <mergeCell ref="A12:I12"/>
    <mergeCell ref="A14:I16"/>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A62736-9289-4E7B-B21B-D081BBA7EB84}">
  <sheetPr>
    <pageSetUpPr fitToPage="1"/>
  </sheetPr>
  <dimension ref="A1:I42"/>
  <sheetViews>
    <sheetView zoomScaleNormal="100" workbookViewId="0">
      <selection activeCell="C12" sqref="C12"/>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E1" s="55"/>
    </row>
    <row r="2" spans="1:9" x14ac:dyDescent="0.2">
      <c r="A2" s="1" t="s">
        <v>13</v>
      </c>
      <c r="B2" s="60" t="s">
        <v>36</v>
      </c>
      <c r="C2" s="41"/>
      <c r="D2" s="41"/>
      <c r="G2" s="42" t="s">
        <v>14</v>
      </c>
      <c r="H2" s="60" t="s">
        <v>307</v>
      </c>
      <c r="I2" s="41"/>
    </row>
    <row r="3" spans="1:9" x14ac:dyDescent="0.2">
      <c r="A3" s="1" t="s">
        <v>22</v>
      </c>
      <c r="B3" s="60" t="s">
        <v>308</v>
      </c>
      <c r="C3" s="41"/>
      <c r="D3" s="41"/>
      <c r="G3" s="42" t="s">
        <v>15</v>
      </c>
      <c r="H3" s="164" t="s">
        <v>309</v>
      </c>
      <c r="I3" s="15"/>
    </row>
    <row r="4" spans="1:9" x14ac:dyDescent="0.2">
      <c r="A4" s="1" t="s">
        <v>16</v>
      </c>
      <c r="B4" s="60" t="s">
        <v>316</v>
      </c>
      <c r="C4" s="41"/>
      <c r="D4" s="41"/>
      <c r="G4" s="42" t="s">
        <v>18</v>
      </c>
      <c r="H4" s="60" t="s">
        <v>41</v>
      </c>
      <c r="I4" s="41"/>
    </row>
    <row r="5" spans="1:9" x14ac:dyDescent="0.2">
      <c r="A5" s="1" t="s">
        <v>17</v>
      </c>
      <c r="B5" s="61" t="s">
        <v>317</v>
      </c>
      <c r="C5" s="15"/>
      <c r="D5" s="15"/>
      <c r="G5" s="42" t="s">
        <v>19</v>
      </c>
      <c r="H5" s="61" t="s">
        <v>116</v>
      </c>
      <c r="I5" s="15"/>
    </row>
    <row r="6" spans="1:9" x14ac:dyDescent="0.2">
      <c r="B6" s="56"/>
      <c r="C6" s="48"/>
      <c r="D6" s="48"/>
    </row>
    <row r="8" spans="1:9" ht="21.95" customHeight="1" x14ac:dyDescent="0.2">
      <c r="A8" s="231" t="s">
        <v>344</v>
      </c>
      <c r="B8" s="231"/>
      <c r="C8" s="231"/>
      <c r="D8" s="231"/>
      <c r="E8" s="231"/>
      <c r="F8" s="231"/>
      <c r="G8" s="231"/>
      <c r="H8" s="231"/>
      <c r="I8" s="231"/>
    </row>
    <row r="10" spans="1:9" x14ac:dyDescent="0.2">
      <c r="A10" s="231" t="s">
        <v>118</v>
      </c>
      <c r="B10" s="231"/>
      <c r="C10" s="231"/>
      <c r="D10" s="231"/>
      <c r="E10" s="231"/>
      <c r="F10" s="231"/>
      <c r="G10" s="231"/>
      <c r="H10" s="231"/>
      <c r="I10" s="231"/>
    </row>
    <row r="12" spans="1:9" x14ac:dyDescent="0.2">
      <c r="A12" s="1" t="s">
        <v>358</v>
      </c>
    </row>
    <row r="13" spans="1:9" x14ac:dyDescent="0.2">
      <c r="A13" s="231"/>
      <c r="B13" s="231"/>
      <c r="C13" s="231"/>
      <c r="D13" s="231"/>
      <c r="E13" s="231"/>
      <c r="F13" s="231"/>
      <c r="G13" s="231"/>
      <c r="H13" s="231"/>
      <c r="I13" s="231"/>
    </row>
    <row r="15" spans="1:9" x14ac:dyDescent="0.2">
      <c r="A15" s="228" t="s">
        <v>12</v>
      </c>
      <c r="B15" s="229"/>
      <c r="C15" s="229"/>
      <c r="D15" s="229"/>
      <c r="E15" s="229"/>
      <c r="F15" s="229"/>
      <c r="G15" s="229"/>
      <c r="H15" s="229"/>
      <c r="I15" s="230"/>
    </row>
    <row r="16" spans="1:9" x14ac:dyDescent="0.2">
      <c r="A16" s="14"/>
      <c r="B16" s="18"/>
      <c r="C16" s="44" t="s">
        <v>27</v>
      </c>
      <c r="D16" s="44" t="s">
        <v>30</v>
      </c>
      <c r="E16" s="44" t="s">
        <v>32</v>
      </c>
      <c r="F16" s="44" t="s">
        <v>33</v>
      </c>
      <c r="G16" s="44" t="s">
        <v>34</v>
      </c>
      <c r="H16" s="44" t="s">
        <v>35</v>
      </c>
      <c r="I16" s="44" t="s">
        <v>356</v>
      </c>
    </row>
    <row r="17" spans="1:9" x14ac:dyDescent="0.2">
      <c r="A17" s="14"/>
      <c r="B17" s="18"/>
      <c r="C17" s="45" t="s">
        <v>10</v>
      </c>
      <c r="D17" s="9" t="s">
        <v>10</v>
      </c>
      <c r="E17" s="9" t="s">
        <v>10</v>
      </c>
      <c r="F17" s="11" t="s">
        <v>10</v>
      </c>
      <c r="G17" s="11" t="s">
        <v>10</v>
      </c>
      <c r="H17" s="9" t="s">
        <v>11</v>
      </c>
      <c r="I17" s="9" t="s">
        <v>11</v>
      </c>
    </row>
    <row r="18" spans="1:9" x14ac:dyDescent="0.2">
      <c r="A18" s="14" t="s">
        <v>0</v>
      </c>
      <c r="B18" s="18"/>
      <c r="C18" s="22"/>
      <c r="D18" s="22"/>
      <c r="E18" s="22"/>
      <c r="F18" s="22"/>
      <c r="G18" s="22"/>
      <c r="H18" s="22"/>
      <c r="I18" s="22"/>
    </row>
    <row r="19" spans="1:9" x14ac:dyDescent="0.2">
      <c r="A19" s="14" t="s">
        <v>1</v>
      </c>
      <c r="B19" s="18"/>
      <c r="C19" s="22"/>
      <c r="D19" s="22"/>
      <c r="E19" s="22"/>
      <c r="F19" s="22">
        <f t="shared" ref="F19" si="0">E30</f>
        <v>0</v>
      </c>
      <c r="G19" s="22">
        <f t="shared" ref="G19" si="1">F30</f>
        <v>0</v>
      </c>
      <c r="H19" s="22">
        <f t="shared" ref="H19" si="2">G30</f>
        <v>0</v>
      </c>
      <c r="I19" s="22">
        <f t="shared" ref="I19" si="3">H30</f>
        <v>0</v>
      </c>
    </row>
    <row r="20" spans="1:9" x14ac:dyDescent="0.2">
      <c r="A20" s="14" t="s">
        <v>2</v>
      </c>
      <c r="B20" s="18"/>
      <c r="C20" s="22"/>
      <c r="D20" s="22"/>
      <c r="E20" s="22"/>
      <c r="F20" s="22">
        <v>92989.23</v>
      </c>
      <c r="G20" s="22">
        <v>120325.75</v>
      </c>
      <c r="H20" s="22">
        <v>92000</v>
      </c>
      <c r="I20" s="22">
        <v>0</v>
      </c>
    </row>
    <row r="21" spans="1:9" x14ac:dyDescent="0.2">
      <c r="A21" s="14" t="s">
        <v>3</v>
      </c>
      <c r="B21" s="18"/>
      <c r="C21" s="22"/>
      <c r="D21" s="22"/>
      <c r="E21" s="17"/>
      <c r="F21" s="22">
        <v>92989.23</v>
      </c>
      <c r="G21" s="22">
        <v>120325.75</v>
      </c>
      <c r="H21" s="22">
        <v>92000</v>
      </c>
      <c r="I21" s="22">
        <v>0</v>
      </c>
    </row>
    <row r="22" spans="1:9" x14ac:dyDescent="0.2">
      <c r="A22" s="14"/>
      <c r="B22" s="18"/>
      <c r="C22" s="22"/>
      <c r="D22" s="22"/>
      <c r="E22" s="22"/>
      <c r="F22" s="22"/>
      <c r="G22" s="22"/>
      <c r="H22" s="22"/>
      <c r="I22" s="22"/>
    </row>
    <row r="23" spans="1:9" x14ac:dyDescent="0.2">
      <c r="A23" s="14" t="s">
        <v>4</v>
      </c>
      <c r="B23" s="15"/>
      <c r="C23" s="16"/>
      <c r="D23" s="16"/>
      <c r="E23" s="16"/>
      <c r="F23" s="16"/>
      <c r="G23" s="16"/>
      <c r="H23" s="17"/>
      <c r="I23" s="17"/>
    </row>
    <row r="24" spans="1:9" x14ac:dyDescent="0.2">
      <c r="A24" s="14" t="s">
        <v>31</v>
      </c>
      <c r="B24" s="18"/>
      <c r="C24" s="19"/>
      <c r="D24" s="16"/>
      <c r="E24" s="16"/>
      <c r="F24" s="16"/>
      <c r="G24" s="16"/>
      <c r="H24" s="17"/>
      <c r="I24" s="17"/>
    </row>
    <row r="25" spans="1:9" x14ac:dyDescent="0.2">
      <c r="A25" s="20"/>
      <c r="B25" s="21"/>
      <c r="C25" s="22"/>
      <c r="D25" s="22"/>
      <c r="E25" s="22"/>
      <c r="F25" s="22"/>
      <c r="G25" s="22"/>
      <c r="H25" s="22"/>
      <c r="I25" s="22"/>
    </row>
    <row r="26" spans="1:9" x14ac:dyDescent="0.2">
      <c r="A26" s="20"/>
      <c r="B26" s="21"/>
      <c r="C26" s="22"/>
      <c r="D26" s="22"/>
      <c r="E26" s="22"/>
      <c r="F26" s="22"/>
      <c r="G26" s="22"/>
      <c r="H26" s="22"/>
      <c r="I26" s="22"/>
    </row>
    <row r="27" spans="1:9" x14ac:dyDescent="0.2">
      <c r="A27" s="20"/>
      <c r="B27" s="21"/>
      <c r="C27" s="22"/>
      <c r="D27" s="22"/>
      <c r="E27" s="22"/>
      <c r="F27" s="22"/>
      <c r="G27" s="22"/>
      <c r="H27" s="22"/>
      <c r="I27" s="22"/>
    </row>
    <row r="28" spans="1:9" x14ac:dyDescent="0.2">
      <c r="A28" s="14" t="s">
        <v>5</v>
      </c>
      <c r="B28" s="18"/>
      <c r="C28" s="17">
        <v>0</v>
      </c>
      <c r="D28" s="17">
        <v>0</v>
      </c>
      <c r="E28" s="17">
        <v>0</v>
      </c>
      <c r="F28" s="17">
        <f t="shared" ref="F28:H28" si="4">SUM(F25:F27)</f>
        <v>0</v>
      </c>
      <c r="G28" s="17">
        <f t="shared" si="4"/>
        <v>0</v>
      </c>
      <c r="H28" s="17">
        <f t="shared" si="4"/>
        <v>0</v>
      </c>
      <c r="I28" s="17">
        <f t="shared" ref="I28" si="5">SUM(I25:I27)</f>
        <v>0</v>
      </c>
    </row>
    <row r="29" spans="1:9" x14ac:dyDescent="0.2">
      <c r="A29" s="14"/>
      <c r="B29" s="18"/>
      <c r="C29" s="22"/>
      <c r="D29" s="22"/>
      <c r="E29" s="22"/>
      <c r="F29" s="22"/>
      <c r="G29" s="22"/>
      <c r="H29" s="22"/>
      <c r="I29" s="22"/>
    </row>
    <row r="30" spans="1:9" x14ac:dyDescent="0.2">
      <c r="A30" s="14" t="s">
        <v>7</v>
      </c>
      <c r="B30" s="18"/>
      <c r="C30" s="17"/>
      <c r="D30" s="17"/>
      <c r="E30" s="17"/>
      <c r="F30" s="17">
        <f>+F19+F20-F21+F28</f>
        <v>0</v>
      </c>
      <c r="G30" s="17">
        <f>+G19+G20-G21+G28</f>
        <v>0</v>
      </c>
      <c r="H30" s="17">
        <f t="shared" ref="H30:I30" si="6">+H19+H20-H21+H28</f>
        <v>0</v>
      </c>
      <c r="I30" s="17">
        <f t="shared" si="6"/>
        <v>0</v>
      </c>
    </row>
    <row r="31" spans="1:9" x14ac:dyDescent="0.2">
      <c r="A31" s="20"/>
      <c r="B31" s="21"/>
      <c r="C31" s="37"/>
      <c r="D31" s="37"/>
      <c r="E31" s="22"/>
      <c r="F31" s="22"/>
      <c r="G31" s="22"/>
      <c r="H31" s="22"/>
      <c r="I31" s="22"/>
    </row>
    <row r="32" spans="1:9" x14ac:dyDescent="0.2">
      <c r="A32" s="14" t="s">
        <v>24</v>
      </c>
      <c r="B32" s="18"/>
      <c r="C32" s="37"/>
      <c r="D32" s="37"/>
      <c r="E32" s="22"/>
      <c r="F32" s="22">
        <v>212464.77</v>
      </c>
      <c r="G32" s="22">
        <v>0</v>
      </c>
      <c r="H32" s="22">
        <v>0</v>
      </c>
      <c r="I32" s="22">
        <v>0</v>
      </c>
    </row>
    <row r="33" spans="1:9" x14ac:dyDescent="0.2">
      <c r="A33" s="20"/>
      <c r="B33" s="21"/>
      <c r="C33" s="37"/>
      <c r="D33" s="37"/>
      <c r="E33" s="22"/>
      <c r="F33" s="22"/>
      <c r="G33" s="22"/>
      <c r="H33" s="22"/>
      <c r="I33" s="22"/>
    </row>
    <row r="34" spans="1:9" x14ac:dyDescent="0.2">
      <c r="A34" s="14" t="s">
        <v>25</v>
      </c>
      <c r="B34" s="46"/>
      <c r="C34" s="47" t="s">
        <v>57</v>
      </c>
      <c r="D34" s="47" t="s">
        <v>57</v>
      </c>
      <c r="E34" s="47" t="s">
        <v>57</v>
      </c>
      <c r="F34" s="47" t="s">
        <v>57</v>
      </c>
      <c r="G34" s="47" t="s">
        <v>57</v>
      </c>
      <c r="H34" s="47" t="s">
        <v>57</v>
      </c>
      <c r="I34" s="47" t="s">
        <v>57</v>
      </c>
    </row>
    <row r="35" spans="1:9" x14ac:dyDescent="0.2">
      <c r="A35" s="48"/>
      <c r="B35" s="48"/>
      <c r="C35" s="49"/>
      <c r="D35" s="49"/>
      <c r="E35" s="49"/>
      <c r="F35" s="49"/>
      <c r="G35" s="49"/>
      <c r="H35" s="49"/>
      <c r="I35" s="49"/>
    </row>
    <row r="36" spans="1:9" x14ac:dyDescent="0.2">
      <c r="A36" s="50" t="s">
        <v>26</v>
      </c>
      <c r="B36" s="41"/>
      <c r="C36" s="34"/>
      <c r="D36" s="34"/>
      <c r="E36" s="34"/>
      <c r="F36" s="34"/>
      <c r="G36" s="34"/>
      <c r="H36" s="34"/>
      <c r="I36" s="34"/>
    </row>
    <row r="37" spans="1:9" x14ac:dyDescent="0.2">
      <c r="A37" s="51" t="s">
        <v>29</v>
      </c>
      <c r="B37" s="21"/>
      <c r="C37" s="37"/>
      <c r="D37" s="37"/>
      <c r="E37" s="37"/>
      <c r="F37" s="37"/>
      <c r="G37" s="37"/>
      <c r="H37" s="37"/>
      <c r="I37" s="37"/>
    </row>
    <row r="38" spans="1:9" x14ac:dyDescent="0.2">
      <c r="A38" s="14"/>
      <c r="B38" s="18"/>
      <c r="C38" s="22"/>
      <c r="D38" s="22"/>
      <c r="E38" s="22"/>
      <c r="F38" s="22"/>
      <c r="G38" s="22"/>
      <c r="H38" s="22"/>
      <c r="I38" s="22"/>
    </row>
    <row r="39" spans="1:9" x14ac:dyDescent="0.2">
      <c r="A39" s="14" t="s">
        <v>6</v>
      </c>
      <c r="B39" s="18"/>
      <c r="C39" s="22"/>
      <c r="D39" s="22"/>
      <c r="E39" s="22"/>
      <c r="F39" s="22"/>
      <c r="G39" s="22"/>
      <c r="H39" s="22"/>
      <c r="I39" s="22"/>
    </row>
    <row r="40" spans="1:9" x14ac:dyDescent="0.2">
      <c r="A40" s="14"/>
      <c r="B40" s="18"/>
      <c r="C40" s="22"/>
      <c r="D40" s="22"/>
      <c r="E40" s="22"/>
      <c r="F40" s="22"/>
      <c r="G40" s="22"/>
      <c r="H40" s="22"/>
      <c r="I40" s="22"/>
    </row>
    <row r="41" spans="1:9" x14ac:dyDescent="0.2">
      <c r="A41" s="51" t="s">
        <v>8</v>
      </c>
      <c r="B41" s="46"/>
      <c r="C41" s="22"/>
      <c r="D41" s="22"/>
      <c r="E41" s="22"/>
      <c r="F41" s="22"/>
      <c r="G41" s="22"/>
      <c r="H41" s="22"/>
      <c r="I41" s="22"/>
    </row>
    <row r="42" spans="1:9" x14ac:dyDescent="0.2">
      <c r="A42" s="52" t="s">
        <v>9</v>
      </c>
      <c r="B42" s="53"/>
      <c r="C42" s="22"/>
      <c r="D42" s="22"/>
      <c r="E42" s="22"/>
      <c r="F42" s="22"/>
      <c r="G42" s="22"/>
      <c r="H42" s="22"/>
      <c r="I42" s="22"/>
    </row>
  </sheetData>
  <sheetProtection selectLockedCells="1"/>
  <mergeCells count="4">
    <mergeCell ref="A15:I15"/>
    <mergeCell ref="A8:I8"/>
    <mergeCell ref="A10:I10"/>
    <mergeCell ref="A13:I13"/>
  </mergeCells>
  <printOptions horizontalCentered="1"/>
  <pageMargins left="0.75" right="0.75" top="0.6" bottom="0.55000000000000004" header="0.28000000000000003" footer="0.16"/>
  <pageSetup scale="95"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EC2BD6-DC13-438E-A2C2-4DAB5341903E}">
  <sheetPr>
    <pageSetUpPr fitToPage="1"/>
  </sheetPr>
  <dimension ref="A1:I43"/>
  <sheetViews>
    <sheetView zoomScaleNormal="100" workbookViewId="0">
      <selection activeCell="P36" sqref="P36"/>
    </sheetView>
  </sheetViews>
  <sheetFormatPr defaultColWidth="9.140625" defaultRowHeight="12.75" x14ac:dyDescent="0.2"/>
  <cols>
    <col min="1" max="2" width="14.7109375" style="1" customWidth="1"/>
    <col min="3" max="5" width="14" style="1" customWidth="1"/>
    <col min="6" max="6" width="19" style="1" customWidth="1"/>
    <col min="7" max="8" width="14" style="1" customWidth="1"/>
    <col min="9" max="9" width="13.140625" style="1" customWidth="1"/>
    <col min="10" max="16384" width="9.140625" style="1"/>
  </cols>
  <sheetData>
    <row r="1" spans="1:9" x14ac:dyDescent="0.2">
      <c r="E1" s="55"/>
    </row>
    <row r="2" spans="1:9" x14ac:dyDescent="0.2">
      <c r="A2" s="1" t="s">
        <v>13</v>
      </c>
      <c r="B2" s="60" t="s">
        <v>36</v>
      </c>
      <c r="C2" s="41"/>
      <c r="D2" s="41"/>
      <c r="G2" s="42" t="s">
        <v>14</v>
      </c>
      <c r="H2" s="60" t="s">
        <v>102</v>
      </c>
      <c r="I2" s="41"/>
    </row>
    <row r="3" spans="1:9" x14ac:dyDescent="0.2">
      <c r="A3" s="1" t="s">
        <v>22</v>
      </c>
      <c r="B3" s="60" t="s">
        <v>103</v>
      </c>
      <c r="C3" s="41"/>
      <c r="D3" s="41"/>
      <c r="G3" s="42" t="s">
        <v>15</v>
      </c>
      <c r="H3" s="61" t="s">
        <v>104</v>
      </c>
      <c r="I3" s="215"/>
    </row>
    <row r="4" spans="1:9" x14ac:dyDescent="0.2">
      <c r="A4" s="1" t="s">
        <v>16</v>
      </c>
      <c r="B4" s="60" t="s">
        <v>114</v>
      </c>
      <c r="C4" s="41"/>
      <c r="D4" s="41"/>
      <c r="G4" s="42" t="s">
        <v>18</v>
      </c>
      <c r="H4" s="60" t="s">
        <v>41</v>
      </c>
      <c r="I4" s="41"/>
    </row>
    <row r="5" spans="1:9" x14ac:dyDescent="0.2">
      <c r="A5" s="1" t="s">
        <v>17</v>
      </c>
      <c r="B5" s="61" t="s">
        <v>115</v>
      </c>
      <c r="C5" s="215"/>
      <c r="D5" s="215"/>
      <c r="G5" s="42" t="s">
        <v>19</v>
      </c>
      <c r="H5" s="61" t="s">
        <v>116</v>
      </c>
      <c r="I5" s="215"/>
    </row>
    <row r="6" spans="1:9" x14ac:dyDescent="0.2">
      <c r="B6" s="56"/>
      <c r="C6" s="48"/>
      <c r="D6" s="48"/>
    </row>
    <row r="8" spans="1:9" ht="56.25" customHeight="1" x14ac:dyDescent="0.2">
      <c r="A8" s="231" t="s">
        <v>117</v>
      </c>
      <c r="B8" s="231"/>
      <c r="C8" s="231"/>
      <c r="D8" s="231"/>
      <c r="E8" s="231"/>
      <c r="F8" s="231"/>
      <c r="G8" s="231"/>
      <c r="H8" s="231"/>
      <c r="I8" s="231"/>
    </row>
    <row r="10" spans="1:9" x14ac:dyDescent="0.2">
      <c r="A10" s="231" t="s">
        <v>118</v>
      </c>
      <c r="B10" s="231"/>
      <c r="C10" s="231"/>
      <c r="D10" s="231"/>
      <c r="E10" s="231"/>
      <c r="F10" s="231"/>
      <c r="G10" s="231"/>
      <c r="H10" s="231"/>
      <c r="I10" s="231"/>
    </row>
    <row r="12" spans="1:9" ht="29.25" customHeight="1" x14ac:dyDescent="0.2">
      <c r="A12" s="231" t="s">
        <v>119</v>
      </c>
      <c r="B12" s="231"/>
      <c r="C12" s="231"/>
      <c r="D12" s="231"/>
      <c r="E12" s="231"/>
      <c r="F12" s="231"/>
      <c r="G12" s="231"/>
      <c r="H12" s="231"/>
      <c r="I12" s="231"/>
    </row>
    <row r="14" spans="1:9" ht="58.35" customHeight="1" x14ac:dyDescent="0.2">
      <c r="A14" s="231" t="s">
        <v>360</v>
      </c>
      <c r="B14" s="231"/>
      <c r="C14" s="231"/>
      <c r="D14" s="231"/>
      <c r="E14" s="231"/>
      <c r="F14" s="231"/>
      <c r="G14" s="231"/>
      <c r="H14" s="231"/>
      <c r="I14" s="231"/>
    </row>
    <row r="16" spans="1:9" x14ac:dyDescent="0.2">
      <c r="A16" s="228" t="s">
        <v>12</v>
      </c>
      <c r="B16" s="229"/>
      <c r="C16" s="229"/>
      <c r="D16" s="229"/>
      <c r="E16" s="229"/>
      <c r="F16" s="229"/>
      <c r="G16" s="229"/>
      <c r="H16" s="229"/>
      <c r="I16" s="230"/>
    </row>
    <row r="17" spans="1:9" x14ac:dyDescent="0.2">
      <c r="A17" s="14"/>
      <c r="B17" s="18"/>
      <c r="C17" s="44" t="s">
        <v>27</v>
      </c>
      <c r="D17" s="44" t="s">
        <v>30</v>
      </c>
      <c r="E17" s="44" t="s">
        <v>32</v>
      </c>
      <c r="F17" s="44" t="s">
        <v>33</v>
      </c>
      <c r="G17" s="44" t="s">
        <v>34</v>
      </c>
      <c r="H17" s="44" t="s">
        <v>35</v>
      </c>
      <c r="I17" s="44" t="s">
        <v>356</v>
      </c>
    </row>
    <row r="18" spans="1:9" x14ac:dyDescent="0.2">
      <c r="A18" s="14"/>
      <c r="B18" s="18"/>
      <c r="C18" s="45" t="s">
        <v>10</v>
      </c>
      <c r="D18" s="9" t="s">
        <v>10</v>
      </c>
      <c r="E18" s="9" t="s">
        <v>10</v>
      </c>
      <c r="F18" s="11" t="s">
        <v>10</v>
      </c>
      <c r="G18" s="11" t="s">
        <v>10</v>
      </c>
      <c r="H18" s="9" t="s">
        <v>11</v>
      </c>
      <c r="I18" s="9" t="s">
        <v>11</v>
      </c>
    </row>
    <row r="19" spans="1:9" x14ac:dyDescent="0.2">
      <c r="A19" s="14" t="s">
        <v>0</v>
      </c>
      <c r="B19" s="18"/>
      <c r="C19" s="22">
        <v>426600</v>
      </c>
      <c r="D19" s="22">
        <v>426600</v>
      </c>
      <c r="E19" s="22">
        <v>426000</v>
      </c>
      <c r="F19" s="22">
        <v>550000</v>
      </c>
      <c r="G19" s="22">
        <v>260000</v>
      </c>
      <c r="H19" s="22">
        <v>260000</v>
      </c>
      <c r="I19" s="22">
        <v>260000</v>
      </c>
    </row>
    <row r="20" spans="1:9" x14ac:dyDescent="0.2">
      <c r="A20" s="14" t="s">
        <v>1</v>
      </c>
      <c r="B20" s="18"/>
      <c r="C20" s="22">
        <v>41.5</v>
      </c>
      <c r="D20" s="22">
        <v>3976.6900000000023</v>
      </c>
      <c r="E20" s="22">
        <v>573.69000000000233</v>
      </c>
      <c r="F20" s="22">
        <f t="shared" ref="F20:I20" si="0">E31</f>
        <v>2.2999999999883585</v>
      </c>
      <c r="G20" s="22">
        <f t="shared" si="0"/>
        <v>0.49999999994179234</v>
      </c>
      <c r="H20" s="22">
        <f t="shared" si="0"/>
        <v>31.499999999941792</v>
      </c>
      <c r="I20" s="22">
        <f t="shared" si="0"/>
        <v>31.499999999941792</v>
      </c>
    </row>
    <row r="21" spans="1:9" x14ac:dyDescent="0.2">
      <c r="A21" s="14" t="s">
        <v>2</v>
      </c>
      <c r="B21" s="18"/>
      <c r="C21" s="22">
        <v>239855</v>
      </c>
      <c r="D21" s="22">
        <v>512175.5</v>
      </c>
      <c r="E21" s="22">
        <v>400715.45</v>
      </c>
      <c r="F21" s="22">
        <v>429677.72</v>
      </c>
      <c r="G21" s="22">
        <v>127240</v>
      </c>
      <c r="H21" s="22">
        <v>250000</v>
      </c>
      <c r="I21" s="22">
        <v>250000</v>
      </c>
    </row>
    <row r="22" spans="1:9" x14ac:dyDescent="0.2">
      <c r="A22" s="14" t="s">
        <v>3</v>
      </c>
      <c r="B22" s="18"/>
      <c r="C22" s="22">
        <v>235919.81</v>
      </c>
      <c r="D22" s="22">
        <v>515578.5</v>
      </c>
      <c r="E22" s="17">
        <v>401286.84</v>
      </c>
      <c r="F22" s="22">
        <v>429679.52</v>
      </c>
      <c r="G22" s="22">
        <v>127209</v>
      </c>
      <c r="H22" s="22">
        <v>250000</v>
      </c>
      <c r="I22" s="22">
        <v>250000</v>
      </c>
    </row>
    <row r="23" spans="1:9" x14ac:dyDescent="0.2">
      <c r="A23" s="14"/>
      <c r="B23" s="18"/>
      <c r="C23" s="22"/>
      <c r="D23" s="22"/>
      <c r="E23" s="22"/>
      <c r="F23" s="22"/>
      <c r="G23" s="22"/>
      <c r="H23" s="22"/>
      <c r="I23" s="22"/>
    </row>
    <row r="24" spans="1:9" x14ac:dyDescent="0.2">
      <c r="A24" s="14" t="s">
        <v>4</v>
      </c>
      <c r="B24" s="215"/>
      <c r="C24" s="16"/>
      <c r="D24" s="16"/>
      <c r="E24" s="16"/>
      <c r="F24" s="16"/>
      <c r="G24" s="16"/>
      <c r="H24" s="17"/>
      <c r="I24" s="17"/>
    </row>
    <row r="25" spans="1:9" x14ac:dyDescent="0.2">
      <c r="A25" s="14" t="s">
        <v>31</v>
      </c>
      <c r="B25" s="18"/>
      <c r="C25" s="19"/>
      <c r="D25" s="16"/>
      <c r="E25" s="16"/>
      <c r="F25" s="16"/>
      <c r="G25" s="16"/>
      <c r="H25" s="17"/>
      <c r="I25" s="17"/>
    </row>
    <row r="26" spans="1:9" x14ac:dyDescent="0.2">
      <c r="A26" s="20"/>
      <c r="B26" s="21"/>
      <c r="C26" s="22"/>
      <c r="D26" s="22"/>
      <c r="E26" s="22"/>
      <c r="F26" s="22"/>
      <c r="G26" s="22"/>
      <c r="H26" s="22"/>
      <c r="I26" s="22"/>
    </row>
    <row r="27" spans="1:9" x14ac:dyDescent="0.2">
      <c r="A27" s="20"/>
      <c r="B27" s="21"/>
      <c r="C27" s="22"/>
      <c r="D27" s="22"/>
      <c r="E27" s="22"/>
      <c r="F27" s="22"/>
      <c r="G27" s="22"/>
      <c r="H27" s="22"/>
      <c r="I27" s="22"/>
    </row>
    <row r="28" spans="1:9" x14ac:dyDescent="0.2">
      <c r="A28" s="20"/>
      <c r="B28" s="21"/>
      <c r="C28" s="22"/>
      <c r="D28" s="22"/>
      <c r="E28" s="22"/>
      <c r="F28" s="22"/>
      <c r="G28" s="22"/>
      <c r="H28" s="22"/>
      <c r="I28" s="22"/>
    </row>
    <row r="29" spans="1:9" x14ac:dyDescent="0.2">
      <c r="A29" s="14" t="s">
        <v>5</v>
      </c>
      <c r="B29" s="18"/>
      <c r="C29" s="17">
        <v>0</v>
      </c>
      <c r="D29" s="17">
        <v>0</v>
      </c>
      <c r="E29" s="17">
        <v>0</v>
      </c>
      <c r="F29" s="17">
        <f t="shared" ref="F29:H29" si="1">SUM(F26:F28)</f>
        <v>0</v>
      </c>
      <c r="G29" s="17">
        <f t="shared" si="1"/>
        <v>0</v>
      </c>
      <c r="H29" s="17">
        <f t="shared" si="1"/>
        <v>0</v>
      </c>
      <c r="I29" s="17">
        <f t="shared" ref="I29" si="2">SUM(I26:I28)</f>
        <v>0</v>
      </c>
    </row>
    <row r="30" spans="1:9" x14ac:dyDescent="0.2">
      <c r="A30" s="14"/>
      <c r="B30" s="18"/>
      <c r="C30" s="22"/>
      <c r="D30" s="22"/>
      <c r="E30" s="22"/>
      <c r="F30" s="22"/>
      <c r="G30" s="22"/>
      <c r="H30" s="22"/>
      <c r="I30" s="22"/>
    </row>
    <row r="31" spans="1:9" x14ac:dyDescent="0.2">
      <c r="A31" s="14" t="s">
        <v>7</v>
      </c>
      <c r="B31" s="18"/>
      <c r="C31" s="17">
        <v>3976.6900000000023</v>
      </c>
      <c r="D31" s="17">
        <v>573.69000000000233</v>
      </c>
      <c r="E31" s="17">
        <v>2.2999999999883585</v>
      </c>
      <c r="F31" s="17">
        <f>+F20+F21-F22+F29</f>
        <v>0.49999999994179234</v>
      </c>
      <c r="G31" s="17">
        <f>+G20+G21-G22+G29</f>
        <v>31.499999999941792</v>
      </c>
      <c r="H31" s="17">
        <f t="shared" ref="H31:I31" si="3">+H20+H21-H22+H29</f>
        <v>31.499999999941792</v>
      </c>
      <c r="I31" s="17">
        <f t="shared" si="3"/>
        <v>31.499999999941792</v>
      </c>
    </row>
    <row r="32" spans="1:9" x14ac:dyDescent="0.2">
      <c r="A32" s="20"/>
      <c r="B32" s="21"/>
      <c r="C32" s="37"/>
      <c r="D32" s="37"/>
      <c r="E32" s="22"/>
      <c r="F32" s="22"/>
      <c r="G32" s="22"/>
      <c r="H32" s="22"/>
      <c r="I32" s="22"/>
    </row>
    <row r="33" spans="1:9" x14ac:dyDescent="0.2">
      <c r="A33" s="14" t="s">
        <v>24</v>
      </c>
      <c r="B33" s="18"/>
      <c r="C33" s="37">
        <v>223012.06</v>
      </c>
      <c r="D33" s="37">
        <v>100141.44</v>
      </c>
      <c r="E33" s="22">
        <v>121582.16</v>
      </c>
      <c r="F33" s="22">
        <v>121289.49</v>
      </c>
      <c r="G33" s="22">
        <v>82898</v>
      </c>
      <c r="H33" s="22">
        <v>0</v>
      </c>
      <c r="I33" s="22">
        <v>0</v>
      </c>
    </row>
    <row r="34" spans="1:9" x14ac:dyDescent="0.2">
      <c r="A34" s="20"/>
      <c r="B34" s="21"/>
      <c r="C34" s="37"/>
      <c r="D34" s="37"/>
      <c r="E34" s="22"/>
      <c r="F34" s="22"/>
      <c r="G34" s="22"/>
      <c r="H34" s="22"/>
      <c r="I34" s="22"/>
    </row>
    <row r="35" spans="1:9" x14ac:dyDescent="0.2">
      <c r="A35" s="14" t="s">
        <v>25</v>
      </c>
      <c r="B35" s="46"/>
      <c r="C35" s="47" t="s">
        <v>57</v>
      </c>
      <c r="D35" s="47" t="s">
        <v>57</v>
      </c>
      <c r="E35" s="47" t="s">
        <v>57</v>
      </c>
      <c r="F35" s="47" t="s">
        <v>57</v>
      </c>
      <c r="G35" s="47" t="s">
        <v>57</v>
      </c>
      <c r="H35" s="47" t="s">
        <v>57</v>
      </c>
      <c r="I35" s="47" t="s">
        <v>57</v>
      </c>
    </row>
    <row r="36" spans="1:9" x14ac:dyDescent="0.2">
      <c r="A36" s="48"/>
      <c r="B36" s="48"/>
      <c r="C36" s="49"/>
      <c r="D36" s="49"/>
      <c r="E36" s="49"/>
      <c r="F36" s="49"/>
      <c r="G36" s="49"/>
      <c r="H36" s="49"/>
      <c r="I36" s="49"/>
    </row>
    <row r="37" spans="1:9" x14ac:dyDescent="0.2">
      <c r="A37" s="50" t="s">
        <v>26</v>
      </c>
      <c r="B37" s="41"/>
      <c r="C37" s="34"/>
      <c r="D37" s="34"/>
      <c r="E37" s="34"/>
      <c r="F37" s="34"/>
      <c r="G37" s="34"/>
      <c r="H37" s="34"/>
      <c r="I37" s="34"/>
    </row>
    <row r="38" spans="1:9" x14ac:dyDescent="0.2">
      <c r="A38" s="51" t="s">
        <v>29</v>
      </c>
      <c r="B38" s="21"/>
      <c r="C38" s="37"/>
      <c r="D38" s="37"/>
      <c r="E38" s="37"/>
      <c r="F38" s="37"/>
      <c r="G38" s="37"/>
      <c r="H38" s="37"/>
      <c r="I38" s="37"/>
    </row>
    <row r="39" spans="1:9" x14ac:dyDescent="0.2">
      <c r="A39" s="14"/>
      <c r="B39" s="18"/>
      <c r="C39" s="22"/>
      <c r="D39" s="22"/>
      <c r="E39" s="22"/>
      <c r="F39" s="22"/>
      <c r="G39" s="22"/>
      <c r="H39" s="22"/>
      <c r="I39" s="22"/>
    </row>
    <row r="40" spans="1:9" x14ac:dyDescent="0.2">
      <c r="A40" s="14" t="s">
        <v>6</v>
      </c>
      <c r="B40" s="18"/>
      <c r="C40" s="22"/>
      <c r="D40" s="22"/>
      <c r="E40" s="22"/>
      <c r="F40" s="22"/>
      <c r="G40" s="22"/>
      <c r="H40" s="22"/>
      <c r="I40" s="22"/>
    </row>
    <row r="41" spans="1:9" x14ac:dyDescent="0.2">
      <c r="A41" s="14"/>
      <c r="B41" s="18"/>
      <c r="C41" s="22"/>
      <c r="D41" s="22"/>
      <c r="E41" s="22"/>
      <c r="F41" s="22"/>
      <c r="G41" s="22"/>
      <c r="H41" s="22"/>
      <c r="I41" s="22"/>
    </row>
    <row r="42" spans="1:9" x14ac:dyDescent="0.2">
      <c r="A42" s="51" t="s">
        <v>8</v>
      </c>
      <c r="B42" s="46"/>
      <c r="C42" s="22"/>
      <c r="D42" s="22"/>
      <c r="E42" s="22"/>
      <c r="F42" s="22"/>
      <c r="G42" s="22"/>
      <c r="H42" s="22"/>
      <c r="I42" s="22"/>
    </row>
    <row r="43" spans="1:9" x14ac:dyDescent="0.2">
      <c r="A43" s="52" t="s">
        <v>9</v>
      </c>
      <c r="B43" s="53"/>
      <c r="C43" s="22"/>
      <c r="D43" s="22"/>
      <c r="E43" s="22"/>
      <c r="F43" s="22"/>
      <c r="G43" s="22"/>
      <c r="H43" s="22"/>
      <c r="I43" s="22"/>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79"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E71468-1315-4D2B-8F4D-45A479D3E1B3}">
  <sheetPr>
    <pageSetUpPr fitToPage="1"/>
  </sheetPr>
  <dimension ref="A2:I44"/>
  <sheetViews>
    <sheetView zoomScaleNormal="100" workbookViewId="0">
      <selection activeCell="J9" sqref="J9"/>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2" spans="1:9" x14ac:dyDescent="0.2">
      <c r="A2" s="2" t="s">
        <v>13</v>
      </c>
      <c r="B2" s="3" t="s">
        <v>36</v>
      </c>
      <c r="C2" s="3"/>
      <c r="D2" s="3"/>
      <c r="E2" s="2"/>
      <c r="F2" s="2"/>
      <c r="G2" s="4" t="s">
        <v>14</v>
      </c>
      <c r="H2" s="3" t="s">
        <v>37</v>
      </c>
      <c r="I2" s="3"/>
    </row>
    <row r="3" spans="1:9" x14ac:dyDescent="0.2">
      <c r="A3" s="2" t="s">
        <v>22</v>
      </c>
      <c r="B3" s="3" t="s">
        <v>38</v>
      </c>
      <c r="C3" s="3"/>
      <c r="D3" s="3"/>
      <c r="E3" s="2"/>
      <c r="F3" s="2"/>
      <c r="G3" s="4" t="s">
        <v>15</v>
      </c>
      <c r="H3" s="5" t="s">
        <v>39</v>
      </c>
      <c r="I3" s="5"/>
    </row>
    <row r="4" spans="1:9" x14ac:dyDescent="0.2">
      <c r="A4" s="2" t="s">
        <v>16</v>
      </c>
      <c r="B4" s="3" t="s">
        <v>40</v>
      </c>
      <c r="C4" s="3"/>
      <c r="D4" s="3"/>
      <c r="E4" s="2"/>
      <c r="F4" s="2"/>
      <c r="G4" s="4" t="s">
        <v>18</v>
      </c>
      <c r="H4" s="3" t="s">
        <v>41</v>
      </c>
      <c r="I4" s="3"/>
    </row>
    <row r="5" spans="1:9" x14ac:dyDescent="0.2">
      <c r="A5" s="2" t="s">
        <v>17</v>
      </c>
      <c r="B5" s="3" t="s">
        <v>42</v>
      </c>
      <c r="C5" s="5"/>
      <c r="D5" s="5"/>
      <c r="E5" s="2"/>
      <c r="F5" s="2"/>
      <c r="G5" s="4" t="s">
        <v>19</v>
      </c>
      <c r="H5" s="5" t="s">
        <v>43</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20</v>
      </c>
      <c r="B8" s="2"/>
      <c r="C8" s="2"/>
      <c r="D8" s="2"/>
      <c r="E8" s="2"/>
      <c r="F8" s="2"/>
      <c r="G8" s="2"/>
      <c r="H8" s="2"/>
      <c r="I8" s="2"/>
    </row>
    <row r="9" spans="1:9" ht="80.25" customHeight="1" x14ac:dyDescent="0.2">
      <c r="A9" s="257" t="s">
        <v>44</v>
      </c>
      <c r="B9" s="257"/>
      <c r="C9" s="257"/>
      <c r="D9" s="257"/>
      <c r="E9" s="257"/>
      <c r="F9" s="257"/>
      <c r="G9" s="257"/>
      <c r="H9" s="257"/>
      <c r="I9" s="257"/>
    </row>
    <row r="10" spans="1:9" ht="23.45" customHeight="1" x14ac:dyDescent="0.2">
      <c r="A10" s="2" t="s">
        <v>21</v>
      </c>
      <c r="B10" s="2"/>
      <c r="C10" s="2"/>
      <c r="D10" s="2"/>
      <c r="E10" s="2"/>
      <c r="F10" s="2"/>
      <c r="G10" s="2"/>
      <c r="H10" s="2"/>
      <c r="I10" s="2"/>
    </row>
    <row r="11" spans="1:9" x14ac:dyDescent="0.2">
      <c r="A11" s="257" t="s">
        <v>45</v>
      </c>
      <c r="B11" s="257"/>
      <c r="C11" s="257"/>
      <c r="D11" s="257"/>
      <c r="E11" s="257"/>
      <c r="F11" s="257"/>
      <c r="G11" s="257"/>
      <c r="H11" s="257"/>
      <c r="I11" s="257"/>
    </row>
    <row r="12" spans="1:9" x14ac:dyDescent="0.2">
      <c r="A12" s="2" t="s">
        <v>23</v>
      </c>
      <c r="B12" s="2"/>
      <c r="C12" s="2"/>
      <c r="D12" s="2"/>
      <c r="E12" s="2"/>
      <c r="F12" s="2"/>
      <c r="G12" s="2"/>
      <c r="H12" s="2"/>
      <c r="I12" s="2"/>
    </row>
    <row r="13" spans="1:9" ht="42.75" customHeight="1" x14ac:dyDescent="0.2">
      <c r="A13" s="257" t="s">
        <v>46</v>
      </c>
      <c r="B13" s="257"/>
      <c r="C13" s="257"/>
      <c r="D13" s="257"/>
      <c r="E13" s="257"/>
      <c r="F13" s="257"/>
      <c r="G13" s="257"/>
      <c r="H13" s="257"/>
      <c r="I13" s="257"/>
    </row>
    <row r="14" spans="1:9" x14ac:dyDescent="0.2">
      <c r="A14" s="2"/>
      <c r="B14" s="2"/>
      <c r="C14" s="2"/>
      <c r="D14" s="2"/>
      <c r="E14" s="2"/>
      <c r="F14" s="2"/>
      <c r="G14" s="2"/>
      <c r="H14" s="2"/>
      <c r="I14" s="2"/>
    </row>
    <row r="15" spans="1:9" x14ac:dyDescent="0.2">
      <c r="A15" s="1" t="s">
        <v>383</v>
      </c>
      <c r="B15" s="2"/>
      <c r="C15" s="2"/>
      <c r="D15" s="2"/>
      <c r="E15" s="2"/>
      <c r="F15" s="2"/>
      <c r="G15" s="2"/>
      <c r="H15" s="2"/>
      <c r="I15" s="2"/>
    </row>
    <row r="16" spans="1:9" x14ac:dyDescent="0.2">
      <c r="A16" s="2"/>
      <c r="B16" s="2"/>
      <c r="C16" s="2"/>
      <c r="D16" s="2"/>
      <c r="E16" s="2"/>
      <c r="F16" s="2"/>
      <c r="G16" s="2"/>
      <c r="H16" s="2"/>
      <c r="I16" s="2"/>
    </row>
    <row r="17" spans="1:9" x14ac:dyDescent="0.2">
      <c r="A17" s="233" t="s">
        <v>12</v>
      </c>
      <c r="B17" s="234"/>
      <c r="C17" s="234"/>
      <c r="D17" s="234"/>
      <c r="E17" s="234"/>
      <c r="F17" s="234"/>
      <c r="G17" s="234"/>
      <c r="H17" s="234"/>
      <c r="I17" s="235"/>
    </row>
    <row r="18" spans="1:9" x14ac:dyDescent="0.2">
      <c r="A18" s="6"/>
      <c r="B18" s="7"/>
      <c r="C18" s="8" t="s">
        <v>27</v>
      </c>
      <c r="D18" s="8" t="s">
        <v>30</v>
      </c>
      <c r="E18" s="8" t="s">
        <v>32</v>
      </c>
      <c r="F18" s="8" t="s">
        <v>33</v>
      </c>
      <c r="G18" s="8" t="s">
        <v>34</v>
      </c>
      <c r="H18" s="8" t="s">
        <v>35</v>
      </c>
      <c r="I18" s="8" t="s">
        <v>356</v>
      </c>
    </row>
    <row r="19" spans="1:9" x14ac:dyDescent="0.2">
      <c r="A19" s="6"/>
      <c r="B19" s="7"/>
      <c r="C19" s="10" t="s">
        <v>10</v>
      </c>
      <c r="D19" s="11" t="s">
        <v>10</v>
      </c>
      <c r="E19" s="11" t="s">
        <v>10</v>
      </c>
      <c r="F19" s="11" t="s">
        <v>10</v>
      </c>
      <c r="G19" s="11" t="s">
        <v>10</v>
      </c>
      <c r="H19" s="11" t="s">
        <v>11</v>
      </c>
      <c r="I19" s="11" t="s">
        <v>11</v>
      </c>
    </row>
    <row r="20" spans="1:9" x14ac:dyDescent="0.2">
      <c r="A20" s="6" t="s">
        <v>0</v>
      </c>
      <c r="B20" s="7"/>
      <c r="C20" s="13"/>
      <c r="D20" s="13"/>
      <c r="E20" s="13">
        <v>800000</v>
      </c>
      <c r="F20" s="13">
        <v>800000</v>
      </c>
      <c r="G20" s="13">
        <v>800000</v>
      </c>
      <c r="H20" s="13">
        <v>800000</v>
      </c>
      <c r="I20" s="13">
        <v>800000</v>
      </c>
    </row>
    <row r="21" spans="1:9" x14ac:dyDescent="0.2">
      <c r="A21" s="6" t="s">
        <v>1</v>
      </c>
      <c r="B21" s="7"/>
      <c r="C21" s="13">
        <f t="shared" ref="C21" si="0">B32</f>
        <v>0</v>
      </c>
      <c r="D21" s="13">
        <f t="shared" ref="D21" si="1">C32</f>
        <v>0</v>
      </c>
      <c r="E21" s="13">
        <f t="shared" ref="E21" si="2">D32</f>
        <v>0</v>
      </c>
      <c r="F21" s="13">
        <f t="shared" ref="F21" si="3">E32</f>
        <v>0</v>
      </c>
      <c r="G21" s="13">
        <f t="shared" ref="G21" si="4">F32</f>
        <v>0</v>
      </c>
      <c r="H21" s="13">
        <f t="shared" ref="H21" si="5">G32</f>
        <v>0</v>
      </c>
      <c r="I21" s="13">
        <f t="shared" ref="I21" si="6">H32</f>
        <v>0</v>
      </c>
    </row>
    <row r="22" spans="1:9" x14ac:dyDescent="0.2">
      <c r="A22" s="6" t="s">
        <v>2</v>
      </c>
      <c r="B22" s="7"/>
      <c r="C22" s="13"/>
      <c r="D22" s="13"/>
      <c r="E22" s="13">
        <v>0</v>
      </c>
      <c r="F22" s="13">
        <v>0</v>
      </c>
      <c r="G22" s="13">
        <v>62428.55</v>
      </c>
      <c r="H22" s="13">
        <v>500000</v>
      </c>
      <c r="I22" s="13">
        <v>500000</v>
      </c>
    </row>
    <row r="23" spans="1:9" x14ac:dyDescent="0.2">
      <c r="A23" s="6" t="s">
        <v>3</v>
      </c>
      <c r="B23" s="7"/>
      <c r="C23" s="13"/>
      <c r="D23" s="13"/>
      <c r="E23" s="12">
        <v>0</v>
      </c>
      <c r="F23" s="13">
        <v>0</v>
      </c>
      <c r="G23" s="13">
        <v>62428.55</v>
      </c>
      <c r="H23" s="13">
        <v>500000</v>
      </c>
      <c r="I23" s="13">
        <v>500000</v>
      </c>
    </row>
    <row r="24" spans="1:9" x14ac:dyDescent="0.2">
      <c r="A24" s="6"/>
      <c r="B24" s="7"/>
      <c r="C24" s="13"/>
      <c r="D24" s="13"/>
      <c r="E24" s="13"/>
      <c r="F24" s="13"/>
      <c r="G24" s="13"/>
      <c r="H24" s="13"/>
      <c r="I24" s="13"/>
    </row>
    <row r="25" spans="1:9" x14ac:dyDescent="0.2">
      <c r="A25" s="14" t="s">
        <v>4</v>
      </c>
      <c r="B25" s="15"/>
      <c r="C25" s="16"/>
      <c r="D25" s="16"/>
      <c r="E25" s="16"/>
      <c r="F25" s="16"/>
      <c r="G25" s="16"/>
      <c r="H25" s="17"/>
      <c r="I25" s="17"/>
    </row>
    <row r="26" spans="1:9" x14ac:dyDescent="0.2">
      <c r="A26" s="14" t="s">
        <v>31</v>
      </c>
      <c r="B26" s="18"/>
      <c r="C26" s="19"/>
      <c r="D26" s="16"/>
      <c r="E26" s="16"/>
      <c r="F26" s="16"/>
      <c r="G26" s="16"/>
      <c r="H26" s="17"/>
      <c r="I26" s="17"/>
    </row>
    <row r="27" spans="1:9" x14ac:dyDescent="0.2">
      <c r="A27" s="20"/>
      <c r="B27" s="21"/>
      <c r="C27" s="22"/>
      <c r="D27" s="22"/>
      <c r="E27" s="22"/>
      <c r="F27" s="22"/>
      <c r="G27" s="22"/>
      <c r="H27" s="22"/>
      <c r="I27" s="22"/>
    </row>
    <row r="28" spans="1:9" x14ac:dyDescent="0.2">
      <c r="A28" s="20"/>
      <c r="B28" s="21"/>
      <c r="C28" s="22"/>
      <c r="D28" s="22"/>
      <c r="E28" s="22"/>
      <c r="F28" s="22"/>
      <c r="G28" s="22"/>
      <c r="H28" s="22"/>
      <c r="I28" s="22"/>
    </row>
    <row r="29" spans="1:9" x14ac:dyDescent="0.2">
      <c r="A29" s="20"/>
      <c r="B29" s="21"/>
      <c r="C29" s="22"/>
      <c r="D29" s="22"/>
      <c r="E29" s="22"/>
      <c r="F29" s="22"/>
      <c r="G29" s="22"/>
      <c r="H29" s="22"/>
      <c r="I29" s="22"/>
    </row>
    <row r="30" spans="1:9" x14ac:dyDescent="0.2">
      <c r="A30" s="14" t="s">
        <v>5</v>
      </c>
      <c r="B30" s="18"/>
      <c r="C30" s="17">
        <f t="shared" ref="C30:H30" si="7">SUM(C27:C29)</f>
        <v>0</v>
      </c>
      <c r="D30" s="17">
        <f t="shared" si="7"/>
        <v>0</v>
      </c>
      <c r="E30" s="17">
        <f t="shared" si="7"/>
        <v>0</v>
      </c>
      <c r="F30" s="17">
        <f t="shared" si="7"/>
        <v>0</v>
      </c>
      <c r="G30" s="17">
        <f t="shared" si="7"/>
        <v>0</v>
      </c>
      <c r="H30" s="17">
        <f t="shared" si="7"/>
        <v>0</v>
      </c>
      <c r="I30" s="17">
        <f t="shared" ref="I30" si="8">SUM(I27:I29)</f>
        <v>0</v>
      </c>
    </row>
    <row r="31" spans="1:9" x14ac:dyDescent="0.2">
      <c r="A31" s="6"/>
      <c r="B31" s="7"/>
      <c r="C31" s="13"/>
      <c r="D31" s="13"/>
      <c r="E31" s="13"/>
      <c r="F31" s="13"/>
      <c r="G31" s="13"/>
      <c r="H31" s="13"/>
      <c r="I31" s="13"/>
    </row>
    <row r="32" spans="1:9" x14ac:dyDescent="0.2">
      <c r="A32" s="6" t="s">
        <v>7</v>
      </c>
      <c r="B32" s="7"/>
      <c r="C32" s="12">
        <f t="shared" ref="C32" si="9">+C21+C22-C23+C30</f>
        <v>0</v>
      </c>
      <c r="D32" s="12">
        <f>+D21+D22-D23+D30</f>
        <v>0</v>
      </c>
      <c r="E32" s="12">
        <f t="shared" ref="E32" si="10">+E21+E22-E23+E30</f>
        <v>0</v>
      </c>
      <c r="F32" s="12">
        <f>+F21+F22-F23+F30</f>
        <v>0</v>
      </c>
      <c r="G32" s="12">
        <f>+G21+G22-G23+G30</f>
        <v>0</v>
      </c>
      <c r="H32" s="12">
        <f t="shared" ref="H32" si="11">+H21+H22-H23+H30</f>
        <v>0</v>
      </c>
      <c r="I32" s="12">
        <f t="shared" ref="I32" si="12">+I21+I22-I23+I30</f>
        <v>0</v>
      </c>
    </row>
    <row r="33" spans="1:9" x14ac:dyDescent="0.2">
      <c r="A33" s="23"/>
      <c r="B33" s="24"/>
      <c r="C33" s="25"/>
      <c r="D33" s="25"/>
      <c r="E33" s="13"/>
      <c r="F33" s="13"/>
      <c r="G33" s="13"/>
      <c r="H33" s="13"/>
      <c r="I33" s="13"/>
    </row>
    <row r="34" spans="1:9" x14ac:dyDescent="0.2">
      <c r="A34" s="6" t="s">
        <v>24</v>
      </c>
      <c r="B34" s="7"/>
      <c r="C34" s="25">
        <v>0</v>
      </c>
      <c r="D34" s="25">
        <v>0</v>
      </c>
      <c r="E34" s="13">
        <v>0</v>
      </c>
      <c r="F34" s="26">
        <v>40692.51</v>
      </c>
      <c r="G34" s="26">
        <v>75976.11</v>
      </c>
      <c r="H34" s="26">
        <v>500000</v>
      </c>
      <c r="I34" s="26">
        <v>500000</v>
      </c>
    </row>
    <row r="35" spans="1:9" x14ac:dyDescent="0.2">
      <c r="A35" s="23"/>
      <c r="B35" s="24"/>
      <c r="C35" s="25"/>
      <c r="D35" s="25"/>
      <c r="E35" s="13"/>
      <c r="F35" s="13"/>
      <c r="G35" s="13"/>
      <c r="H35" s="13"/>
      <c r="I35" s="13"/>
    </row>
    <row r="36" spans="1:9" x14ac:dyDescent="0.2">
      <c r="A36" s="6" t="s">
        <v>25</v>
      </c>
      <c r="B36" s="27"/>
      <c r="C36" s="28">
        <f t="shared" ref="C36:E36" si="13">C32-C34</f>
        <v>0</v>
      </c>
      <c r="D36" s="28">
        <f t="shared" si="13"/>
        <v>0</v>
      </c>
      <c r="E36" s="29">
        <f t="shared" si="13"/>
        <v>0</v>
      </c>
      <c r="F36" s="30" t="s">
        <v>198</v>
      </c>
      <c r="G36" s="30" t="s">
        <v>198</v>
      </c>
      <c r="H36" s="30" t="s">
        <v>198</v>
      </c>
      <c r="I36" s="30" t="s">
        <v>198</v>
      </c>
    </row>
    <row r="37" spans="1:9" x14ac:dyDescent="0.2">
      <c r="A37" s="31"/>
      <c r="B37" s="31"/>
      <c r="C37" s="32"/>
      <c r="D37" s="32"/>
      <c r="E37" s="32"/>
      <c r="F37" s="32"/>
      <c r="G37" s="32"/>
      <c r="H37" s="32"/>
      <c r="I37" s="32"/>
    </row>
    <row r="38" spans="1:9" x14ac:dyDescent="0.2">
      <c r="A38" s="33" t="s">
        <v>26</v>
      </c>
      <c r="B38" s="3"/>
      <c r="C38" s="34"/>
      <c r="D38" s="34"/>
      <c r="E38" s="35"/>
      <c r="F38" s="35"/>
      <c r="G38" s="35"/>
      <c r="H38" s="35"/>
      <c r="I38" s="35"/>
    </row>
    <row r="39" spans="1:9" x14ac:dyDescent="0.2">
      <c r="A39" s="36" t="s">
        <v>29</v>
      </c>
      <c r="B39" s="24"/>
      <c r="C39" s="37"/>
      <c r="D39" s="37"/>
      <c r="E39" s="25"/>
      <c r="F39" s="25"/>
      <c r="G39" s="25"/>
      <c r="H39" s="25"/>
      <c r="I39" s="25"/>
    </row>
    <row r="40" spans="1:9" x14ac:dyDescent="0.2">
      <c r="A40" s="6"/>
      <c r="B40" s="7"/>
      <c r="C40" s="13"/>
      <c r="D40" s="13"/>
      <c r="E40" s="13"/>
      <c r="F40" s="13"/>
      <c r="G40" s="13"/>
      <c r="H40" s="13"/>
      <c r="I40" s="13"/>
    </row>
    <row r="41" spans="1:9" x14ac:dyDescent="0.2">
      <c r="A41" s="6" t="s">
        <v>6</v>
      </c>
      <c r="B41" s="7"/>
      <c r="C41" s="22"/>
      <c r="D41" s="22"/>
      <c r="E41" s="13"/>
      <c r="F41" s="13"/>
      <c r="G41" s="13"/>
      <c r="H41" s="13"/>
      <c r="I41" s="13"/>
    </row>
    <row r="42" spans="1:9" x14ac:dyDescent="0.2">
      <c r="A42" s="6"/>
      <c r="B42" s="7"/>
      <c r="C42" s="22"/>
      <c r="D42" s="22"/>
      <c r="E42" s="13"/>
      <c r="F42" s="13"/>
      <c r="G42" s="13"/>
      <c r="H42" s="13"/>
      <c r="I42" s="13"/>
    </row>
    <row r="43" spans="1:9" x14ac:dyDescent="0.2">
      <c r="A43" s="36" t="s">
        <v>8</v>
      </c>
      <c r="B43" s="27"/>
      <c r="C43" s="22"/>
      <c r="D43" s="22"/>
      <c r="E43" s="13"/>
      <c r="F43" s="13"/>
      <c r="G43" s="13"/>
      <c r="H43" s="13"/>
      <c r="I43" s="13"/>
    </row>
    <row r="44" spans="1:9" x14ac:dyDescent="0.2">
      <c r="A44" s="38" t="s">
        <v>9</v>
      </c>
      <c r="B44" s="39"/>
      <c r="C44" s="22"/>
      <c r="D44" s="22"/>
      <c r="E44" s="13"/>
      <c r="F44" s="13"/>
      <c r="G44" s="13"/>
      <c r="H44" s="13"/>
      <c r="I44" s="13"/>
    </row>
  </sheetData>
  <mergeCells count="4">
    <mergeCell ref="A9:I9"/>
    <mergeCell ref="A11:I11"/>
    <mergeCell ref="A13:I13"/>
    <mergeCell ref="A17:I17"/>
  </mergeCells>
  <printOptions horizontalCentered="1"/>
  <pageMargins left="0.75" right="0.75" top="0.6" bottom="0.55000000000000004" header="0.28000000000000003" footer="0.16"/>
  <pageSetup scale="96" fitToHeight="0" orientation="landscape" r:id="rId1"/>
  <headerFooter alignWithMargins="0">
    <oddHeader>&amp;C&amp;"Arial,Bold"Report on Non-General Fund Information
&amp;"Arial,Regular"for Submittal to the 2023 Legislature</oddHeader>
    <oddFooter>&amp;LForm 37-47 (rev. 9/7/21)&amp;R&amp;D  &amp;T</oddFooter>
  </headerFooter>
  <rowBreaks count="1" manualBreakCount="1">
    <brk id="28" max="1638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E4533A-4EB3-43DE-AFA0-61C34AE9BA5D}">
  <sheetPr>
    <pageSetUpPr fitToPage="1"/>
  </sheetPr>
  <dimension ref="A1:I43"/>
  <sheetViews>
    <sheetView zoomScaleNormal="100" workbookViewId="0">
      <selection activeCell="A13" sqref="A13"/>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E1" s="55"/>
    </row>
    <row r="2" spans="1:9" x14ac:dyDescent="0.2">
      <c r="A2" s="1" t="s">
        <v>13</v>
      </c>
      <c r="B2" s="60" t="s">
        <v>36</v>
      </c>
      <c r="C2" s="41"/>
      <c r="D2" s="41"/>
      <c r="G2" s="42" t="s">
        <v>14</v>
      </c>
      <c r="H2" s="60" t="s">
        <v>102</v>
      </c>
      <c r="I2" s="41"/>
    </row>
    <row r="3" spans="1:9" x14ac:dyDescent="0.2">
      <c r="A3" s="1" t="s">
        <v>22</v>
      </c>
      <c r="B3" s="60" t="s">
        <v>103</v>
      </c>
      <c r="C3" s="41"/>
      <c r="D3" s="41"/>
      <c r="G3" s="42" t="s">
        <v>15</v>
      </c>
      <c r="H3" s="61" t="s">
        <v>104</v>
      </c>
      <c r="I3" s="215"/>
    </row>
    <row r="4" spans="1:9" x14ac:dyDescent="0.2">
      <c r="A4" s="1" t="s">
        <v>16</v>
      </c>
      <c r="B4" s="60" t="s">
        <v>120</v>
      </c>
      <c r="C4" s="41"/>
      <c r="D4" s="41"/>
      <c r="G4" s="42" t="s">
        <v>18</v>
      </c>
      <c r="H4" s="60" t="s">
        <v>41</v>
      </c>
      <c r="I4" s="41"/>
    </row>
    <row r="5" spans="1:9" x14ac:dyDescent="0.2">
      <c r="A5" s="1" t="s">
        <v>17</v>
      </c>
      <c r="B5" s="61" t="s">
        <v>121</v>
      </c>
      <c r="C5" s="215"/>
      <c r="D5" s="215"/>
      <c r="G5" s="42" t="s">
        <v>19</v>
      </c>
      <c r="H5" s="61" t="s">
        <v>122</v>
      </c>
      <c r="I5" s="215"/>
    </row>
    <row r="6" spans="1:9" x14ac:dyDescent="0.2">
      <c r="B6" s="56"/>
      <c r="C6" s="48"/>
      <c r="D6" s="48"/>
    </row>
    <row r="8" spans="1:9" ht="56.25" customHeight="1" x14ac:dyDescent="0.2">
      <c r="A8" s="231" t="s">
        <v>123</v>
      </c>
      <c r="B8" s="231"/>
      <c r="C8" s="231"/>
      <c r="D8" s="231"/>
      <c r="E8" s="231"/>
      <c r="F8" s="231"/>
      <c r="G8" s="231"/>
      <c r="H8" s="231"/>
      <c r="I8" s="231"/>
    </row>
    <row r="10" spans="1:9" x14ac:dyDescent="0.2">
      <c r="A10" s="231" t="s">
        <v>124</v>
      </c>
      <c r="B10" s="231"/>
      <c r="C10" s="231"/>
      <c r="D10" s="231"/>
      <c r="E10" s="231"/>
      <c r="F10" s="231"/>
      <c r="G10" s="231"/>
      <c r="H10" s="231"/>
      <c r="I10" s="231"/>
    </row>
    <row r="12" spans="1:9" ht="54" customHeight="1" x14ac:dyDescent="0.2">
      <c r="A12" s="231" t="s">
        <v>125</v>
      </c>
      <c r="B12" s="231"/>
      <c r="C12" s="231"/>
      <c r="D12" s="231"/>
      <c r="E12" s="231"/>
      <c r="F12" s="231"/>
      <c r="G12" s="231"/>
      <c r="H12" s="231"/>
      <c r="I12" s="231"/>
    </row>
    <row r="14" spans="1:9" ht="36" customHeight="1" x14ac:dyDescent="0.2">
      <c r="A14" s="231" t="s">
        <v>361</v>
      </c>
      <c r="B14" s="231"/>
      <c r="C14" s="231"/>
      <c r="D14" s="231"/>
      <c r="E14" s="231"/>
      <c r="F14" s="231"/>
      <c r="G14" s="231"/>
      <c r="H14" s="231"/>
      <c r="I14" s="231"/>
    </row>
    <row r="16" spans="1:9" x14ac:dyDescent="0.2">
      <c r="A16" s="228" t="s">
        <v>12</v>
      </c>
      <c r="B16" s="229"/>
      <c r="C16" s="229"/>
      <c r="D16" s="229"/>
      <c r="E16" s="229"/>
      <c r="F16" s="229"/>
      <c r="G16" s="229"/>
      <c r="H16" s="229"/>
      <c r="I16" s="230"/>
    </row>
    <row r="17" spans="1:9" x14ac:dyDescent="0.2">
      <c r="A17" s="14"/>
      <c r="B17" s="18"/>
      <c r="C17" s="44" t="s">
        <v>27</v>
      </c>
      <c r="D17" s="44" t="s">
        <v>30</v>
      </c>
      <c r="E17" s="44" t="s">
        <v>32</v>
      </c>
      <c r="F17" s="44" t="s">
        <v>33</v>
      </c>
      <c r="G17" s="44" t="s">
        <v>34</v>
      </c>
      <c r="H17" s="44" t="s">
        <v>35</v>
      </c>
      <c r="I17" s="44" t="s">
        <v>356</v>
      </c>
    </row>
    <row r="18" spans="1:9" x14ac:dyDescent="0.2">
      <c r="A18" s="14"/>
      <c r="B18" s="18"/>
      <c r="C18" s="45" t="s">
        <v>10</v>
      </c>
      <c r="D18" s="9" t="s">
        <v>10</v>
      </c>
      <c r="E18" s="9" t="s">
        <v>10</v>
      </c>
      <c r="F18" s="11" t="s">
        <v>10</v>
      </c>
      <c r="G18" s="11" t="s">
        <v>10</v>
      </c>
      <c r="H18" s="9" t="s">
        <v>11</v>
      </c>
      <c r="I18" s="9" t="s">
        <v>11</v>
      </c>
    </row>
    <row r="19" spans="1:9" x14ac:dyDescent="0.2">
      <c r="A19" s="14" t="s">
        <v>0</v>
      </c>
      <c r="B19" s="18"/>
      <c r="C19" s="22">
        <v>437240</v>
      </c>
      <c r="D19" s="22">
        <v>500000</v>
      </c>
      <c r="E19" s="22">
        <v>500000</v>
      </c>
      <c r="F19" s="22">
        <v>500000</v>
      </c>
      <c r="G19" s="22">
        <v>500000</v>
      </c>
      <c r="H19" s="22">
        <v>500000</v>
      </c>
      <c r="I19" s="22">
        <v>500000</v>
      </c>
    </row>
    <row r="20" spans="1:9" x14ac:dyDescent="0.2">
      <c r="A20" s="14" t="s">
        <v>1</v>
      </c>
      <c r="B20" s="18"/>
      <c r="C20" s="22">
        <v>60.89000000001397</v>
      </c>
      <c r="D20" s="22">
        <v>1174.6600000000326</v>
      </c>
      <c r="E20" s="22">
        <v>371.99000000004889</v>
      </c>
      <c r="F20" s="22">
        <f t="shared" ref="F20:I20" si="0">E31</f>
        <v>4.7900000000954606</v>
      </c>
      <c r="G20" s="22">
        <f t="shared" si="0"/>
        <v>16.240000000107102</v>
      </c>
      <c r="H20" s="22">
        <f t="shared" si="0"/>
        <v>41.93000000010943</v>
      </c>
      <c r="I20" s="22">
        <f t="shared" si="0"/>
        <v>41.93000000010943</v>
      </c>
    </row>
    <row r="21" spans="1:9" x14ac:dyDescent="0.2">
      <c r="A21" s="14" t="s">
        <v>2</v>
      </c>
      <c r="B21" s="18"/>
      <c r="C21" s="22">
        <v>425338.7</v>
      </c>
      <c r="D21" s="22">
        <v>434000</v>
      </c>
      <c r="E21" s="22">
        <v>338228.03</v>
      </c>
      <c r="F21" s="22">
        <v>351150.12</v>
      </c>
      <c r="G21" s="22">
        <v>296828.92</v>
      </c>
      <c r="H21" s="22">
        <v>370000</v>
      </c>
      <c r="I21" s="22">
        <v>370000</v>
      </c>
    </row>
    <row r="22" spans="1:9" x14ac:dyDescent="0.2">
      <c r="A22" s="14" t="s">
        <v>3</v>
      </c>
      <c r="B22" s="18"/>
      <c r="C22" s="22">
        <v>424224.93</v>
      </c>
      <c r="D22" s="22">
        <v>434802.67</v>
      </c>
      <c r="E22" s="17">
        <v>338595.23</v>
      </c>
      <c r="F22" s="22">
        <v>351138.67</v>
      </c>
      <c r="G22" s="22">
        <v>296803.23</v>
      </c>
      <c r="H22" s="22">
        <v>370000</v>
      </c>
      <c r="I22" s="22">
        <v>370000</v>
      </c>
    </row>
    <row r="23" spans="1:9" x14ac:dyDescent="0.2">
      <c r="A23" s="14"/>
      <c r="B23" s="18"/>
      <c r="C23" s="22"/>
      <c r="D23" s="22"/>
      <c r="E23" s="22"/>
      <c r="F23" s="22"/>
      <c r="G23" s="22"/>
      <c r="H23" s="22"/>
      <c r="I23" s="22"/>
    </row>
    <row r="24" spans="1:9" x14ac:dyDescent="0.2">
      <c r="A24" s="14" t="s">
        <v>4</v>
      </c>
      <c r="B24" s="215"/>
      <c r="C24" s="16"/>
      <c r="D24" s="16"/>
      <c r="E24" s="16"/>
      <c r="F24" s="16"/>
      <c r="G24" s="16"/>
      <c r="H24" s="17"/>
      <c r="I24" s="17"/>
    </row>
    <row r="25" spans="1:9" x14ac:dyDescent="0.2">
      <c r="A25" s="14" t="s">
        <v>31</v>
      </c>
      <c r="B25" s="18"/>
      <c r="C25" s="19"/>
      <c r="D25" s="16"/>
      <c r="E25" s="16"/>
      <c r="F25" s="16"/>
      <c r="G25" s="16"/>
      <c r="H25" s="17"/>
      <c r="I25" s="17"/>
    </row>
    <row r="26" spans="1:9" x14ac:dyDescent="0.2">
      <c r="A26" s="20"/>
      <c r="B26" s="21"/>
      <c r="C26" s="22"/>
      <c r="D26" s="22"/>
      <c r="E26" s="22"/>
      <c r="F26" s="22"/>
      <c r="G26" s="22"/>
      <c r="H26" s="22"/>
      <c r="I26" s="22"/>
    </row>
    <row r="27" spans="1:9" x14ac:dyDescent="0.2">
      <c r="A27" s="20"/>
      <c r="B27" s="21"/>
      <c r="C27" s="22"/>
      <c r="D27" s="22"/>
      <c r="E27" s="22"/>
      <c r="F27" s="22"/>
      <c r="G27" s="22"/>
      <c r="H27" s="22"/>
      <c r="I27" s="22"/>
    </row>
    <row r="28" spans="1:9" x14ac:dyDescent="0.2">
      <c r="A28" s="20"/>
      <c r="B28" s="21"/>
      <c r="C28" s="22"/>
      <c r="D28" s="22"/>
      <c r="E28" s="22"/>
      <c r="F28" s="22"/>
      <c r="G28" s="22"/>
      <c r="H28" s="22"/>
      <c r="I28" s="22"/>
    </row>
    <row r="29" spans="1:9" x14ac:dyDescent="0.2">
      <c r="A29" s="14" t="s">
        <v>5</v>
      </c>
      <c r="B29" s="18"/>
      <c r="C29" s="17">
        <v>0</v>
      </c>
      <c r="D29" s="17">
        <v>0</v>
      </c>
      <c r="E29" s="17">
        <v>0</v>
      </c>
      <c r="F29" s="17">
        <f t="shared" ref="F29:H29" si="1">SUM(F26:F28)</f>
        <v>0</v>
      </c>
      <c r="G29" s="17">
        <f t="shared" si="1"/>
        <v>0</v>
      </c>
      <c r="H29" s="17">
        <f t="shared" si="1"/>
        <v>0</v>
      </c>
      <c r="I29" s="17">
        <f t="shared" ref="I29" si="2">SUM(I26:I28)</f>
        <v>0</v>
      </c>
    </row>
    <row r="30" spans="1:9" x14ac:dyDescent="0.2">
      <c r="A30" s="14"/>
      <c r="B30" s="18"/>
      <c r="C30" s="22"/>
      <c r="D30" s="22"/>
      <c r="E30" s="22"/>
      <c r="F30" s="22"/>
      <c r="G30" s="22"/>
      <c r="H30" s="22"/>
      <c r="I30" s="22"/>
    </row>
    <row r="31" spans="1:9" x14ac:dyDescent="0.2">
      <c r="A31" s="14" t="s">
        <v>7</v>
      </c>
      <c r="B31" s="18"/>
      <c r="C31" s="17">
        <v>1174.6600000000326</v>
      </c>
      <c r="D31" s="17">
        <v>371.99000000004889</v>
      </c>
      <c r="E31" s="17">
        <v>4.7900000000954606</v>
      </c>
      <c r="F31" s="17">
        <f>+F20+F21-F22+F29</f>
        <v>16.240000000107102</v>
      </c>
      <c r="G31" s="17">
        <f>+G20+G21-G22+G29</f>
        <v>41.93000000010943</v>
      </c>
      <c r="H31" s="17">
        <f t="shared" ref="H31:I31" si="3">+H20+H21-H22+H29</f>
        <v>41.93000000010943</v>
      </c>
      <c r="I31" s="17">
        <f t="shared" si="3"/>
        <v>41.93000000010943</v>
      </c>
    </row>
    <row r="32" spans="1:9" x14ac:dyDescent="0.2">
      <c r="A32" s="20"/>
      <c r="B32" s="21"/>
      <c r="C32" s="37"/>
      <c r="D32" s="37"/>
      <c r="E32" s="22"/>
      <c r="F32" s="22"/>
      <c r="G32" s="22"/>
      <c r="H32" s="22"/>
      <c r="I32" s="22"/>
    </row>
    <row r="33" spans="1:9" x14ac:dyDescent="0.2">
      <c r="A33" s="14" t="s">
        <v>24</v>
      </c>
      <c r="B33" s="18"/>
      <c r="C33" s="37">
        <v>64782.02</v>
      </c>
      <c r="D33" s="37">
        <v>92462.9</v>
      </c>
      <c r="E33" s="22">
        <v>154602.79999999999</v>
      </c>
      <c r="F33" s="22">
        <v>147490.88</v>
      </c>
      <c r="G33" s="22">
        <v>235309.65</v>
      </c>
      <c r="H33" s="22">
        <v>0</v>
      </c>
      <c r="I33" s="22">
        <v>0</v>
      </c>
    </row>
    <row r="34" spans="1:9" x14ac:dyDescent="0.2">
      <c r="A34" s="20"/>
      <c r="B34" s="21"/>
      <c r="C34" s="37"/>
      <c r="D34" s="37"/>
      <c r="E34" s="22"/>
      <c r="F34" s="22"/>
      <c r="G34" s="22"/>
      <c r="H34" s="22"/>
      <c r="I34" s="22"/>
    </row>
    <row r="35" spans="1:9" x14ac:dyDescent="0.2">
      <c r="A35" s="14" t="s">
        <v>25</v>
      </c>
      <c r="B35" s="46"/>
      <c r="C35" s="47" t="s">
        <v>57</v>
      </c>
      <c r="D35" s="47" t="s">
        <v>57</v>
      </c>
      <c r="E35" s="47" t="s">
        <v>57</v>
      </c>
      <c r="F35" s="47" t="s">
        <v>57</v>
      </c>
      <c r="G35" s="47" t="s">
        <v>57</v>
      </c>
      <c r="H35" s="47" t="s">
        <v>57</v>
      </c>
      <c r="I35" s="47" t="s">
        <v>57</v>
      </c>
    </row>
    <row r="36" spans="1:9" x14ac:dyDescent="0.2">
      <c r="A36" s="48"/>
      <c r="B36" s="48"/>
      <c r="C36" s="49"/>
      <c r="D36" s="49"/>
      <c r="E36" s="49"/>
      <c r="F36" s="49"/>
      <c r="G36" s="49"/>
      <c r="H36" s="49"/>
      <c r="I36" s="49"/>
    </row>
    <row r="37" spans="1:9" x14ac:dyDescent="0.2">
      <c r="A37" s="50" t="s">
        <v>26</v>
      </c>
      <c r="B37" s="41"/>
      <c r="C37" s="34"/>
      <c r="D37" s="34"/>
      <c r="E37" s="34"/>
      <c r="F37" s="34"/>
      <c r="G37" s="34"/>
      <c r="H37" s="34"/>
      <c r="I37" s="34"/>
    </row>
    <row r="38" spans="1:9" x14ac:dyDescent="0.2">
      <c r="A38" s="51" t="s">
        <v>29</v>
      </c>
      <c r="B38" s="21"/>
      <c r="C38" s="37"/>
      <c r="D38" s="37"/>
      <c r="E38" s="37"/>
      <c r="F38" s="37"/>
      <c r="G38" s="37"/>
      <c r="H38" s="37"/>
      <c r="I38" s="37"/>
    </row>
    <row r="39" spans="1:9" x14ac:dyDescent="0.2">
      <c r="A39" s="14"/>
      <c r="B39" s="18"/>
      <c r="C39" s="22"/>
      <c r="D39" s="22"/>
      <c r="E39" s="22"/>
      <c r="F39" s="22"/>
      <c r="G39" s="22"/>
      <c r="H39" s="22"/>
      <c r="I39" s="22"/>
    </row>
    <row r="40" spans="1:9" x14ac:dyDescent="0.2">
      <c r="A40" s="14" t="s">
        <v>6</v>
      </c>
      <c r="B40" s="18"/>
      <c r="C40" s="22"/>
      <c r="D40" s="22"/>
      <c r="E40" s="22"/>
      <c r="F40" s="22"/>
      <c r="G40" s="22"/>
      <c r="H40" s="22"/>
      <c r="I40" s="22"/>
    </row>
    <row r="41" spans="1:9" x14ac:dyDescent="0.2">
      <c r="A41" s="14"/>
      <c r="B41" s="18"/>
      <c r="C41" s="22"/>
      <c r="D41" s="22"/>
      <c r="E41" s="22"/>
      <c r="F41" s="22"/>
      <c r="G41" s="22"/>
      <c r="H41" s="22"/>
      <c r="I41" s="22"/>
    </row>
    <row r="42" spans="1:9" x14ac:dyDescent="0.2">
      <c r="A42" s="51" t="s">
        <v>8</v>
      </c>
      <c r="B42" s="46"/>
      <c r="C42" s="22"/>
      <c r="D42" s="22"/>
      <c r="E42" s="22"/>
      <c r="F42" s="22"/>
      <c r="G42" s="22"/>
      <c r="H42" s="22"/>
      <c r="I42" s="22"/>
    </row>
    <row r="43" spans="1:9" x14ac:dyDescent="0.2">
      <c r="A43" s="52" t="s">
        <v>9</v>
      </c>
      <c r="B43" s="53"/>
      <c r="C43" s="22"/>
      <c r="D43" s="22"/>
      <c r="E43" s="22"/>
      <c r="F43" s="22"/>
      <c r="G43" s="22"/>
      <c r="H43" s="22"/>
      <c r="I43" s="22"/>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4DDBD2-FAED-4C5E-86FF-96752374118A}">
  <sheetPr>
    <pageSetUpPr fitToPage="1"/>
  </sheetPr>
  <dimension ref="A1:I43"/>
  <sheetViews>
    <sheetView zoomScaleNormal="100" workbookViewId="0">
      <selection activeCell="A13" sqref="A13"/>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E1" s="55"/>
    </row>
    <row r="2" spans="1:9" x14ac:dyDescent="0.2">
      <c r="A2" s="1" t="s">
        <v>13</v>
      </c>
      <c r="B2" s="60" t="s">
        <v>36</v>
      </c>
      <c r="C2" s="41"/>
      <c r="D2" s="41"/>
      <c r="G2" s="42" t="s">
        <v>14</v>
      </c>
      <c r="H2" s="60" t="s">
        <v>102</v>
      </c>
      <c r="I2" s="41"/>
    </row>
    <row r="3" spans="1:9" x14ac:dyDescent="0.2">
      <c r="A3" s="1" t="s">
        <v>22</v>
      </c>
      <c r="B3" s="60" t="s">
        <v>103</v>
      </c>
      <c r="C3" s="41"/>
      <c r="D3" s="41"/>
      <c r="G3" s="42" t="s">
        <v>15</v>
      </c>
      <c r="H3" s="61" t="s">
        <v>104</v>
      </c>
      <c r="I3" s="215"/>
    </row>
    <row r="4" spans="1:9" x14ac:dyDescent="0.2">
      <c r="A4" s="1" t="s">
        <v>16</v>
      </c>
      <c r="B4" s="60" t="s">
        <v>126</v>
      </c>
      <c r="C4" s="41"/>
      <c r="D4" s="41"/>
      <c r="G4" s="42" t="s">
        <v>18</v>
      </c>
      <c r="H4" s="60" t="s">
        <v>41</v>
      </c>
      <c r="I4" s="41"/>
    </row>
    <row r="5" spans="1:9" x14ac:dyDescent="0.2">
      <c r="A5" s="1" t="s">
        <v>17</v>
      </c>
      <c r="B5" s="61" t="s">
        <v>127</v>
      </c>
      <c r="C5" s="215"/>
      <c r="D5" s="215"/>
      <c r="G5" s="42" t="s">
        <v>19</v>
      </c>
      <c r="H5" s="61" t="s">
        <v>128</v>
      </c>
      <c r="I5" s="215"/>
    </row>
    <row r="6" spans="1:9" x14ac:dyDescent="0.2">
      <c r="B6" s="56"/>
      <c r="C6" s="48"/>
      <c r="D6" s="48"/>
    </row>
    <row r="8" spans="1:9" ht="41.45" customHeight="1" x14ac:dyDescent="0.2">
      <c r="A8" s="231" t="s">
        <v>129</v>
      </c>
      <c r="B8" s="231"/>
      <c r="C8" s="231"/>
      <c r="D8" s="231"/>
      <c r="E8" s="231"/>
      <c r="F8" s="231"/>
      <c r="G8" s="231"/>
      <c r="H8" s="231"/>
      <c r="I8" s="231"/>
    </row>
    <row r="10" spans="1:9" x14ac:dyDescent="0.2">
      <c r="A10" s="231" t="s">
        <v>124</v>
      </c>
      <c r="B10" s="231"/>
      <c r="C10" s="231"/>
      <c r="D10" s="231"/>
      <c r="E10" s="231"/>
      <c r="F10" s="231"/>
      <c r="G10" s="231"/>
      <c r="H10" s="231"/>
      <c r="I10" s="231"/>
    </row>
    <row r="12" spans="1:9" ht="30.75" customHeight="1" x14ac:dyDescent="0.2">
      <c r="A12" s="231" t="s">
        <v>130</v>
      </c>
      <c r="B12" s="231"/>
      <c r="C12" s="231"/>
      <c r="D12" s="231"/>
      <c r="E12" s="231"/>
      <c r="F12" s="231"/>
      <c r="G12" s="231"/>
      <c r="H12" s="231"/>
      <c r="I12" s="231"/>
    </row>
    <row r="14" spans="1:9" ht="30" customHeight="1" x14ac:dyDescent="0.2">
      <c r="A14" s="231" t="s">
        <v>362</v>
      </c>
      <c r="B14" s="231"/>
      <c r="C14" s="231"/>
      <c r="D14" s="231"/>
      <c r="E14" s="231"/>
      <c r="F14" s="231"/>
      <c r="G14" s="231"/>
      <c r="H14" s="231"/>
      <c r="I14" s="231"/>
    </row>
    <row r="15" spans="1:9" x14ac:dyDescent="0.2">
      <c r="A15" s="1" t="s">
        <v>363</v>
      </c>
    </row>
    <row r="16" spans="1:9" x14ac:dyDescent="0.2">
      <c r="A16" s="228" t="s">
        <v>12</v>
      </c>
      <c r="B16" s="229"/>
      <c r="C16" s="229"/>
      <c r="D16" s="229"/>
      <c r="E16" s="229"/>
      <c r="F16" s="229"/>
      <c r="G16" s="229"/>
      <c r="H16" s="229"/>
      <c r="I16" s="230"/>
    </row>
    <row r="17" spans="1:9" x14ac:dyDescent="0.2">
      <c r="A17" s="14"/>
      <c r="B17" s="18"/>
      <c r="C17" s="44" t="s">
        <v>27</v>
      </c>
      <c r="D17" s="44" t="s">
        <v>30</v>
      </c>
      <c r="E17" s="44" t="s">
        <v>32</v>
      </c>
      <c r="F17" s="44" t="s">
        <v>33</v>
      </c>
      <c r="G17" s="44" t="s">
        <v>34</v>
      </c>
      <c r="H17" s="44" t="s">
        <v>35</v>
      </c>
      <c r="I17" s="44" t="s">
        <v>356</v>
      </c>
    </row>
    <row r="18" spans="1:9" x14ac:dyDescent="0.2">
      <c r="A18" s="14"/>
      <c r="B18" s="18"/>
      <c r="C18" s="45" t="s">
        <v>10</v>
      </c>
      <c r="D18" s="9" t="s">
        <v>10</v>
      </c>
      <c r="E18" s="9" t="s">
        <v>10</v>
      </c>
      <c r="F18" s="11" t="s">
        <v>10</v>
      </c>
      <c r="G18" s="11" t="s">
        <v>10</v>
      </c>
      <c r="H18" s="9" t="s">
        <v>11</v>
      </c>
      <c r="I18" s="9" t="s">
        <v>11</v>
      </c>
    </row>
    <row r="19" spans="1:9" x14ac:dyDescent="0.2">
      <c r="A19" s="14" t="s">
        <v>0</v>
      </c>
      <c r="B19" s="18"/>
      <c r="C19" s="22">
        <v>94500</v>
      </c>
      <c r="D19" s="22">
        <v>94500</v>
      </c>
      <c r="E19" s="22">
        <v>110000</v>
      </c>
      <c r="F19" s="22">
        <v>110000</v>
      </c>
      <c r="G19" s="22">
        <v>110000</v>
      </c>
      <c r="H19" s="22">
        <v>110000</v>
      </c>
      <c r="I19" s="22">
        <v>110000</v>
      </c>
    </row>
    <row r="20" spans="1:9" x14ac:dyDescent="0.2">
      <c r="A20" s="14" t="s">
        <v>1</v>
      </c>
      <c r="B20" s="18"/>
      <c r="C20" s="22">
        <v>0</v>
      </c>
      <c r="D20" s="22">
        <v>0</v>
      </c>
      <c r="E20" s="22">
        <v>0</v>
      </c>
      <c r="F20" s="22">
        <f t="shared" ref="F20:I20" si="0">E31</f>
        <v>0</v>
      </c>
      <c r="G20" s="22">
        <f t="shared" si="0"/>
        <v>0</v>
      </c>
      <c r="H20" s="22">
        <f t="shared" si="0"/>
        <v>0</v>
      </c>
      <c r="I20" s="22">
        <f t="shared" si="0"/>
        <v>0</v>
      </c>
    </row>
    <row r="21" spans="1:9" x14ac:dyDescent="0.2">
      <c r="A21" s="14" t="s">
        <v>2</v>
      </c>
      <c r="B21" s="18"/>
      <c r="C21" s="22">
        <v>163382</v>
      </c>
      <c r="D21" s="22">
        <v>118486</v>
      </c>
      <c r="E21" s="22">
        <v>111455</v>
      </c>
      <c r="F21" s="22">
        <v>95234</v>
      </c>
      <c r="G21" s="22">
        <v>35693</v>
      </c>
      <c r="H21" s="22">
        <v>118000</v>
      </c>
      <c r="I21" s="22">
        <v>118000</v>
      </c>
    </row>
    <row r="22" spans="1:9" x14ac:dyDescent="0.2">
      <c r="A22" s="14" t="s">
        <v>3</v>
      </c>
      <c r="B22" s="18"/>
      <c r="C22" s="22">
        <v>163382</v>
      </c>
      <c r="D22" s="22">
        <v>118486</v>
      </c>
      <c r="E22" s="17">
        <v>111455</v>
      </c>
      <c r="F22" s="22">
        <v>95234</v>
      </c>
      <c r="G22" s="22">
        <v>35693</v>
      </c>
      <c r="H22" s="22">
        <v>118000</v>
      </c>
      <c r="I22" s="22">
        <v>118000</v>
      </c>
    </row>
    <row r="23" spans="1:9" x14ac:dyDescent="0.2">
      <c r="A23" s="14"/>
      <c r="B23" s="18"/>
      <c r="C23" s="22"/>
      <c r="D23" s="22"/>
      <c r="E23" s="22"/>
      <c r="F23" s="22"/>
      <c r="G23" s="22"/>
      <c r="H23" s="22"/>
      <c r="I23" s="22"/>
    </row>
    <row r="24" spans="1:9" x14ac:dyDescent="0.2">
      <c r="A24" s="14" t="s">
        <v>4</v>
      </c>
      <c r="B24" s="215"/>
      <c r="C24" s="16"/>
      <c r="D24" s="16"/>
      <c r="E24" s="16"/>
      <c r="F24" s="16"/>
      <c r="G24" s="16"/>
      <c r="H24" s="17"/>
      <c r="I24" s="17"/>
    </row>
    <row r="25" spans="1:9" x14ac:dyDescent="0.2">
      <c r="A25" s="14" t="s">
        <v>31</v>
      </c>
      <c r="B25" s="18"/>
      <c r="C25" s="19"/>
      <c r="D25" s="16"/>
      <c r="E25" s="16"/>
      <c r="F25" s="16"/>
      <c r="G25" s="16"/>
      <c r="H25" s="17"/>
      <c r="I25" s="17"/>
    </row>
    <row r="26" spans="1:9" x14ac:dyDescent="0.2">
      <c r="A26" s="20"/>
      <c r="B26" s="21"/>
      <c r="C26" s="22"/>
      <c r="D26" s="22"/>
      <c r="E26" s="22"/>
      <c r="F26" s="22"/>
      <c r="G26" s="22"/>
      <c r="H26" s="22"/>
      <c r="I26" s="22"/>
    </row>
    <row r="27" spans="1:9" x14ac:dyDescent="0.2">
      <c r="A27" s="20"/>
      <c r="B27" s="21"/>
      <c r="C27" s="22"/>
      <c r="D27" s="22"/>
      <c r="E27" s="22"/>
      <c r="F27" s="22"/>
      <c r="G27" s="22"/>
      <c r="H27" s="22"/>
      <c r="I27" s="22"/>
    </row>
    <row r="28" spans="1:9" x14ac:dyDescent="0.2">
      <c r="A28" s="20"/>
      <c r="B28" s="21"/>
      <c r="C28" s="22"/>
      <c r="D28" s="22"/>
      <c r="E28" s="22"/>
      <c r="F28" s="22"/>
      <c r="G28" s="22"/>
      <c r="H28" s="22"/>
      <c r="I28" s="22"/>
    </row>
    <row r="29" spans="1:9" x14ac:dyDescent="0.2">
      <c r="A29" s="14" t="s">
        <v>5</v>
      </c>
      <c r="B29" s="18"/>
      <c r="C29" s="17">
        <v>0</v>
      </c>
      <c r="D29" s="17">
        <v>0</v>
      </c>
      <c r="E29" s="17">
        <v>0</v>
      </c>
      <c r="F29" s="17">
        <f t="shared" ref="F29:H29" si="1">SUM(F26:F28)</f>
        <v>0</v>
      </c>
      <c r="G29" s="17">
        <f t="shared" si="1"/>
        <v>0</v>
      </c>
      <c r="H29" s="17">
        <f t="shared" si="1"/>
        <v>0</v>
      </c>
      <c r="I29" s="17">
        <f t="shared" ref="I29" si="2">SUM(I26:I28)</f>
        <v>0</v>
      </c>
    </row>
    <row r="30" spans="1:9" x14ac:dyDescent="0.2">
      <c r="A30" s="14"/>
      <c r="B30" s="18"/>
      <c r="C30" s="22"/>
      <c r="D30" s="22"/>
      <c r="E30" s="22"/>
      <c r="F30" s="22"/>
      <c r="G30" s="22"/>
      <c r="H30" s="22"/>
      <c r="I30" s="22"/>
    </row>
    <row r="31" spans="1:9" x14ac:dyDescent="0.2">
      <c r="A31" s="14" t="s">
        <v>7</v>
      </c>
      <c r="B31" s="18"/>
      <c r="C31" s="17">
        <v>0</v>
      </c>
      <c r="D31" s="17">
        <v>0</v>
      </c>
      <c r="E31" s="17">
        <v>0</v>
      </c>
      <c r="F31" s="17">
        <f>+F20+F21-F22+F29</f>
        <v>0</v>
      </c>
      <c r="G31" s="17">
        <f>+G20+G21-G22+G29</f>
        <v>0</v>
      </c>
      <c r="H31" s="17">
        <f t="shared" ref="H31:I31" si="3">+H20+H21-H22+H29</f>
        <v>0</v>
      </c>
      <c r="I31" s="17">
        <f t="shared" si="3"/>
        <v>0</v>
      </c>
    </row>
    <row r="32" spans="1:9" x14ac:dyDescent="0.2">
      <c r="A32" s="20"/>
      <c r="B32" s="21"/>
      <c r="C32" s="37"/>
      <c r="D32" s="37"/>
      <c r="E32" s="22"/>
      <c r="F32" s="22"/>
      <c r="G32" s="22"/>
      <c r="H32" s="22"/>
      <c r="I32" s="22"/>
    </row>
    <row r="33" spans="1:9" x14ac:dyDescent="0.2">
      <c r="A33" s="14" t="s">
        <v>24</v>
      </c>
      <c r="B33" s="18"/>
      <c r="C33" s="37">
        <v>70956</v>
      </c>
      <c r="D33" s="37">
        <v>54170</v>
      </c>
      <c r="E33" s="22">
        <v>61375</v>
      </c>
      <c r="F33" s="22">
        <v>22857</v>
      </c>
      <c r="G33" s="22">
        <v>191581</v>
      </c>
      <c r="H33" s="22">
        <v>0</v>
      </c>
      <c r="I33" s="22">
        <v>0</v>
      </c>
    </row>
    <row r="34" spans="1:9" x14ac:dyDescent="0.2">
      <c r="A34" s="20"/>
      <c r="B34" s="21"/>
      <c r="C34" s="37"/>
      <c r="D34" s="37"/>
      <c r="E34" s="22"/>
      <c r="F34" s="22"/>
      <c r="G34" s="22"/>
      <c r="H34" s="22"/>
      <c r="I34" s="22"/>
    </row>
    <row r="35" spans="1:9" x14ac:dyDescent="0.2">
      <c r="A35" s="14" t="s">
        <v>25</v>
      </c>
      <c r="B35" s="46"/>
      <c r="C35" s="47" t="s">
        <v>57</v>
      </c>
      <c r="D35" s="47" t="s">
        <v>57</v>
      </c>
      <c r="E35" s="47" t="s">
        <v>57</v>
      </c>
      <c r="F35" s="47" t="s">
        <v>57</v>
      </c>
      <c r="G35" s="47" t="s">
        <v>57</v>
      </c>
      <c r="H35" s="47" t="s">
        <v>57</v>
      </c>
      <c r="I35" s="47" t="s">
        <v>57</v>
      </c>
    </row>
    <row r="36" spans="1:9" x14ac:dyDescent="0.2">
      <c r="A36" s="48"/>
      <c r="B36" s="48"/>
      <c r="C36" s="49"/>
      <c r="D36" s="49"/>
      <c r="E36" s="49"/>
      <c r="F36" s="49"/>
      <c r="G36" s="49"/>
      <c r="H36" s="49"/>
      <c r="I36" s="49"/>
    </row>
    <row r="37" spans="1:9" x14ac:dyDescent="0.2">
      <c r="A37" s="50" t="s">
        <v>26</v>
      </c>
      <c r="B37" s="41"/>
      <c r="C37" s="34"/>
      <c r="D37" s="34"/>
      <c r="E37" s="34"/>
      <c r="F37" s="34"/>
      <c r="G37" s="34"/>
      <c r="H37" s="34"/>
      <c r="I37" s="34"/>
    </row>
    <row r="38" spans="1:9" x14ac:dyDescent="0.2">
      <c r="A38" s="51" t="s">
        <v>29</v>
      </c>
      <c r="B38" s="21"/>
      <c r="C38" s="37"/>
      <c r="D38" s="37"/>
      <c r="E38" s="37"/>
      <c r="F38" s="37"/>
      <c r="G38" s="37"/>
      <c r="H38" s="37"/>
      <c r="I38" s="37"/>
    </row>
    <row r="39" spans="1:9" x14ac:dyDescent="0.2">
      <c r="A39" s="14"/>
      <c r="B39" s="18"/>
      <c r="C39" s="22"/>
      <c r="D39" s="22"/>
      <c r="E39" s="22"/>
      <c r="F39" s="22"/>
      <c r="G39" s="22"/>
      <c r="H39" s="22"/>
      <c r="I39" s="22"/>
    </row>
    <row r="40" spans="1:9" x14ac:dyDescent="0.2">
      <c r="A40" s="14" t="s">
        <v>6</v>
      </c>
      <c r="B40" s="18"/>
      <c r="C40" s="22"/>
      <c r="D40" s="22"/>
      <c r="E40" s="22"/>
      <c r="F40" s="22"/>
      <c r="G40" s="22"/>
      <c r="H40" s="22"/>
      <c r="I40" s="22"/>
    </row>
    <row r="41" spans="1:9" x14ac:dyDescent="0.2">
      <c r="A41" s="14"/>
      <c r="B41" s="18"/>
      <c r="C41" s="22"/>
      <c r="D41" s="22"/>
      <c r="E41" s="22"/>
      <c r="F41" s="22"/>
      <c r="G41" s="22"/>
      <c r="H41" s="22"/>
      <c r="I41" s="22"/>
    </row>
    <row r="42" spans="1:9" x14ac:dyDescent="0.2">
      <c r="A42" s="51" t="s">
        <v>8</v>
      </c>
      <c r="B42" s="46"/>
      <c r="C42" s="22"/>
      <c r="D42" s="22"/>
      <c r="E42" s="22"/>
      <c r="F42" s="22"/>
      <c r="G42" s="22"/>
      <c r="H42" s="22"/>
      <c r="I42" s="22"/>
    </row>
    <row r="43" spans="1:9" x14ac:dyDescent="0.2">
      <c r="A43" s="52" t="s">
        <v>9</v>
      </c>
      <c r="B43" s="53"/>
      <c r="C43" s="22"/>
      <c r="D43" s="22"/>
      <c r="E43" s="22"/>
      <c r="F43" s="22"/>
      <c r="G43" s="22"/>
      <c r="H43" s="22"/>
      <c r="I43" s="22"/>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2DEA8B-A17C-4D38-A431-04FE58B0FC18}">
  <sheetPr>
    <pageSetUpPr fitToPage="1"/>
  </sheetPr>
  <dimension ref="A1:I43"/>
  <sheetViews>
    <sheetView zoomScaleNormal="100" workbookViewId="0">
      <selection activeCell="A13" sqref="A13"/>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E1" s="55"/>
    </row>
    <row r="2" spans="1:9" x14ac:dyDescent="0.2">
      <c r="A2" s="1" t="s">
        <v>13</v>
      </c>
      <c r="B2" s="60" t="s">
        <v>36</v>
      </c>
      <c r="C2" s="41"/>
      <c r="D2" s="41"/>
      <c r="G2" s="42" t="s">
        <v>14</v>
      </c>
      <c r="H2" s="60" t="s">
        <v>112</v>
      </c>
      <c r="I2" s="41"/>
    </row>
    <row r="3" spans="1:9" x14ac:dyDescent="0.2">
      <c r="A3" s="1" t="s">
        <v>22</v>
      </c>
      <c r="B3" s="60" t="s">
        <v>103</v>
      </c>
      <c r="C3" s="41"/>
      <c r="D3" s="41"/>
      <c r="G3" s="42" t="s">
        <v>15</v>
      </c>
      <c r="H3" s="61" t="s">
        <v>113</v>
      </c>
      <c r="I3" s="215"/>
    </row>
    <row r="4" spans="1:9" x14ac:dyDescent="0.2">
      <c r="A4" s="1" t="s">
        <v>16</v>
      </c>
      <c r="B4" s="60" t="s">
        <v>131</v>
      </c>
      <c r="C4" s="41"/>
      <c r="D4" s="41"/>
      <c r="G4" s="42" t="s">
        <v>18</v>
      </c>
      <c r="H4" s="60" t="s">
        <v>132</v>
      </c>
      <c r="I4" s="41"/>
    </row>
    <row r="5" spans="1:9" x14ac:dyDescent="0.2">
      <c r="A5" s="1" t="s">
        <v>17</v>
      </c>
      <c r="B5" s="60" t="s">
        <v>133</v>
      </c>
      <c r="C5" s="215"/>
      <c r="D5" s="215"/>
      <c r="G5" s="42" t="s">
        <v>19</v>
      </c>
      <c r="H5" s="61" t="s">
        <v>134</v>
      </c>
      <c r="I5" s="215"/>
    </row>
    <row r="6" spans="1:9" x14ac:dyDescent="0.2">
      <c r="B6" s="56"/>
      <c r="C6" s="48"/>
      <c r="D6" s="48"/>
    </row>
    <row r="8" spans="1:9" ht="30" customHeight="1" x14ac:dyDescent="0.2">
      <c r="A8" s="231" t="s">
        <v>135</v>
      </c>
      <c r="B8" s="231"/>
      <c r="C8" s="231"/>
      <c r="D8" s="231"/>
      <c r="E8" s="231"/>
      <c r="F8" s="231"/>
      <c r="G8" s="231"/>
      <c r="H8" s="231"/>
      <c r="I8" s="231"/>
    </row>
    <row r="10" spans="1:9" x14ac:dyDescent="0.2">
      <c r="A10" s="231" t="s">
        <v>136</v>
      </c>
      <c r="B10" s="231"/>
      <c r="C10" s="231"/>
      <c r="D10" s="231"/>
      <c r="E10" s="231"/>
      <c r="F10" s="231"/>
      <c r="G10" s="231"/>
      <c r="H10" s="231"/>
      <c r="I10" s="231"/>
    </row>
    <row r="12" spans="1:9" ht="67.5" customHeight="1" x14ac:dyDescent="0.2">
      <c r="A12" s="231" t="s">
        <v>343</v>
      </c>
      <c r="B12" s="231"/>
      <c r="C12" s="231"/>
      <c r="D12" s="231"/>
      <c r="E12" s="231"/>
      <c r="F12" s="231"/>
      <c r="G12" s="231"/>
      <c r="H12" s="231"/>
      <c r="I12" s="231"/>
    </row>
    <row r="14" spans="1:9" ht="43.5" customHeight="1" x14ac:dyDescent="0.2">
      <c r="A14" s="231" t="s">
        <v>137</v>
      </c>
      <c r="B14" s="231"/>
      <c r="C14" s="231"/>
      <c r="D14" s="231"/>
      <c r="E14" s="231"/>
      <c r="F14" s="231"/>
      <c r="G14" s="231"/>
      <c r="H14" s="231"/>
      <c r="I14" s="231"/>
    </row>
    <row r="16" spans="1:9" x14ac:dyDescent="0.2">
      <c r="A16" s="228" t="s">
        <v>12</v>
      </c>
      <c r="B16" s="229"/>
      <c r="C16" s="229"/>
      <c r="D16" s="229"/>
      <c r="E16" s="229"/>
      <c r="F16" s="229"/>
      <c r="G16" s="229"/>
      <c r="H16" s="229"/>
      <c r="I16" s="230"/>
    </row>
    <row r="17" spans="1:9" x14ac:dyDescent="0.2">
      <c r="A17" s="14"/>
      <c r="B17" s="18"/>
      <c r="C17" s="44" t="s">
        <v>27</v>
      </c>
      <c r="D17" s="44" t="s">
        <v>30</v>
      </c>
      <c r="E17" s="44" t="s">
        <v>32</v>
      </c>
      <c r="F17" s="44" t="s">
        <v>33</v>
      </c>
      <c r="G17" s="44" t="s">
        <v>34</v>
      </c>
      <c r="H17" s="44" t="s">
        <v>35</v>
      </c>
      <c r="I17" s="44" t="s">
        <v>356</v>
      </c>
    </row>
    <row r="18" spans="1:9" x14ac:dyDescent="0.2">
      <c r="A18" s="14"/>
      <c r="B18" s="18"/>
      <c r="C18" s="45" t="s">
        <v>10</v>
      </c>
      <c r="D18" s="9" t="s">
        <v>10</v>
      </c>
      <c r="E18" s="9" t="s">
        <v>10</v>
      </c>
      <c r="F18" s="11" t="s">
        <v>10</v>
      </c>
      <c r="G18" s="11" t="s">
        <v>10</v>
      </c>
      <c r="H18" s="9" t="s">
        <v>11</v>
      </c>
      <c r="I18" s="9" t="s">
        <v>11</v>
      </c>
    </row>
    <row r="19" spans="1:9" x14ac:dyDescent="0.2">
      <c r="A19" s="14" t="s">
        <v>0</v>
      </c>
      <c r="B19" s="18"/>
      <c r="C19" s="22">
        <v>750000</v>
      </c>
      <c r="D19" s="22">
        <v>600000</v>
      </c>
      <c r="E19" s="22">
        <v>600000</v>
      </c>
      <c r="F19" s="22">
        <v>600000</v>
      </c>
      <c r="G19" s="22">
        <v>600000</v>
      </c>
      <c r="H19" s="22">
        <v>600000</v>
      </c>
      <c r="I19" s="22">
        <v>600000</v>
      </c>
    </row>
    <row r="20" spans="1:9" x14ac:dyDescent="0.2">
      <c r="A20" s="14" t="s">
        <v>1</v>
      </c>
      <c r="B20" s="18"/>
      <c r="C20" s="22">
        <v>23.610000000044238</v>
      </c>
      <c r="D20" s="22">
        <v>3.160000000090804</v>
      </c>
      <c r="E20" s="22">
        <v>77.790000000153668</v>
      </c>
      <c r="F20" s="22">
        <f t="shared" ref="F20:I20" si="0">E31</f>
        <v>3.7300000002142042</v>
      </c>
      <c r="G20" s="22">
        <f t="shared" si="0"/>
        <v>4.7000000001862645</v>
      </c>
      <c r="H20" s="22">
        <f t="shared" si="0"/>
        <v>17.200000000186265</v>
      </c>
      <c r="I20" s="22">
        <f t="shared" si="0"/>
        <v>17.200000000186265</v>
      </c>
    </row>
    <row r="21" spans="1:9" x14ac:dyDescent="0.2">
      <c r="A21" s="14" t="s">
        <v>2</v>
      </c>
      <c r="B21" s="18"/>
      <c r="C21" s="22">
        <v>507203.27</v>
      </c>
      <c r="D21" s="22">
        <v>755540</v>
      </c>
      <c r="E21" s="22">
        <v>539582.18000000005</v>
      </c>
      <c r="F21" s="22">
        <v>524791.4</v>
      </c>
      <c r="G21" s="22">
        <v>602628.55000000005</v>
      </c>
      <c r="H21" s="22">
        <v>765000</v>
      </c>
      <c r="I21" s="22">
        <v>600000</v>
      </c>
    </row>
    <row r="22" spans="1:9" x14ac:dyDescent="0.2">
      <c r="A22" s="14" t="s">
        <v>3</v>
      </c>
      <c r="B22" s="18"/>
      <c r="C22" s="22">
        <v>507223.72</v>
      </c>
      <c r="D22" s="22">
        <v>755465.37</v>
      </c>
      <c r="E22" s="17">
        <v>539656.24</v>
      </c>
      <c r="F22" s="22">
        <v>524790.43000000005</v>
      </c>
      <c r="G22" s="22">
        <v>602616.05000000005</v>
      </c>
      <c r="H22" s="22">
        <v>765000</v>
      </c>
      <c r="I22" s="22">
        <v>600000</v>
      </c>
    </row>
    <row r="23" spans="1:9" x14ac:dyDescent="0.2">
      <c r="A23" s="14"/>
      <c r="B23" s="18"/>
      <c r="C23" s="22"/>
      <c r="D23" s="22"/>
      <c r="E23" s="22"/>
      <c r="F23" s="22"/>
      <c r="G23" s="22"/>
      <c r="H23" s="22"/>
      <c r="I23" s="22"/>
    </row>
    <row r="24" spans="1:9" x14ac:dyDescent="0.2">
      <c r="A24" s="14" t="s">
        <v>4</v>
      </c>
      <c r="B24" s="215"/>
      <c r="C24" s="16"/>
      <c r="D24" s="16"/>
      <c r="E24" s="16"/>
      <c r="F24" s="16"/>
      <c r="G24" s="16"/>
      <c r="H24" s="17"/>
      <c r="I24" s="17"/>
    </row>
    <row r="25" spans="1:9" x14ac:dyDescent="0.2">
      <c r="A25" s="14" t="s">
        <v>31</v>
      </c>
      <c r="B25" s="18"/>
      <c r="C25" s="19"/>
      <c r="D25" s="16"/>
      <c r="E25" s="16"/>
      <c r="F25" s="16"/>
      <c r="G25" s="16"/>
      <c r="H25" s="17"/>
      <c r="I25" s="17"/>
    </row>
    <row r="26" spans="1:9" x14ac:dyDescent="0.2">
      <c r="A26" s="20"/>
      <c r="B26" s="21"/>
      <c r="C26" s="22"/>
      <c r="D26" s="22"/>
      <c r="E26" s="22"/>
      <c r="F26" s="22"/>
      <c r="G26" s="22"/>
      <c r="H26" s="22"/>
      <c r="I26" s="22"/>
    </row>
    <row r="27" spans="1:9" x14ac:dyDescent="0.2">
      <c r="A27" s="20"/>
      <c r="B27" s="21"/>
      <c r="C27" s="22"/>
      <c r="D27" s="22"/>
      <c r="E27" s="22"/>
      <c r="F27" s="22"/>
      <c r="G27" s="22"/>
      <c r="H27" s="22"/>
      <c r="I27" s="22"/>
    </row>
    <row r="28" spans="1:9" x14ac:dyDescent="0.2">
      <c r="A28" s="20"/>
      <c r="B28" s="21"/>
      <c r="C28" s="22"/>
      <c r="D28" s="22"/>
      <c r="E28" s="22"/>
      <c r="F28" s="22"/>
      <c r="G28" s="22"/>
      <c r="H28" s="22"/>
      <c r="I28" s="22"/>
    </row>
    <row r="29" spans="1:9" x14ac:dyDescent="0.2">
      <c r="A29" s="14" t="s">
        <v>5</v>
      </c>
      <c r="B29" s="18"/>
      <c r="C29" s="17">
        <v>0</v>
      </c>
      <c r="D29" s="17">
        <v>0</v>
      </c>
      <c r="E29" s="17">
        <v>0</v>
      </c>
      <c r="F29" s="17">
        <f t="shared" ref="F29:H29" si="1">SUM(F26:F28)</f>
        <v>0</v>
      </c>
      <c r="G29" s="17">
        <f t="shared" si="1"/>
        <v>0</v>
      </c>
      <c r="H29" s="17">
        <f t="shared" si="1"/>
        <v>0</v>
      </c>
      <c r="I29" s="17">
        <f t="shared" ref="I29" si="2">SUM(I26:I28)</f>
        <v>0</v>
      </c>
    </row>
    <row r="30" spans="1:9" x14ac:dyDescent="0.2">
      <c r="A30" s="14"/>
      <c r="B30" s="18"/>
      <c r="C30" s="22"/>
      <c r="D30" s="22"/>
      <c r="E30" s="22"/>
      <c r="F30" s="22"/>
      <c r="G30" s="22"/>
      <c r="H30" s="22"/>
      <c r="I30" s="22"/>
    </row>
    <row r="31" spans="1:9" x14ac:dyDescent="0.2">
      <c r="A31" s="14" t="s">
        <v>7</v>
      </c>
      <c r="B31" s="18"/>
      <c r="C31" s="17">
        <v>3.160000000090804</v>
      </c>
      <c r="D31" s="17">
        <v>77.790000000153668</v>
      </c>
      <c r="E31" s="17">
        <v>3.7300000002142042</v>
      </c>
      <c r="F31" s="17">
        <f>+F20+F21-F22+F29</f>
        <v>4.7000000001862645</v>
      </c>
      <c r="G31" s="17">
        <f>+G20+G21-G22+G29</f>
        <v>17.200000000186265</v>
      </c>
      <c r="H31" s="17">
        <f t="shared" ref="H31:I31" si="3">+H20+H21-H22+H29</f>
        <v>17.200000000186265</v>
      </c>
      <c r="I31" s="17">
        <f t="shared" si="3"/>
        <v>17.200000000186265</v>
      </c>
    </row>
    <row r="32" spans="1:9" x14ac:dyDescent="0.2">
      <c r="A32" s="20"/>
      <c r="B32" s="21"/>
      <c r="C32" s="37"/>
      <c r="D32" s="37"/>
      <c r="E32" s="22"/>
      <c r="F32" s="22"/>
      <c r="G32" s="22"/>
      <c r="H32" s="22"/>
      <c r="I32" s="22"/>
    </row>
    <row r="33" spans="1:9" x14ac:dyDescent="0.2">
      <c r="A33" s="14" t="s">
        <v>24</v>
      </c>
      <c r="B33" s="18"/>
      <c r="C33" s="37">
        <v>457938.93</v>
      </c>
      <c r="D33" s="37">
        <v>592596.31999999995</v>
      </c>
      <c r="E33" s="22">
        <v>516749.48</v>
      </c>
      <c r="F33" s="22">
        <v>685385.46</v>
      </c>
      <c r="G33" s="22">
        <v>832873.06</v>
      </c>
      <c r="H33" s="22">
        <v>0</v>
      </c>
      <c r="I33" s="22">
        <v>0</v>
      </c>
    </row>
    <row r="34" spans="1:9" x14ac:dyDescent="0.2">
      <c r="A34" s="20"/>
      <c r="B34" s="21"/>
      <c r="C34" s="37"/>
      <c r="D34" s="37"/>
      <c r="E34" s="22"/>
      <c r="F34" s="22"/>
      <c r="G34" s="22"/>
      <c r="H34" s="22"/>
      <c r="I34" s="22"/>
    </row>
    <row r="35" spans="1:9" x14ac:dyDescent="0.2">
      <c r="A35" s="14" t="s">
        <v>25</v>
      </c>
      <c r="B35" s="46"/>
      <c r="C35" s="47" t="s">
        <v>57</v>
      </c>
      <c r="D35" s="47" t="s">
        <v>57</v>
      </c>
      <c r="E35" s="47" t="s">
        <v>57</v>
      </c>
      <c r="F35" s="47" t="s">
        <v>57</v>
      </c>
      <c r="G35" s="47" t="s">
        <v>57</v>
      </c>
      <c r="H35" s="47" t="s">
        <v>57</v>
      </c>
      <c r="I35" s="47" t="s">
        <v>57</v>
      </c>
    </row>
    <row r="36" spans="1:9" x14ac:dyDescent="0.2">
      <c r="A36" s="48"/>
      <c r="B36" s="48"/>
      <c r="C36" s="49"/>
      <c r="D36" s="49"/>
      <c r="E36" s="49"/>
      <c r="F36" s="49"/>
      <c r="G36" s="49"/>
      <c r="H36" s="49"/>
      <c r="I36" s="49"/>
    </row>
    <row r="37" spans="1:9" x14ac:dyDescent="0.2">
      <c r="A37" s="50" t="s">
        <v>26</v>
      </c>
      <c r="B37" s="41"/>
      <c r="C37" s="34"/>
      <c r="D37" s="34"/>
      <c r="E37" s="34"/>
      <c r="F37" s="34"/>
      <c r="G37" s="34"/>
      <c r="H37" s="34"/>
      <c r="I37" s="34"/>
    </row>
    <row r="38" spans="1:9" x14ac:dyDescent="0.2">
      <c r="A38" s="51" t="s">
        <v>29</v>
      </c>
      <c r="B38" s="21"/>
      <c r="C38" s="37"/>
      <c r="D38" s="37"/>
      <c r="E38" s="37"/>
      <c r="F38" s="37"/>
      <c r="G38" s="37"/>
      <c r="H38" s="37"/>
      <c r="I38" s="37"/>
    </row>
    <row r="39" spans="1:9" x14ac:dyDescent="0.2">
      <c r="A39" s="14"/>
      <c r="B39" s="18"/>
      <c r="C39" s="22"/>
      <c r="D39" s="22"/>
      <c r="E39" s="22"/>
      <c r="F39" s="22"/>
      <c r="G39" s="22"/>
      <c r="H39" s="22"/>
      <c r="I39" s="22"/>
    </row>
    <row r="40" spans="1:9" x14ac:dyDescent="0.2">
      <c r="A40" s="14" t="s">
        <v>6</v>
      </c>
      <c r="B40" s="18"/>
      <c r="C40" s="22"/>
      <c r="D40" s="22"/>
      <c r="E40" s="22"/>
      <c r="F40" s="22"/>
      <c r="G40" s="22"/>
      <c r="H40" s="22"/>
      <c r="I40" s="22"/>
    </row>
    <row r="41" spans="1:9" x14ac:dyDescent="0.2">
      <c r="A41" s="14"/>
      <c r="B41" s="18"/>
      <c r="C41" s="22"/>
      <c r="D41" s="22"/>
      <c r="E41" s="22"/>
      <c r="F41" s="22"/>
      <c r="G41" s="22"/>
      <c r="H41" s="22"/>
      <c r="I41" s="22"/>
    </row>
    <row r="42" spans="1:9" x14ac:dyDescent="0.2">
      <c r="A42" s="51" t="s">
        <v>8</v>
      </c>
      <c r="B42" s="46"/>
      <c r="C42" s="22"/>
      <c r="D42" s="22"/>
      <c r="E42" s="22"/>
      <c r="F42" s="22"/>
      <c r="G42" s="22"/>
      <c r="H42" s="22"/>
      <c r="I42" s="22"/>
    </row>
    <row r="43" spans="1:9" x14ac:dyDescent="0.2">
      <c r="A43" s="52" t="s">
        <v>9</v>
      </c>
      <c r="B43" s="53"/>
      <c r="C43" s="22"/>
      <c r="D43" s="22"/>
      <c r="E43" s="22"/>
      <c r="F43" s="22"/>
      <c r="G43" s="22"/>
      <c r="H43" s="22"/>
      <c r="I43" s="22"/>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E0E88D-3B8E-4A0D-BA63-C9A440CF454D}">
  <sheetPr>
    <pageSetUpPr fitToPage="1"/>
  </sheetPr>
  <dimension ref="A1:I43"/>
  <sheetViews>
    <sheetView zoomScaleNormal="100" workbookViewId="0">
      <selection activeCell="A13" sqref="A13"/>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E1" s="55"/>
    </row>
    <row r="2" spans="1:9" x14ac:dyDescent="0.2">
      <c r="A2" s="1" t="s">
        <v>13</v>
      </c>
      <c r="B2" s="60" t="s">
        <v>36</v>
      </c>
      <c r="C2" s="41"/>
      <c r="D2" s="41"/>
      <c r="G2" s="42" t="s">
        <v>14</v>
      </c>
      <c r="H2" s="60" t="s">
        <v>112</v>
      </c>
      <c r="I2" s="41"/>
    </row>
    <row r="3" spans="1:9" x14ac:dyDescent="0.2">
      <c r="A3" s="1" t="s">
        <v>22</v>
      </c>
      <c r="B3" s="60" t="s">
        <v>103</v>
      </c>
      <c r="C3" s="41"/>
      <c r="D3" s="41"/>
      <c r="G3" s="42" t="s">
        <v>15</v>
      </c>
      <c r="H3" s="61" t="s">
        <v>113</v>
      </c>
      <c r="I3" s="215"/>
    </row>
    <row r="4" spans="1:9" x14ac:dyDescent="0.2">
      <c r="A4" s="1" t="s">
        <v>16</v>
      </c>
      <c r="B4" s="60" t="s">
        <v>138</v>
      </c>
      <c r="C4" s="41"/>
      <c r="D4" s="41"/>
      <c r="G4" s="42" t="s">
        <v>18</v>
      </c>
      <c r="H4" s="60" t="s">
        <v>139</v>
      </c>
      <c r="I4" s="41"/>
    </row>
    <row r="5" spans="1:9" x14ac:dyDescent="0.2">
      <c r="A5" s="1" t="s">
        <v>17</v>
      </c>
      <c r="B5" s="60" t="s">
        <v>140</v>
      </c>
      <c r="C5" s="215"/>
      <c r="D5" s="215"/>
      <c r="G5" s="42" t="s">
        <v>19</v>
      </c>
      <c r="H5" s="61" t="s">
        <v>141</v>
      </c>
      <c r="I5" s="215"/>
    </row>
    <row r="6" spans="1:9" x14ac:dyDescent="0.2">
      <c r="B6" s="56"/>
      <c r="C6" s="48"/>
      <c r="D6" s="48"/>
    </row>
    <row r="8" spans="1:9" ht="30" customHeight="1" x14ac:dyDescent="0.2">
      <c r="A8" s="237" t="s">
        <v>142</v>
      </c>
      <c r="B8" s="237"/>
      <c r="C8" s="237"/>
      <c r="D8" s="237"/>
      <c r="E8" s="237"/>
      <c r="F8" s="237"/>
      <c r="G8" s="237"/>
      <c r="H8" s="237"/>
      <c r="I8" s="237"/>
    </row>
    <row r="10" spans="1:9" ht="12.75" customHeight="1" x14ac:dyDescent="0.2">
      <c r="A10" s="258" t="s">
        <v>136</v>
      </c>
      <c r="B10" s="258"/>
      <c r="C10" s="258"/>
      <c r="D10" s="258"/>
      <c r="E10" s="258"/>
      <c r="F10" s="258"/>
      <c r="G10" s="258"/>
      <c r="H10" s="258"/>
      <c r="I10" s="258"/>
    </row>
    <row r="12" spans="1:9" ht="67.5" customHeight="1" x14ac:dyDescent="0.2">
      <c r="A12" s="237" t="s">
        <v>143</v>
      </c>
      <c r="B12" s="237"/>
      <c r="C12" s="237"/>
      <c r="D12" s="237"/>
      <c r="E12" s="237"/>
      <c r="F12" s="237"/>
      <c r="G12" s="237"/>
      <c r="H12" s="237"/>
      <c r="I12" s="237"/>
    </row>
    <row r="14" spans="1:9" ht="36.75" customHeight="1" x14ac:dyDescent="0.2">
      <c r="A14" s="237" t="s">
        <v>144</v>
      </c>
      <c r="B14" s="237"/>
      <c r="C14" s="237"/>
      <c r="D14" s="237"/>
      <c r="E14" s="237"/>
      <c r="F14" s="237"/>
      <c r="G14" s="237"/>
      <c r="H14" s="237"/>
      <c r="I14" s="237"/>
    </row>
    <row r="16" spans="1:9" x14ac:dyDescent="0.2">
      <c r="A16" s="228" t="s">
        <v>12</v>
      </c>
      <c r="B16" s="229"/>
      <c r="C16" s="229"/>
      <c r="D16" s="229"/>
      <c r="E16" s="229"/>
      <c r="F16" s="229"/>
      <c r="G16" s="229"/>
      <c r="H16" s="229"/>
      <c r="I16" s="230"/>
    </row>
    <row r="17" spans="1:9" x14ac:dyDescent="0.2">
      <c r="A17" s="14"/>
      <c r="B17" s="18"/>
      <c r="C17" s="44" t="s">
        <v>27</v>
      </c>
      <c r="D17" s="44" t="s">
        <v>30</v>
      </c>
      <c r="E17" s="44" t="s">
        <v>32</v>
      </c>
      <c r="F17" s="44" t="s">
        <v>33</v>
      </c>
      <c r="G17" s="44" t="s">
        <v>34</v>
      </c>
      <c r="H17" s="44" t="s">
        <v>35</v>
      </c>
      <c r="I17" s="44" t="s">
        <v>356</v>
      </c>
    </row>
    <row r="18" spans="1:9" x14ac:dyDescent="0.2">
      <c r="A18" s="14"/>
      <c r="B18" s="18"/>
      <c r="C18" s="45" t="s">
        <v>10</v>
      </c>
      <c r="D18" s="9" t="s">
        <v>10</v>
      </c>
      <c r="E18" s="9" t="s">
        <v>10</v>
      </c>
      <c r="F18" s="11" t="s">
        <v>10</v>
      </c>
      <c r="G18" s="11" t="s">
        <v>10</v>
      </c>
      <c r="H18" s="9" t="s">
        <v>11</v>
      </c>
      <c r="I18" s="9" t="s">
        <v>11</v>
      </c>
    </row>
    <row r="19" spans="1:9" x14ac:dyDescent="0.2">
      <c r="A19" s="14" t="s">
        <v>0</v>
      </c>
      <c r="B19" s="18"/>
      <c r="C19" s="22">
        <v>450000</v>
      </c>
      <c r="D19" s="22">
        <v>300000</v>
      </c>
      <c r="E19" s="22">
        <v>300000</v>
      </c>
      <c r="F19" s="22">
        <v>300000</v>
      </c>
      <c r="G19" s="22">
        <v>300000</v>
      </c>
      <c r="H19" s="22">
        <v>300000</v>
      </c>
      <c r="I19" s="22">
        <v>300000</v>
      </c>
    </row>
    <row r="20" spans="1:9" x14ac:dyDescent="0.2">
      <c r="A20" s="14" t="s">
        <v>1</v>
      </c>
      <c r="B20" s="18"/>
      <c r="C20" s="22">
        <v>44.980000000010477</v>
      </c>
      <c r="D20" s="22">
        <v>16.059999999997672</v>
      </c>
      <c r="E20" s="22">
        <v>0</v>
      </c>
      <c r="F20" s="22">
        <f t="shared" ref="F20:I20" si="0">E31</f>
        <v>1.0500000000465661</v>
      </c>
      <c r="G20" s="22">
        <f t="shared" si="0"/>
        <v>-0.41999999992549419</v>
      </c>
      <c r="H20" s="22">
        <f t="shared" si="0"/>
        <v>-0.41999999992549419</v>
      </c>
      <c r="I20" s="22">
        <f t="shared" si="0"/>
        <v>-0.41999999992549419</v>
      </c>
    </row>
    <row r="21" spans="1:9" x14ac:dyDescent="0.2">
      <c r="A21" s="14" t="s">
        <v>2</v>
      </c>
      <c r="B21" s="18"/>
      <c r="C21" s="22">
        <v>241706.68</v>
      </c>
      <c r="D21" s="22">
        <v>272784.38</v>
      </c>
      <c r="E21" s="22">
        <v>345520.63</v>
      </c>
      <c r="F21" s="22">
        <v>272248.7</v>
      </c>
      <c r="G21" s="22">
        <v>279336.24</v>
      </c>
      <c r="H21" s="22">
        <v>235000</v>
      </c>
      <c r="I21" s="22">
        <v>283687</v>
      </c>
    </row>
    <row r="22" spans="1:9" x14ac:dyDescent="0.2">
      <c r="A22" s="14" t="s">
        <v>3</v>
      </c>
      <c r="B22" s="18"/>
      <c r="C22" s="22">
        <v>241735.6</v>
      </c>
      <c r="D22" s="22">
        <v>272800.86</v>
      </c>
      <c r="E22" s="17">
        <v>345519.16</v>
      </c>
      <c r="F22" s="22">
        <v>272250.17</v>
      </c>
      <c r="G22" s="22">
        <v>279336.24</v>
      </c>
      <c r="H22" s="22">
        <v>235000</v>
      </c>
      <c r="I22" s="22">
        <v>283687</v>
      </c>
    </row>
    <row r="23" spans="1:9" x14ac:dyDescent="0.2">
      <c r="A23" s="14"/>
      <c r="B23" s="18"/>
      <c r="C23" s="22"/>
      <c r="D23" s="22"/>
      <c r="E23" s="22"/>
      <c r="F23" s="22"/>
      <c r="G23" s="22"/>
      <c r="H23" s="22"/>
      <c r="I23" s="22"/>
    </row>
    <row r="24" spans="1:9" x14ac:dyDescent="0.2">
      <c r="A24" s="14" t="s">
        <v>4</v>
      </c>
      <c r="B24" s="215"/>
      <c r="C24" s="16"/>
      <c r="D24" s="16"/>
      <c r="E24" s="16"/>
      <c r="F24" s="16"/>
      <c r="G24" s="16"/>
      <c r="H24" s="17"/>
      <c r="I24" s="17"/>
    </row>
    <row r="25" spans="1:9" x14ac:dyDescent="0.2">
      <c r="A25" s="14" t="s">
        <v>31</v>
      </c>
      <c r="B25" s="18"/>
      <c r="C25" s="19"/>
      <c r="D25" s="16"/>
      <c r="E25" s="16"/>
      <c r="F25" s="16"/>
      <c r="G25" s="16"/>
      <c r="H25" s="17"/>
      <c r="I25" s="17"/>
    </row>
    <row r="26" spans="1:9" x14ac:dyDescent="0.2">
      <c r="A26" s="20"/>
      <c r="B26" s="21"/>
      <c r="C26" s="22"/>
      <c r="D26" s="22"/>
      <c r="E26" s="22"/>
      <c r="F26" s="22"/>
      <c r="G26" s="22"/>
      <c r="H26" s="22"/>
      <c r="I26" s="22"/>
    </row>
    <row r="27" spans="1:9" x14ac:dyDescent="0.2">
      <c r="A27" s="20"/>
      <c r="B27" s="21"/>
      <c r="C27" s="22"/>
      <c r="D27" s="22"/>
      <c r="E27" s="22"/>
      <c r="F27" s="22"/>
      <c r="G27" s="22"/>
      <c r="H27" s="22"/>
      <c r="I27" s="22"/>
    </row>
    <row r="28" spans="1:9" x14ac:dyDescent="0.2">
      <c r="A28" s="20"/>
      <c r="B28" s="21"/>
      <c r="C28" s="22"/>
      <c r="D28" s="22"/>
      <c r="E28" s="22"/>
      <c r="F28" s="22"/>
      <c r="G28" s="22"/>
      <c r="H28" s="22"/>
      <c r="I28" s="22"/>
    </row>
    <row r="29" spans="1:9" x14ac:dyDescent="0.2">
      <c r="A29" s="14" t="s">
        <v>5</v>
      </c>
      <c r="B29" s="18"/>
      <c r="C29" s="17">
        <v>0</v>
      </c>
      <c r="D29" s="17">
        <v>0</v>
      </c>
      <c r="E29" s="17">
        <v>0</v>
      </c>
      <c r="F29" s="17">
        <f t="shared" ref="F29:H29" si="1">SUM(F26:F28)</f>
        <v>0</v>
      </c>
      <c r="G29" s="17">
        <f t="shared" si="1"/>
        <v>0</v>
      </c>
      <c r="H29" s="17">
        <f t="shared" si="1"/>
        <v>0</v>
      </c>
      <c r="I29" s="17">
        <f t="shared" ref="I29" si="2">SUM(I26:I28)</f>
        <v>0</v>
      </c>
    </row>
    <row r="30" spans="1:9" x14ac:dyDescent="0.2">
      <c r="A30" s="14"/>
      <c r="B30" s="18"/>
      <c r="C30" s="22"/>
      <c r="D30" s="22"/>
      <c r="E30" s="22"/>
      <c r="F30" s="22"/>
      <c r="G30" s="22"/>
      <c r="H30" s="22"/>
      <c r="I30" s="22"/>
    </row>
    <row r="31" spans="1:9" x14ac:dyDescent="0.2">
      <c r="A31" s="14" t="s">
        <v>7</v>
      </c>
      <c r="B31" s="18"/>
      <c r="C31" s="17">
        <v>16.059999999997672</v>
      </c>
      <c r="D31" s="17">
        <v>0</v>
      </c>
      <c r="E31" s="17">
        <v>1.0500000000465661</v>
      </c>
      <c r="F31" s="17">
        <f>+F20+F21-F22+F29</f>
        <v>-0.41999999992549419</v>
      </c>
      <c r="G31" s="17">
        <f>+G20+G21-G22+G29</f>
        <v>-0.41999999992549419</v>
      </c>
      <c r="H31" s="17">
        <f t="shared" ref="H31:I31" si="3">+H20+H21-H22+H29</f>
        <v>-0.41999999992549419</v>
      </c>
      <c r="I31" s="17">
        <f t="shared" si="3"/>
        <v>-0.41999999992549419</v>
      </c>
    </row>
    <row r="32" spans="1:9" x14ac:dyDescent="0.2">
      <c r="A32" s="20"/>
      <c r="B32" s="21"/>
      <c r="C32" s="37"/>
      <c r="D32" s="37"/>
      <c r="E32" s="22"/>
      <c r="F32" s="22"/>
      <c r="G32" s="22"/>
      <c r="H32" s="22"/>
      <c r="I32" s="22"/>
    </row>
    <row r="33" spans="1:9" x14ac:dyDescent="0.2">
      <c r="A33" s="14" t="s">
        <v>24</v>
      </c>
      <c r="B33" s="18"/>
      <c r="C33" s="37">
        <v>5455</v>
      </c>
      <c r="D33" s="37"/>
      <c r="E33" s="22"/>
      <c r="F33" s="22">
        <v>4502.9399999999996</v>
      </c>
      <c r="G33" s="22">
        <v>985</v>
      </c>
      <c r="H33" s="22"/>
      <c r="I33" s="22"/>
    </row>
    <row r="34" spans="1:9" x14ac:dyDescent="0.2">
      <c r="A34" s="20"/>
      <c r="B34" s="21"/>
      <c r="C34" s="37"/>
      <c r="D34" s="37"/>
      <c r="E34" s="22"/>
      <c r="F34" s="22"/>
      <c r="G34" s="22"/>
      <c r="H34" s="22"/>
      <c r="I34" s="22"/>
    </row>
    <row r="35" spans="1:9" x14ac:dyDescent="0.2">
      <c r="A35" s="14" t="s">
        <v>25</v>
      </c>
      <c r="B35" s="46"/>
      <c r="C35" s="47" t="s">
        <v>57</v>
      </c>
      <c r="D35" s="47" t="s">
        <v>57</v>
      </c>
      <c r="E35" s="47" t="s">
        <v>57</v>
      </c>
      <c r="F35" s="47" t="s">
        <v>57</v>
      </c>
      <c r="G35" s="47" t="s">
        <v>57</v>
      </c>
      <c r="H35" s="47" t="s">
        <v>57</v>
      </c>
      <c r="I35" s="47" t="s">
        <v>57</v>
      </c>
    </row>
    <row r="36" spans="1:9" x14ac:dyDescent="0.2">
      <c r="A36" s="48"/>
      <c r="B36" s="48"/>
      <c r="C36" s="49"/>
      <c r="D36" s="49"/>
      <c r="E36" s="49"/>
      <c r="F36" s="49"/>
      <c r="G36" s="49"/>
      <c r="H36" s="49"/>
      <c r="I36" s="49"/>
    </row>
    <row r="37" spans="1:9" x14ac:dyDescent="0.2">
      <c r="A37" s="50" t="s">
        <v>26</v>
      </c>
      <c r="B37" s="41"/>
      <c r="C37" s="34"/>
      <c r="D37" s="34"/>
      <c r="E37" s="34"/>
      <c r="F37" s="34"/>
      <c r="G37" s="34"/>
      <c r="H37" s="34"/>
      <c r="I37" s="34"/>
    </row>
    <row r="38" spans="1:9" x14ac:dyDescent="0.2">
      <c r="A38" s="51" t="s">
        <v>29</v>
      </c>
      <c r="B38" s="21"/>
      <c r="C38" s="37"/>
      <c r="D38" s="37"/>
      <c r="E38" s="37"/>
      <c r="F38" s="37"/>
      <c r="G38" s="37"/>
      <c r="H38" s="37"/>
      <c r="I38" s="37"/>
    </row>
    <row r="39" spans="1:9" x14ac:dyDescent="0.2">
      <c r="A39" s="14"/>
      <c r="B39" s="18"/>
      <c r="C39" s="22"/>
      <c r="D39" s="22"/>
      <c r="E39" s="22"/>
      <c r="F39" s="22"/>
      <c r="G39" s="22"/>
      <c r="H39" s="22"/>
      <c r="I39" s="22"/>
    </row>
    <row r="40" spans="1:9" x14ac:dyDescent="0.2">
      <c r="A40" s="14" t="s">
        <v>6</v>
      </c>
      <c r="B40" s="18"/>
      <c r="C40" s="22"/>
      <c r="D40" s="22"/>
      <c r="E40" s="22"/>
      <c r="F40" s="22"/>
      <c r="G40" s="22"/>
      <c r="H40" s="22"/>
      <c r="I40" s="22"/>
    </row>
    <row r="41" spans="1:9" x14ac:dyDescent="0.2">
      <c r="A41" s="14"/>
      <c r="B41" s="18"/>
      <c r="C41" s="22"/>
      <c r="D41" s="22"/>
      <c r="E41" s="22"/>
      <c r="F41" s="22"/>
      <c r="G41" s="22"/>
      <c r="H41" s="22"/>
      <c r="I41" s="22"/>
    </row>
    <row r="42" spans="1:9" x14ac:dyDescent="0.2">
      <c r="A42" s="51" t="s">
        <v>8</v>
      </c>
      <c r="B42" s="46"/>
      <c r="C42" s="22"/>
      <c r="D42" s="22"/>
      <c r="E42" s="22"/>
      <c r="F42" s="22"/>
      <c r="G42" s="22"/>
      <c r="H42" s="22"/>
      <c r="I42" s="22"/>
    </row>
    <row r="43" spans="1:9" x14ac:dyDescent="0.2">
      <c r="A43" s="52" t="s">
        <v>9</v>
      </c>
      <c r="B43" s="53"/>
      <c r="C43" s="22"/>
      <c r="D43" s="22"/>
      <c r="E43" s="22"/>
      <c r="F43" s="22"/>
      <c r="G43" s="22"/>
      <c r="H43" s="22"/>
      <c r="I43" s="22"/>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84"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824BD3-CDC8-4D86-9850-A6B4CAD634FD}">
  <sheetPr>
    <pageSetUpPr fitToPage="1"/>
  </sheetPr>
  <dimension ref="A1:I43"/>
  <sheetViews>
    <sheetView zoomScaleNormal="100" workbookViewId="0">
      <selection activeCell="A13" sqref="A13"/>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E1" s="62"/>
    </row>
    <row r="2" spans="1:9" x14ac:dyDescent="0.2">
      <c r="A2" s="1" t="s">
        <v>13</v>
      </c>
      <c r="B2" s="60" t="s">
        <v>36</v>
      </c>
      <c r="C2" s="41"/>
      <c r="D2" s="41"/>
      <c r="G2" s="42" t="s">
        <v>14</v>
      </c>
      <c r="H2" s="60" t="s">
        <v>145</v>
      </c>
      <c r="I2" s="41"/>
    </row>
    <row r="3" spans="1:9" x14ac:dyDescent="0.2">
      <c r="A3" s="1" t="s">
        <v>22</v>
      </c>
      <c r="B3" s="60" t="s">
        <v>103</v>
      </c>
      <c r="C3" s="41"/>
      <c r="D3" s="41"/>
      <c r="G3" s="42" t="s">
        <v>15</v>
      </c>
      <c r="H3" s="61" t="s">
        <v>146</v>
      </c>
      <c r="I3" s="215"/>
    </row>
    <row r="4" spans="1:9" x14ac:dyDescent="0.2">
      <c r="A4" s="1" t="s">
        <v>16</v>
      </c>
      <c r="B4" s="60" t="s">
        <v>147</v>
      </c>
      <c r="C4" s="41"/>
      <c r="D4" s="41"/>
      <c r="G4" s="42" t="s">
        <v>18</v>
      </c>
      <c r="H4" s="60" t="s">
        <v>41</v>
      </c>
      <c r="I4" s="41"/>
    </row>
    <row r="5" spans="1:9" x14ac:dyDescent="0.2">
      <c r="A5" s="1" t="s">
        <v>17</v>
      </c>
      <c r="B5" s="60" t="s">
        <v>148</v>
      </c>
      <c r="C5" s="215"/>
      <c r="D5" s="215"/>
      <c r="G5" s="42" t="s">
        <v>19</v>
      </c>
      <c r="H5" s="61" t="s">
        <v>149</v>
      </c>
      <c r="I5" s="215"/>
    </row>
    <row r="6" spans="1:9" x14ac:dyDescent="0.2">
      <c r="B6" s="56"/>
      <c r="C6" s="48"/>
      <c r="D6" s="48"/>
    </row>
    <row r="8" spans="1:9" ht="30" customHeight="1" x14ac:dyDescent="0.2">
      <c r="A8" s="237" t="s">
        <v>150</v>
      </c>
      <c r="B8" s="237"/>
      <c r="C8" s="237"/>
      <c r="D8" s="237"/>
      <c r="E8" s="237"/>
      <c r="F8" s="237"/>
      <c r="G8" s="237"/>
      <c r="H8" s="237"/>
      <c r="I8" s="237"/>
    </row>
    <row r="10" spans="1:9" ht="28.5" customHeight="1" x14ac:dyDescent="0.2">
      <c r="A10" s="237" t="s">
        <v>151</v>
      </c>
      <c r="B10" s="237"/>
      <c r="C10" s="237"/>
      <c r="D10" s="237"/>
      <c r="E10" s="237"/>
      <c r="F10" s="237"/>
      <c r="G10" s="237"/>
      <c r="H10" s="237"/>
      <c r="I10" s="237"/>
    </row>
    <row r="12" spans="1:9" ht="79.5" customHeight="1" x14ac:dyDescent="0.2">
      <c r="A12" s="237" t="s">
        <v>152</v>
      </c>
      <c r="B12" s="237"/>
      <c r="C12" s="237"/>
      <c r="D12" s="237"/>
      <c r="E12" s="237"/>
      <c r="F12" s="237"/>
      <c r="G12" s="237"/>
      <c r="H12" s="237"/>
      <c r="I12" s="237"/>
    </row>
    <row r="14" spans="1:9" ht="30" customHeight="1" x14ac:dyDescent="0.2">
      <c r="A14" s="237" t="s">
        <v>364</v>
      </c>
      <c r="B14" s="237"/>
      <c r="C14" s="237"/>
      <c r="D14" s="237"/>
      <c r="E14" s="237"/>
      <c r="F14" s="237"/>
      <c r="G14" s="237"/>
      <c r="H14" s="237"/>
      <c r="I14" s="237"/>
    </row>
    <row r="15" spans="1:9" x14ac:dyDescent="0.2">
      <c r="G15" s="63"/>
    </row>
    <row r="16" spans="1:9" x14ac:dyDescent="0.2">
      <c r="A16" s="228" t="s">
        <v>12</v>
      </c>
      <c r="B16" s="229"/>
      <c r="C16" s="229"/>
      <c r="D16" s="229"/>
      <c r="E16" s="229"/>
      <c r="F16" s="229"/>
      <c r="G16" s="229"/>
      <c r="H16" s="229"/>
      <c r="I16" s="230"/>
    </row>
    <row r="17" spans="1:9" x14ac:dyDescent="0.2">
      <c r="A17" s="14"/>
      <c r="B17" s="18"/>
      <c r="C17" s="44" t="s">
        <v>27</v>
      </c>
      <c r="D17" s="44" t="s">
        <v>30</v>
      </c>
      <c r="E17" s="44" t="s">
        <v>32</v>
      </c>
      <c r="F17" s="44" t="s">
        <v>33</v>
      </c>
      <c r="G17" s="44" t="s">
        <v>34</v>
      </c>
      <c r="H17" s="44" t="s">
        <v>35</v>
      </c>
      <c r="I17" s="44" t="s">
        <v>356</v>
      </c>
    </row>
    <row r="18" spans="1:9" x14ac:dyDescent="0.2">
      <c r="A18" s="14"/>
      <c r="B18" s="18"/>
      <c r="C18" s="45" t="s">
        <v>10</v>
      </c>
      <c r="D18" s="9" t="s">
        <v>10</v>
      </c>
      <c r="E18" s="9" t="s">
        <v>10</v>
      </c>
      <c r="F18" s="11" t="s">
        <v>10</v>
      </c>
      <c r="G18" s="11" t="s">
        <v>10</v>
      </c>
      <c r="H18" s="9" t="s">
        <v>11</v>
      </c>
      <c r="I18" s="9" t="s">
        <v>11</v>
      </c>
    </row>
    <row r="19" spans="1:9" x14ac:dyDescent="0.2">
      <c r="A19" s="14" t="s">
        <v>0</v>
      </c>
      <c r="B19" s="18"/>
      <c r="C19" s="22">
        <v>1645730</v>
      </c>
      <c r="D19" s="22">
        <v>3700000</v>
      </c>
      <c r="E19" s="22">
        <v>3700000</v>
      </c>
      <c r="F19" s="22">
        <v>3678058</v>
      </c>
      <c r="G19" s="22">
        <v>3697706</v>
      </c>
      <c r="H19" s="22">
        <v>3595892</v>
      </c>
      <c r="I19" s="22">
        <v>3571081</v>
      </c>
    </row>
    <row r="20" spans="1:9" x14ac:dyDescent="0.2">
      <c r="A20" s="14" t="s">
        <v>1</v>
      </c>
      <c r="B20" s="18"/>
      <c r="C20" s="22">
        <v>5.9999999997671694E-2</v>
      </c>
      <c r="D20" s="22">
        <v>148.16000000014901</v>
      </c>
      <c r="E20" s="22">
        <v>1564.3599999998696</v>
      </c>
      <c r="F20" s="22">
        <f>E31</f>
        <v>7.9100000001490116</v>
      </c>
      <c r="G20" s="22">
        <f>F31</f>
        <v>20.770000000484288</v>
      </c>
      <c r="H20" s="22">
        <f>G31</f>
        <v>17.640000000596046</v>
      </c>
      <c r="I20" s="22">
        <f>H31</f>
        <v>17.640000000596046</v>
      </c>
    </row>
    <row r="21" spans="1:9" x14ac:dyDescent="0.2">
      <c r="A21" s="14" t="s">
        <v>2</v>
      </c>
      <c r="B21" s="18"/>
      <c r="C21" s="22">
        <v>2313350.14</v>
      </c>
      <c r="D21" s="22">
        <v>3689220.28</v>
      </c>
      <c r="E21" s="22">
        <v>2433343.08</v>
      </c>
      <c r="F21" s="22">
        <v>4685569.03</v>
      </c>
      <c r="G21" s="22">
        <v>2780359.92</v>
      </c>
      <c r="H21" s="22">
        <v>3588988</v>
      </c>
      <c r="I21" s="22">
        <v>3588988</v>
      </c>
    </row>
    <row r="22" spans="1:9" x14ac:dyDescent="0.2">
      <c r="A22" s="14" t="s">
        <v>3</v>
      </c>
      <c r="B22" s="18"/>
      <c r="C22" s="22">
        <v>2313202.04</v>
      </c>
      <c r="D22" s="22">
        <v>3687804.08</v>
      </c>
      <c r="E22" s="17">
        <v>2434899.5299999998</v>
      </c>
      <c r="F22" s="22">
        <v>4685556.17</v>
      </c>
      <c r="G22" s="22">
        <v>2780363.05</v>
      </c>
      <c r="H22" s="22">
        <v>3588988</v>
      </c>
      <c r="I22" s="22">
        <v>3588988</v>
      </c>
    </row>
    <row r="23" spans="1:9" x14ac:dyDescent="0.2">
      <c r="A23" s="14"/>
      <c r="B23" s="18"/>
      <c r="C23" s="22"/>
      <c r="D23" s="22"/>
      <c r="E23" s="22"/>
      <c r="F23" s="22"/>
      <c r="G23" s="22"/>
      <c r="H23" s="22"/>
      <c r="I23" s="22"/>
    </row>
    <row r="24" spans="1:9" x14ac:dyDescent="0.2">
      <c r="A24" s="14" t="s">
        <v>4</v>
      </c>
      <c r="B24" s="215"/>
      <c r="C24" s="16"/>
      <c r="D24" s="16"/>
      <c r="E24" s="16"/>
      <c r="F24" s="16"/>
      <c r="G24" s="16"/>
      <c r="H24" s="17"/>
      <c r="I24" s="17"/>
    </row>
    <row r="25" spans="1:9" x14ac:dyDescent="0.2">
      <c r="A25" s="14" t="s">
        <v>31</v>
      </c>
      <c r="B25" s="18"/>
      <c r="C25" s="19"/>
      <c r="D25" s="16"/>
      <c r="E25" s="16"/>
      <c r="F25" s="16"/>
      <c r="G25" s="16"/>
      <c r="H25" s="17"/>
      <c r="I25" s="17"/>
    </row>
    <row r="26" spans="1:9" x14ac:dyDescent="0.2">
      <c r="A26" s="20"/>
      <c r="B26" s="21"/>
      <c r="C26" s="22"/>
      <c r="D26" s="22"/>
      <c r="E26" s="22"/>
      <c r="F26" s="22"/>
      <c r="G26" s="22"/>
      <c r="H26" s="22"/>
      <c r="I26" s="22"/>
    </row>
    <row r="27" spans="1:9" x14ac:dyDescent="0.2">
      <c r="A27" s="20"/>
      <c r="B27" s="21"/>
      <c r="C27" s="22"/>
      <c r="D27" s="22"/>
      <c r="E27" s="22"/>
      <c r="F27" s="22"/>
      <c r="G27" s="22"/>
      <c r="H27" s="22"/>
      <c r="I27" s="22"/>
    </row>
    <row r="28" spans="1:9" x14ac:dyDescent="0.2">
      <c r="A28" s="20"/>
      <c r="B28" s="21"/>
      <c r="C28" s="22"/>
      <c r="D28" s="22"/>
      <c r="E28" s="22"/>
      <c r="F28" s="22"/>
      <c r="G28" s="22"/>
      <c r="H28" s="22"/>
      <c r="I28" s="22"/>
    </row>
    <row r="29" spans="1:9" x14ac:dyDescent="0.2">
      <c r="A29" s="14" t="s">
        <v>5</v>
      </c>
      <c r="B29" s="18"/>
      <c r="C29" s="17">
        <v>0</v>
      </c>
      <c r="D29" s="17">
        <v>0</v>
      </c>
      <c r="E29" s="17">
        <v>0</v>
      </c>
      <c r="F29" s="17">
        <f>SUM(F26:F28)</f>
        <v>0</v>
      </c>
      <c r="G29" s="17">
        <f>SUM(G26:G28)</f>
        <v>0</v>
      </c>
      <c r="H29" s="17">
        <f>SUM(H26:H28)</f>
        <v>0</v>
      </c>
      <c r="I29" s="17">
        <f>SUM(I26:I28)</f>
        <v>0</v>
      </c>
    </row>
    <row r="30" spans="1:9" x14ac:dyDescent="0.2">
      <c r="A30" s="14"/>
      <c r="B30" s="18"/>
      <c r="C30" s="22"/>
      <c r="D30" s="22"/>
      <c r="E30" s="22"/>
      <c r="F30" s="22"/>
      <c r="G30" s="22"/>
      <c r="H30" s="22"/>
      <c r="I30" s="22"/>
    </row>
    <row r="31" spans="1:9" x14ac:dyDescent="0.2">
      <c r="A31" s="14" t="s">
        <v>7</v>
      </c>
      <c r="B31" s="18"/>
      <c r="C31" s="17">
        <v>148.16000000014901</v>
      </c>
      <c r="D31" s="17">
        <v>1564.3599999998696</v>
      </c>
      <c r="E31" s="17">
        <v>7.9100000001490116</v>
      </c>
      <c r="F31" s="17">
        <f>F20+F21-F22</f>
        <v>20.770000000484288</v>
      </c>
      <c r="G31" s="17">
        <f>+G20+G21-G22+G29</f>
        <v>17.640000000596046</v>
      </c>
      <c r="H31" s="17">
        <f>+H20+H21-H22+H29</f>
        <v>17.640000000596046</v>
      </c>
      <c r="I31" s="17">
        <f>+I20+I21-I22+I29</f>
        <v>17.640000000596046</v>
      </c>
    </row>
    <row r="32" spans="1:9" x14ac:dyDescent="0.2">
      <c r="A32" s="20"/>
      <c r="B32" s="21"/>
      <c r="C32" s="37"/>
      <c r="D32" s="37"/>
      <c r="E32" s="22"/>
      <c r="F32" s="22"/>
      <c r="G32" s="22"/>
      <c r="H32" s="22"/>
      <c r="I32" s="22"/>
    </row>
    <row r="33" spans="1:9" x14ac:dyDescent="0.2">
      <c r="A33" s="14" t="s">
        <v>24</v>
      </c>
      <c r="B33" s="18"/>
      <c r="C33" s="37">
        <v>1052196.92</v>
      </c>
      <c r="D33" s="37">
        <v>481411.14</v>
      </c>
      <c r="E33" s="22">
        <v>1288848.49</v>
      </c>
      <c r="F33" s="22">
        <v>367785.93</v>
      </c>
      <c r="G33" s="22">
        <v>1292548.27</v>
      </c>
      <c r="H33" s="22">
        <v>897247</v>
      </c>
      <c r="I33" s="22">
        <v>897247</v>
      </c>
    </row>
    <row r="34" spans="1:9" x14ac:dyDescent="0.2">
      <c r="A34" s="20"/>
      <c r="B34" s="21"/>
      <c r="C34" s="37"/>
      <c r="D34" s="37"/>
      <c r="E34" s="22"/>
      <c r="F34" s="22"/>
      <c r="G34" s="22"/>
      <c r="H34" s="22"/>
      <c r="I34" s="22"/>
    </row>
    <row r="35" spans="1:9" x14ac:dyDescent="0.2">
      <c r="A35" s="14" t="s">
        <v>25</v>
      </c>
      <c r="B35" s="46"/>
      <c r="C35" s="47" t="s">
        <v>57</v>
      </c>
      <c r="D35" s="47" t="s">
        <v>57</v>
      </c>
      <c r="E35" s="47" t="s">
        <v>57</v>
      </c>
      <c r="F35" s="47" t="s">
        <v>57</v>
      </c>
      <c r="G35" s="47" t="s">
        <v>57</v>
      </c>
      <c r="H35" s="47" t="s">
        <v>57</v>
      </c>
      <c r="I35" s="47" t="s">
        <v>57</v>
      </c>
    </row>
    <row r="36" spans="1:9" x14ac:dyDescent="0.2">
      <c r="A36" s="48"/>
      <c r="B36" s="48"/>
      <c r="C36" s="49"/>
      <c r="D36" s="49"/>
      <c r="E36" s="49"/>
      <c r="F36" s="49"/>
      <c r="G36" s="49"/>
      <c r="H36" s="49"/>
      <c r="I36" s="49"/>
    </row>
    <row r="37" spans="1:9" x14ac:dyDescent="0.2">
      <c r="A37" s="50" t="s">
        <v>26</v>
      </c>
      <c r="B37" s="41"/>
      <c r="C37" s="34"/>
      <c r="D37" s="34"/>
      <c r="E37" s="34"/>
      <c r="F37" s="34"/>
      <c r="G37" s="34"/>
      <c r="H37" s="34"/>
      <c r="I37" s="34"/>
    </row>
    <row r="38" spans="1:9" x14ac:dyDescent="0.2">
      <c r="A38" s="51" t="s">
        <v>29</v>
      </c>
      <c r="B38" s="21"/>
      <c r="C38" s="37"/>
      <c r="D38" s="37"/>
      <c r="E38" s="37"/>
      <c r="F38" s="37"/>
      <c r="G38" s="37"/>
      <c r="H38" s="37"/>
      <c r="I38" s="37"/>
    </row>
    <row r="39" spans="1:9" x14ac:dyDescent="0.2">
      <c r="A39" s="14"/>
      <c r="B39" s="18"/>
      <c r="C39" s="22"/>
      <c r="D39" s="22"/>
      <c r="E39" s="22"/>
      <c r="F39" s="22"/>
      <c r="G39" s="22"/>
      <c r="H39" s="22"/>
      <c r="I39" s="22"/>
    </row>
    <row r="40" spans="1:9" x14ac:dyDescent="0.2">
      <c r="A40" s="14" t="s">
        <v>6</v>
      </c>
      <c r="B40" s="18"/>
      <c r="C40" s="22"/>
      <c r="D40" s="22"/>
      <c r="E40" s="22"/>
      <c r="F40" s="22"/>
      <c r="G40" s="22"/>
      <c r="H40" s="22"/>
      <c r="I40" s="22"/>
    </row>
    <row r="41" spans="1:9" x14ac:dyDescent="0.2">
      <c r="A41" s="14"/>
      <c r="B41" s="18"/>
      <c r="C41" s="22"/>
      <c r="D41" s="22"/>
      <c r="E41" s="22"/>
      <c r="F41" s="22"/>
      <c r="G41" s="22"/>
      <c r="H41" s="22"/>
      <c r="I41" s="22"/>
    </row>
    <row r="42" spans="1:9" x14ac:dyDescent="0.2">
      <c r="A42" s="51" t="s">
        <v>8</v>
      </c>
      <c r="B42" s="46"/>
      <c r="C42" s="22"/>
      <c r="D42" s="22"/>
      <c r="E42" s="22"/>
      <c r="F42" s="22"/>
      <c r="G42" s="22"/>
      <c r="H42" s="22"/>
      <c r="I42" s="22"/>
    </row>
    <row r="43" spans="1:9" x14ac:dyDescent="0.2">
      <c r="A43" s="52" t="s">
        <v>9</v>
      </c>
      <c r="B43" s="53"/>
      <c r="C43" s="22"/>
      <c r="D43" s="22"/>
      <c r="E43" s="22"/>
      <c r="F43" s="22"/>
      <c r="G43" s="22"/>
      <c r="H43" s="22"/>
      <c r="I43" s="22"/>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82"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268A30-AEDC-4817-BC7A-3B8633653FCA}">
  <sheetPr>
    <pageSetUpPr fitToPage="1"/>
  </sheetPr>
  <dimension ref="A1:I43"/>
  <sheetViews>
    <sheetView zoomScaleNormal="100" workbookViewId="0">
      <selection activeCell="A13" sqref="A13"/>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E1" s="62"/>
    </row>
    <row r="2" spans="1:9" x14ac:dyDescent="0.2">
      <c r="A2" s="1" t="s">
        <v>13</v>
      </c>
      <c r="B2" s="60" t="s">
        <v>36</v>
      </c>
      <c r="C2" s="41"/>
      <c r="D2" s="41"/>
      <c r="G2" s="42" t="s">
        <v>14</v>
      </c>
      <c r="H2" s="60" t="s">
        <v>365</v>
      </c>
      <c r="I2" s="41"/>
    </row>
    <row r="3" spans="1:9" x14ac:dyDescent="0.2">
      <c r="A3" s="1" t="s">
        <v>22</v>
      </c>
      <c r="B3" s="60" t="s">
        <v>103</v>
      </c>
      <c r="C3" s="41"/>
      <c r="D3" s="41"/>
      <c r="G3" s="42" t="s">
        <v>15</v>
      </c>
      <c r="H3" s="61" t="s">
        <v>366</v>
      </c>
      <c r="I3" s="215"/>
    </row>
    <row r="4" spans="1:9" x14ac:dyDescent="0.2">
      <c r="A4" s="1" t="s">
        <v>16</v>
      </c>
      <c r="B4" s="60" t="s">
        <v>153</v>
      </c>
      <c r="C4" s="41"/>
      <c r="D4" s="41"/>
      <c r="G4" s="42" t="s">
        <v>18</v>
      </c>
      <c r="H4" s="60" t="s">
        <v>139</v>
      </c>
      <c r="I4" s="41"/>
    </row>
    <row r="5" spans="1:9" x14ac:dyDescent="0.2">
      <c r="A5" s="1" t="s">
        <v>17</v>
      </c>
      <c r="B5" s="60" t="s">
        <v>154</v>
      </c>
      <c r="C5" s="215"/>
      <c r="D5" s="215"/>
      <c r="G5" s="42" t="s">
        <v>19</v>
      </c>
      <c r="H5" s="61" t="s">
        <v>155</v>
      </c>
      <c r="I5" s="215"/>
    </row>
    <row r="6" spans="1:9" x14ac:dyDescent="0.2">
      <c r="B6" s="56"/>
      <c r="C6" s="48"/>
      <c r="D6" s="48"/>
    </row>
    <row r="8" spans="1:9" ht="54.75" customHeight="1" x14ac:dyDescent="0.2">
      <c r="A8" s="237" t="s">
        <v>156</v>
      </c>
      <c r="B8" s="237"/>
      <c r="C8" s="237"/>
      <c r="D8" s="237"/>
      <c r="E8" s="237"/>
      <c r="F8" s="237"/>
      <c r="G8" s="237"/>
      <c r="H8" s="237"/>
      <c r="I8" s="237"/>
    </row>
    <row r="10" spans="1:9" x14ac:dyDescent="0.2">
      <c r="A10" s="237" t="s">
        <v>157</v>
      </c>
      <c r="B10" s="237"/>
      <c r="C10" s="237"/>
      <c r="D10" s="237"/>
      <c r="E10" s="237"/>
      <c r="F10" s="237"/>
      <c r="G10" s="237"/>
      <c r="H10" s="237"/>
      <c r="I10" s="237"/>
    </row>
    <row r="12" spans="1:9" ht="164.25" customHeight="1" x14ac:dyDescent="0.2">
      <c r="A12" s="237" t="s">
        <v>158</v>
      </c>
      <c r="B12" s="237"/>
      <c r="C12" s="237"/>
      <c r="D12" s="237"/>
      <c r="E12" s="237"/>
      <c r="F12" s="237"/>
      <c r="G12" s="237"/>
      <c r="H12" s="237"/>
      <c r="I12" s="237"/>
    </row>
    <row r="14" spans="1:9" x14ac:dyDescent="0.2">
      <c r="A14" s="237" t="s">
        <v>367</v>
      </c>
      <c r="B14" s="237"/>
      <c r="C14" s="237"/>
      <c r="D14" s="237"/>
      <c r="E14" s="237"/>
      <c r="F14" s="237"/>
      <c r="G14" s="237"/>
      <c r="H14" s="237"/>
      <c r="I14" s="237"/>
    </row>
    <row r="16" spans="1:9" x14ac:dyDescent="0.2">
      <c r="A16" s="228" t="s">
        <v>12</v>
      </c>
      <c r="B16" s="229"/>
      <c r="C16" s="229"/>
      <c r="D16" s="229"/>
      <c r="E16" s="229"/>
      <c r="F16" s="229"/>
      <c r="G16" s="229"/>
      <c r="H16" s="229"/>
      <c r="I16" s="230"/>
    </row>
    <row r="17" spans="1:9" x14ac:dyDescent="0.2">
      <c r="A17" s="14"/>
      <c r="B17" s="18"/>
      <c r="C17" s="44" t="s">
        <v>27</v>
      </c>
      <c r="D17" s="44" t="s">
        <v>30</v>
      </c>
      <c r="E17" s="44" t="s">
        <v>32</v>
      </c>
      <c r="F17" s="44" t="s">
        <v>33</v>
      </c>
      <c r="G17" s="44" t="s">
        <v>34</v>
      </c>
      <c r="H17" s="44" t="s">
        <v>35</v>
      </c>
      <c r="I17" s="44" t="s">
        <v>356</v>
      </c>
    </row>
    <row r="18" spans="1:9" x14ac:dyDescent="0.2">
      <c r="A18" s="14"/>
      <c r="B18" s="18"/>
      <c r="C18" s="45" t="s">
        <v>10</v>
      </c>
      <c r="D18" s="9" t="s">
        <v>10</v>
      </c>
      <c r="E18" s="9" t="s">
        <v>10</v>
      </c>
      <c r="F18" s="11" t="s">
        <v>10</v>
      </c>
      <c r="G18" s="11" t="s">
        <v>10</v>
      </c>
      <c r="H18" s="9" t="s">
        <v>11</v>
      </c>
      <c r="I18" s="9" t="s">
        <v>11</v>
      </c>
    </row>
    <row r="19" spans="1:9" x14ac:dyDescent="0.2">
      <c r="A19" s="14" t="s">
        <v>0</v>
      </c>
      <c r="B19" s="18"/>
      <c r="C19" s="22">
        <v>255086</v>
      </c>
      <c r="D19" s="22">
        <v>300000</v>
      </c>
      <c r="E19" s="22">
        <v>300000</v>
      </c>
      <c r="F19" s="22">
        <v>300000</v>
      </c>
      <c r="G19" s="22">
        <v>300000</v>
      </c>
      <c r="H19" s="22">
        <v>300000</v>
      </c>
      <c r="I19" s="22">
        <v>300000</v>
      </c>
    </row>
    <row r="20" spans="1:9" x14ac:dyDescent="0.2">
      <c r="A20" s="14" t="s">
        <v>1</v>
      </c>
      <c r="B20" s="18"/>
      <c r="C20" s="22">
        <v>7.2399999999906868</v>
      </c>
      <c r="D20" s="22">
        <v>82.979999999981374</v>
      </c>
      <c r="E20" s="22">
        <v>0.33999999996740371</v>
      </c>
      <c r="F20" s="22">
        <f>E31</f>
        <v>0.42999999999301508</v>
      </c>
      <c r="G20" s="22">
        <f>F31</f>
        <v>20.46999999997206</v>
      </c>
      <c r="H20" s="22">
        <f>G31</f>
        <v>0.63999999995576218</v>
      </c>
      <c r="I20" s="22">
        <f>H31</f>
        <v>0.63999999995576218</v>
      </c>
    </row>
    <row r="21" spans="1:9" x14ac:dyDescent="0.2">
      <c r="A21" s="14" t="s">
        <v>2</v>
      </c>
      <c r="B21" s="18"/>
      <c r="C21" s="22">
        <v>282512.27</v>
      </c>
      <c r="D21" s="22">
        <v>286176.09999999998</v>
      </c>
      <c r="E21" s="22">
        <v>262862.40000000002</v>
      </c>
      <c r="F21" s="22">
        <v>372297.47</v>
      </c>
      <c r="G21" s="22">
        <v>246525.87</v>
      </c>
      <c r="H21" s="22">
        <v>300000</v>
      </c>
      <c r="I21" s="22">
        <v>300000</v>
      </c>
    </row>
    <row r="22" spans="1:9" x14ac:dyDescent="0.2">
      <c r="A22" s="14" t="s">
        <v>3</v>
      </c>
      <c r="B22" s="18"/>
      <c r="C22" s="22">
        <v>282436.53000000003</v>
      </c>
      <c r="D22" s="22">
        <v>286258.74</v>
      </c>
      <c r="E22" s="17">
        <v>262862.31</v>
      </c>
      <c r="F22" s="22">
        <v>372277.43</v>
      </c>
      <c r="G22" s="22">
        <v>246545.7</v>
      </c>
      <c r="H22" s="22">
        <v>300000</v>
      </c>
      <c r="I22" s="22">
        <v>300000</v>
      </c>
    </row>
    <row r="23" spans="1:9" x14ac:dyDescent="0.2">
      <c r="A23" s="14"/>
      <c r="B23" s="18"/>
      <c r="C23" s="22"/>
      <c r="D23" s="22"/>
      <c r="E23" s="22"/>
      <c r="F23" s="22"/>
      <c r="G23" s="22"/>
      <c r="H23" s="22"/>
      <c r="I23" s="22"/>
    </row>
    <row r="24" spans="1:9" x14ac:dyDescent="0.2">
      <c r="A24" s="14" t="s">
        <v>4</v>
      </c>
      <c r="B24" s="215"/>
      <c r="C24" s="16"/>
      <c r="D24" s="16"/>
      <c r="E24" s="16"/>
      <c r="F24" s="16"/>
      <c r="G24" s="16"/>
      <c r="H24" s="17"/>
      <c r="I24" s="17"/>
    </row>
    <row r="25" spans="1:9" x14ac:dyDescent="0.2">
      <c r="A25" s="14" t="s">
        <v>31</v>
      </c>
      <c r="B25" s="18"/>
      <c r="C25" s="19"/>
      <c r="D25" s="16"/>
      <c r="E25" s="16"/>
      <c r="F25" s="16"/>
      <c r="G25" s="16"/>
      <c r="H25" s="17"/>
      <c r="I25" s="17"/>
    </row>
    <row r="26" spans="1:9" x14ac:dyDescent="0.2">
      <c r="A26" s="20"/>
      <c r="B26" s="21"/>
      <c r="C26" s="22"/>
      <c r="D26" s="22"/>
      <c r="E26" s="22"/>
      <c r="F26" s="22"/>
      <c r="G26" s="22"/>
      <c r="H26" s="22"/>
      <c r="I26" s="22"/>
    </row>
    <row r="27" spans="1:9" x14ac:dyDescent="0.2">
      <c r="A27" s="20"/>
      <c r="B27" s="21"/>
      <c r="C27" s="22"/>
      <c r="D27" s="22"/>
      <c r="E27" s="22"/>
      <c r="F27" s="22"/>
      <c r="G27" s="22"/>
      <c r="H27" s="22"/>
      <c r="I27" s="22"/>
    </row>
    <row r="28" spans="1:9" x14ac:dyDescent="0.2">
      <c r="A28" s="20"/>
      <c r="B28" s="21"/>
      <c r="C28" s="22"/>
      <c r="D28" s="22"/>
      <c r="E28" s="22"/>
      <c r="F28" s="22"/>
      <c r="G28" s="22"/>
      <c r="H28" s="22"/>
      <c r="I28" s="22"/>
    </row>
    <row r="29" spans="1:9" x14ac:dyDescent="0.2">
      <c r="A29" s="14" t="s">
        <v>5</v>
      </c>
      <c r="B29" s="18"/>
      <c r="C29" s="17">
        <v>0</v>
      </c>
      <c r="D29" s="17">
        <v>0</v>
      </c>
      <c r="E29" s="17">
        <v>0</v>
      </c>
      <c r="F29" s="17">
        <f>SUM(F26:F28)</f>
        <v>0</v>
      </c>
      <c r="G29" s="17">
        <f>SUM(G26:G28)</f>
        <v>0</v>
      </c>
      <c r="H29" s="17">
        <f>SUM(H26:H28)</f>
        <v>0</v>
      </c>
      <c r="I29" s="17">
        <f>SUM(I26:I28)</f>
        <v>0</v>
      </c>
    </row>
    <row r="30" spans="1:9" x14ac:dyDescent="0.2">
      <c r="A30" s="14"/>
      <c r="B30" s="18"/>
      <c r="C30" s="22"/>
      <c r="D30" s="22"/>
      <c r="E30" s="22"/>
      <c r="F30" s="22"/>
      <c r="G30" s="22"/>
      <c r="H30" s="22"/>
      <c r="I30" s="22"/>
    </row>
    <row r="31" spans="1:9" x14ac:dyDescent="0.2">
      <c r="A31" s="14" t="s">
        <v>7</v>
      </c>
      <c r="B31" s="18"/>
      <c r="C31" s="17">
        <v>82.979999999981374</v>
      </c>
      <c r="D31" s="17">
        <v>0.33999999996740371</v>
      </c>
      <c r="E31" s="17">
        <v>0.42999999999301508</v>
      </c>
      <c r="F31" s="17">
        <f>+F20+F21-F22+F29</f>
        <v>20.46999999997206</v>
      </c>
      <c r="G31" s="17">
        <f>+G20+G21-G22+G29</f>
        <v>0.63999999995576218</v>
      </c>
      <c r="H31" s="17">
        <f>+H20+H21-H22+H29</f>
        <v>0.63999999995576218</v>
      </c>
      <c r="I31" s="17">
        <f>+I20+I21-I22+I29</f>
        <v>0.63999999995576218</v>
      </c>
    </row>
    <row r="32" spans="1:9" x14ac:dyDescent="0.2">
      <c r="A32" s="20"/>
      <c r="B32" s="21"/>
      <c r="C32" s="37"/>
      <c r="D32" s="37"/>
      <c r="E32" s="22"/>
      <c r="F32" s="22"/>
      <c r="G32" s="22"/>
      <c r="H32" s="22"/>
      <c r="I32" s="22"/>
    </row>
    <row r="33" spans="1:9" x14ac:dyDescent="0.2">
      <c r="A33" s="14" t="s">
        <v>24</v>
      </c>
      <c r="B33" s="18"/>
      <c r="C33" s="37">
        <v>117911.94</v>
      </c>
      <c r="D33" s="37">
        <v>0</v>
      </c>
      <c r="E33" s="22">
        <v>127225</v>
      </c>
      <c r="F33" s="22">
        <v>111629.5</v>
      </c>
      <c r="G33" s="22">
        <v>112124.22</v>
      </c>
      <c r="H33" s="22">
        <v>0</v>
      </c>
      <c r="I33" s="22">
        <v>0</v>
      </c>
    </row>
    <row r="34" spans="1:9" x14ac:dyDescent="0.2">
      <c r="A34" s="20"/>
      <c r="B34" s="21"/>
      <c r="C34" s="37"/>
      <c r="D34" s="37"/>
      <c r="E34" s="22"/>
      <c r="F34" s="22"/>
      <c r="G34" s="22"/>
      <c r="H34" s="22"/>
      <c r="I34" s="22"/>
    </row>
    <row r="35" spans="1:9" x14ac:dyDescent="0.2">
      <c r="A35" s="14" t="s">
        <v>25</v>
      </c>
      <c r="B35" s="46"/>
      <c r="C35" s="47" t="s">
        <v>57</v>
      </c>
      <c r="D35" s="47" t="s">
        <v>57</v>
      </c>
      <c r="E35" s="47" t="s">
        <v>57</v>
      </c>
      <c r="F35" s="47" t="s">
        <v>57</v>
      </c>
      <c r="G35" s="47" t="s">
        <v>57</v>
      </c>
      <c r="H35" s="47" t="s">
        <v>57</v>
      </c>
      <c r="I35" s="47" t="s">
        <v>57</v>
      </c>
    </row>
    <row r="36" spans="1:9" x14ac:dyDescent="0.2">
      <c r="A36" s="48"/>
      <c r="B36" s="48"/>
      <c r="C36" s="49"/>
      <c r="D36" s="49"/>
      <c r="E36" s="49"/>
      <c r="F36" s="49"/>
      <c r="G36" s="49"/>
      <c r="H36" s="49"/>
      <c r="I36" s="49"/>
    </row>
    <row r="37" spans="1:9" x14ac:dyDescent="0.2">
      <c r="A37" s="50" t="s">
        <v>26</v>
      </c>
      <c r="B37" s="41"/>
      <c r="C37" s="34"/>
      <c r="D37" s="34"/>
      <c r="E37" s="34"/>
      <c r="F37" s="34"/>
      <c r="G37" s="34"/>
      <c r="H37" s="34"/>
      <c r="I37" s="34"/>
    </row>
    <row r="38" spans="1:9" x14ac:dyDescent="0.2">
      <c r="A38" s="51" t="s">
        <v>29</v>
      </c>
      <c r="B38" s="21"/>
      <c r="C38" s="37"/>
      <c r="D38" s="37"/>
      <c r="E38" s="37"/>
      <c r="F38" s="37"/>
      <c r="G38" s="37"/>
      <c r="H38" s="37"/>
      <c r="I38" s="37"/>
    </row>
    <row r="39" spans="1:9" x14ac:dyDescent="0.2">
      <c r="A39" s="14"/>
      <c r="B39" s="18"/>
      <c r="C39" s="22"/>
      <c r="D39" s="22"/>
      <c r="E39" s="22"/>
      <c r="F39" s="22"/>
      <c r="G39" s="22"/>
      <c r="H39" s="22"/>
      <c r="I39" s="22"/>
    </row>
    <row r="40" spans="1:9" x14ac:dyDescent="0.2">
      <c r="A40" s="14" t="s">
        <v>6</v>
      </c>
      <c r="B40" s="18"/>
      <c r="C40" s="22"/>
      <c r="D40" s="22"/>
      <c r="E40" s="22"/>
      <c r="F40" s="22"/>
      <c r="G40" s="22"/>
      <c r="H40" s="22"/>
      <c r="I40" s="22"/>
    </row>
    <row r="41" spans="1:9" x14ac:dyDescent="0.2">
      <c r="A41" s="14"/>
      <c r="B41" s="18"/>
      <c r="C41" s="22"/>
      <c r="D41" s="22"/>
      <c r="E41" s="22"/>
      <c r="F41" s="22"/>
      <c r="G41" s="22"/>
      <c r="H41" s="22"/>
      <c r="I41" s="22"/>
    </row>
    <row r="42" spans="1:9" x14ac:dyDescent="0.2">
      <c r="A42" s="51" t="s">
        <v>8</v>
      </c>
      <c r="B42" s="46"/>
      <c r="C42" s="22"/>
      <c r="D42" s="22"/>
      <c r="E42" s="22"/>
      <c r="F42" s="22"/>
      <c r="G42" s="22"/>
      <c r="H42" s="22"/>
      <c r="I42" s="22"/>
    </row>
    <row r="43" spans="1:9" x14ac:dyDescent="0.2">
      <c r="A43" s="52" t="s">
        <v>9</v>
      </c>
      <c r="B43" s="53"/>
      <c r="C43" s="22"/>
      <c r="D43" s="22"/>
      <c r="E43" s="22"/>
      <c r="F43" s="22"/>
      <c r="G43" s="22"/>
      <c r="H43" s="22"/>
      <c r="I43" s="22"/>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96" fitToHeight="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2A6783-1F34-4B4E-9C50-C7355D437A4F}">
  <sheetPr>
    <pageSetUpPr fitToPage="1"/>
  </sheetPr>
  <dimension ref="A1:I43"/>
  <sheetViews>
    <sheetView topLeftCell="A4" zoomScaleNormal="100" workbookViewId="0">
      <selection activeCell="A13" sqref="A13"/>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E1" s="62"/>
    </row>
    <row r="2" spans="1:9" x14ac:dyDescent="0.2">
      <c r="A2" s="1" t="s">
        <v>13</v>
      </c>
      <c r="B2" s="60" t="s">
        <v>36</v>
      </c>
      <c r="C2" s="41"/>
      <c r="D2" s="41"/>
      <c r="G2" s="42" t="s">
        <v>14</v>
      </c>
      <c r="H2" s="60" t="s">
        <v>102</v>
      </c>
      <c r="I2" s="41"/>
    </row>
    <row r="3" spans="1:9" x14ac:dyDescent="0.2">
      <c r="A3" s="1" t="s">
        <v>22</v>
      </c>
      <c r="B3" s="60" t="s">
        <v>103</v>
      </c>
      <c r="C3" s="41"/>
      <c r="D3" s="41"/>
      <c r="G3" s="42" t="s">
        <v>15</v>
      </c>
      <c r="H3" s="61" t="s">
        <v>104</v>
      </c>
      <c r="I3" s="215"/>
    </row>
    <row r="4" spans="1:9" x14ac:dyDescent="0.2">
      <c r="A4" s="1" t="s">
        <v>16</v>
      </c>
      <c r="B4" s="60" t="s">
        <v>159</v>
      </c>
      <c r="C4" s="41"/>
      <c r="D4" s="41"/>
      <c r="G4" s="42" t="s">
        <v>18</v>
      </c>
      <c r="H4" s="60" t="s">
        <v>41</v>
      </c>
      <c r="I4" s="41"/>
    </row>
    <row r="5" spans="1:9" x14ac:dyDescent="0.2">
      <c r="A5" s="1" t="s">
        <v>17</v>
      </c>
      <c r="B5" s="60" t="s">
        <v>160</v>
      </c>
      <c r="C5" s="215"/>
      <c r="D5" s="215"/>
      <c r="G5" s="42" t="s">
        <v>19</v>
      </c>
      <c r="H5" s="61" t="s">
        <v>161</v>
      </c>
      <c r="I5" s="215"/>
    </row>
    <row r="6" spans="1:9" x14ac:dyDescent="0.2">
      <c r="B6" s="56"/>
      <c r="C6" s="48"/>
      <c r="D6" s="48"/>
    </row>
    <row r="8" spans="1:9" ht="69" customHeight="1" x14ac:dyDescent="0.2">
      <c r="A8" s="237" t="s">
        <v>162</v>
      </c>
      <c r="B8" s="237"/>
      <c r="C8" s="237"/>
      <c r="D8" s="237"/>
      <c r="E8" s="237"/>
      <c r="F8" s="237"/>
      <c r="G8" s="237"/>
      <c r="H8" s="237"/>
      <c r="I8" s="237"/>
    </row>
    <row r="10" spans="1:9" ht="28.5" customHeight="1" x14ac:dyDescent="0.2">
      <c r="A10" s="237" t="s">
        <v>163</v>
      </c>
      <c r="B10" s="237"/>
      <c r="C10" s="237"/>
      <c r="D10" s="237"/>
      <c r="E10" s="237"/>
      <c r="F10" s="237"/>
      <c r="G10" s="237"/>
      <c r="H10" s="237"/>
      <c r="I10" s="237"/>
    </row>
    <row r="12" spans="1:9" ht="55.7" customHeight="1" x14ac:dyDescent="0.2">
      <c r="A12" s="245" t="s">
        <v>164</v>
      </c>
      <c r="B12" s="245"/>
      <c r="C12" s="245"/>
      <c r="D12" s="245"/>
      <c r="E12" s="245"/>
      <c r="F12" s="245"/>
      <c r="G12" s="245"/>
      <c r="H12" s="245"/>
      <c r="I12" s="245"/>
    </row>
    <row r="14" spans="1:9" ht="51.75" customHeight="1" x14ac:dyDescent="0.2">
      <c r="A14" s="237" t="s">
        <v>368</v>
      </c>
      <c r="B14" s="237"/>
      <c r="C14" s="237"/>
      <c r="D14" s="237"/>
      <c r="E14" s="237"/>
      <c r="F14" s="237"/>
      <c r="G14" s="237"/>
      <c r="H14" s="237"/>
      <c r="I14" s="237"/>
    </row>
    <row r="16" spans="1:9" x14ac:dyDescent="0.2">
      <c r="A16" s="228" t="s">
        <v>12</v>
      </c>
      <c r="B16" s="229"/>
      <c r="C16" s="229"/>
      <c r="D16" s="229"/>
      <c r="E16" s="229"/>
      <c r="F16" s="229"/>
      <c r="G16" s="229"/>
      <c r="H16" s="229"/>
      <c r="I16" s="230"/>
    </row>
    <row r="17" spans="1:9" x14ac:dyDescent="0.2">
      <c r="A17" s="14"/>
      <c r="B17" s="18"/>
      <c r="C17" s="44" t="s">
        <v>27</v>
      </c>
      <c r="D17" s="44" t="s">
        <v>30</v>
      </c>
      <c r="E17" s="44" t="s">
        <v>32</v>
      </c>
      <c r="F17" s="44" t="s">
        <v>33</v>
      </c>
      <c r="G17" s="44" t="s">
        <v>34</v>
      </c>
      <c r="H17" s="44" t="s">
        <v>35</v>
      </c>
      <c r="I17" s="44" t="s">
        <v>356</v>
      </c>
    </row>
    <row r="18" spans="1:9" x14ac:dyDescent="0.2">
      <c r="A18" s="14"/>
      <c r="B18" s="18"/>
      <c r="C18" s="45" t="s">
        <v>10</v>
      </c>
      <c r="D18" s="9" t="s">
        <v>10</v>
      </c>
      <c r="E18" s="9" t="s">
        <v>10</v>
      </c>
      <c r="F18" s="11" t="s">
        <v>10</v>
      </c>
      <c r="G18" s="11" t="s">
        <v>10</v>
      </c>
      <c r="H18" s="9" t="s">
        <v>11</v>
      </c>
      <c r="I18" s="9" t="s">
        <v>11</v>
      </c>
    </row>
    <row r="19" spans="1:9" x14ac:dyDescent="0.2">
      <c r="A19" s="14" t="s">
        <v>0</v>
      </c>
      <c r="B19" s="18"/>
      <c r="C19" s="22">
        <v>195445</v>
      </c>
      <c r="D19" s="22">
        <v>800000</v>
      </c>
      <c r="E19" s="22">
        <v>160000</v>
      </c>
      <c r="F19" s="22">
        <v>160000</v>
      </c>
      <c r="G19" s="22">
        <v>160000</v>
      </c>
      <c r="H19" s="22">
        <v>160000</v>
      </c>
      <c r="I19" s="22">
        <v>160000</v>
      </c>
    </row>
    <row r="20" spans="1:9" x14ac:dyDescent="0.2">
      <c r="A20" s="14" t="s">
        <v>1</v>
      </c>
      <c r="B20" s="18"/>
      <c r="C20" s="22">
        <v>318.63000000000466</v>
      </c>
      <c r="D20" s="22">
        <v>573.07999999998719</v>
      </c>
      <c r="E20" s="22">
        <v>0.26999999998952262</v>
      </c>
      <c r="F20" s="22">
        <f t="shared" ref="F20:I20" si="0">E31</f>
        <v>16.379999999975553</v>
      </c>
      <c r="G20" s="22">
        <f t="shared" si="0"/>
        <v>1.1599999999743886</v>
      </c>
      <c r="H20" s="22">
        <f t="shared" si="0"/>
        <v>0.26999999998952262</v>
      </c>
      <c r="I20" s="22">
        <f t="shared" si="0"/>
        <v>0.26999999998952262</v>
      </c>
    </row>
    <row r="21" spans="1:9" x14ac:dyDescent="0.2">
      <c r="A21" s="14" t="s">
        <v>2</v>
      </c>
      <c r="B21" s="18"/>
      <c r="C21" s="22">
        <v>158910.74</v>
      </c>
      <c r="D21" s="22">
        <v>136746.62</v>
      </c>
      <c r="E21" s="22">
        <v>155471.60999999999</v>
      </c>
      <c r="F21" s="22">
        <v>156015.48000000001</v>
      </c>
      <c r="G21" s="22">
        <v>152073.69</v>
      </c>
      <c r="H21" s="22">
        <v>157000</v>
      </c>
      <c r="I21" s="22">
        <v>157000</v>
      </c>
    </row>
    <row r="22" spans="1:9" x14ac:dyDescent="0.2">
      <c r="A22" s="14" t="s">
        <v>3</v>
      </c>
      <c r="B22" s="18"/>
      <c r="C22" s="22">
        <v>158656.29</v>
      </c>
      <c r="D22" s="22">
        <v>137319.43</v>
      </c>
      <c r="E22" s="17">
        <v>155455.5</v>
      </c>
      <c r="F22" s="22">
        <v>156030.70000000001</v>
      </c>
      <c r="G22" s="22">
        <v>152074.57999999999</v>
      </c>
      <c r="H22" s="22">
        <v>157000</v>
      </c>
      <c r="I22" s="22">
        <v>157000</v>
      </c>
    </row>
    <row r="23" spans="1:9" x14ac:dyDescent="0.2">
      <c r="A23" s="14"/>
      <c r="B23" s="18"/>
      <c r="C23" s="22"/>
      <c r="D23" s="22"/>
      <c r="E23" s="22"/>
      <c r="F23" s="22"/>
      <c r="G23" s="22"/>
      <c r="H23" s="22"/>
      <c r="I23" s="22"/>
    </row>
    <row r="24" spans="1:9" x14ac:dyDescent="0.2">
      <c r="A24" s="14" t="s">
        <v>4</v>
      </c>
      <c r="B24" s="215"/>
      <c r="C24" s="16"/>
      <c r="D24" s="16"/>
      <c r="E24" s="16"/>
      <c r="F24" s="16"/>
      <c r="G24" s="16"/>
      <c r="H24" s="17"/>
      <c r="I24" s="17"/>
    </row>
    <row r="25" spans="1:9" x14ac:dyDescent="0.2">
      <c r="A25" s="14" t="s">
        <v>31</v>
      </c>
      <c r="B25" s="18"/>
      <c r="C25" s="19"/>
      <c r="D25" s="16"/>
      <c r="E25" s="16"/>
      <c r="F25" s="16"/>
      <c r="G25" s="16"/>
      <c r="H25" s="17"/>
      <c r="I25" s="17"/>
    </row>
    <row r="26" spans="1:9" x14ac:dyDescent="0.2">
      <c r="A26" s="20"/>
      <c r="B26" s="21"/>
      <c r="C26" s="22"/>
      <c r="D26" s="22"/>
      <c r="E26" s="22"/>
      <c r="F26" s="22"/>
      <c r="G26" s="22"/>
      <c r="H26" s="22"/>
      <c r="I26" s="22"/>
    </row>
    <row r="27" spans="1:9" x14ac:dyDescent="0.2">
      <c r="A27" s="20"/>
      <c r="B27" s="21"/>
      <c r="C27" s="22"/>
      <c r="D27" s="22"/>
      <c r="E27" s="22"/>
      <c r="F27" s="22"/>
      <c r="G27" s="22"/>
      <c r="H27" s="22"/>
      <c r="I27" s="22"/>
    </row>
    <row r="28" spans="1:9" x14ac:dyDescent="0.2">
      <c r="A28" s="20"/>
      <c r="B28" s="21"/>
      <c r="C28" s="22"/>
      <c r="D28" s="22"/>
      <c r="E28" s="22"/>
      <c r="F28" s="22"/>
      <c r="G28" s="22"/>
      <c r="H28" s="22"/>
      <c r="I28" s="22"/>
    </row>
    <row r="29" spans="1:9" x14ac:dyDescent="0.2">
      <c r="A29" s="14" t="s">
        <v>5</v>
      </c>
      <c r="B29" s="18"/>
      <c r="C29" s="17">
        <v>0</v>
      </c>
      <c r="D29" s="17">
        <v>0</v>
      </c>
      <c r="E29" s="17">
        <v>0</v>
      </c>
      <c r="F29" s="17">
        <f t="shared" ref="F29:H29" si="1">SUM(F26:F28)</f>
        <v>0</v>
      </c>
      <c r="G29" s="17">
        <f t="shared" si="1"/>
        <v>0</v>
      </c>
      <c r="H29" s="17">
        <f t="shared" si="1"/>
        <v>0</v>
      </c>
      <c r="I29" s="17">
        <f t="shared" ref="I29" si="2">SUM(I26:I28)</f>
        <v>0</v>
      </c>
    </row>
    <row r="30" spans="1:9" x14ac:dyDescent="0.2">
      <c r="A30" s="14"/>
      <c r="B30" s="18"/>
      <c r="C30" s="22"/>
      <c r="D30" s="22"/>
      <c r="E30" s="22"/>
      <c r="F30" s="22"/>
      <c r="G30" s="22"/>
      <c r="H30" s="22"/>
      <c r="I30" s="22"/>
    </row>
    <row r="31" spans="1:9" x14ac:dyDescent="0.2">
      <c r="A31" s="14" t="s">
        <v>7</v>
      </c>
      <c r="B31" s="18"/>
      <c r="C31" s="17">
        <v>573.07999999998719</v>
      </c>
      <c r="D31" s="17">
        <v>0.26999999998952262</v>
      </c>
      <c r="E31" s="17">
        <v>16.379999999975553</v>
      </c>
      <c r="F31" s="17">
        <f>+F20+F21-F22+F29</f>
        <v>1.1599999999743886</v>
      </c>
      <c r="G31" s="17">
        <f>+G20+G21-G22+G29</f>
        <v>0.26999999998952262</v>
      </c>
      <c r="H31" s="17">
        <f t="shared" ref="H31:I31" si="3">+H20+H21-H22+H29</f>
        <v>0.26999999998952262</v>
      </c>
      <c r="I31" s="17">
        <f t="shared" si="3"/>
        <v>0.26999999998952262</v>
      </c>
    </row>
    <row r="32" spans="1:9" x14ac:dyDescent="0.2">
      <c r="A32" s="20"/>
      <c r="B32" s="21"/>
      <c r="C32" s="37"/>
      <c r="D32" s="37"/>
      <c r="E32" s="22"/>
      <c r="F32" s="22"/>
      <c r="G32" s="22"/>
      <c r="H32" s="22"/>
      <c r="I32" s="22"/>
    </row>
    <row r="33" spans="1:9" x14ac:dyDescent="0.2">
      <c r="A33" s="14" t="s">
        <v>24</v>
      </c>
      <c r="B33" s="18"/>
      <c r="C33" s="37"/>
      <c r="D33" s="37"/>
      <c r="E33" s="22">
        <v>4999</v>
      </c>
      <c r="F33" s="22">
        <v>117468.6</v>
      </c>
      <c r="G33" s="22">
        <v>3647.6</v>
      </c>
      <c r="H33" s="22">
        <v>0</v>
      </c>
      <c r="I33" s="22">
        <v>0</v>
      </c>
    </row>
    <row r="34" spans="1:9" x14ac:dyDescent="0.2">
      <c r="A34" s="20"/>
      <c r="B34" s="21"/>
      <c r="C34" s="37"/>
      <c r="D34" s="37"/>
      <c r="E34" s="22"/>
      <c r="F34" s="22"/>
      <c r="G34" s="22"/>
      <c r="H34" s="22"/>
      <c r="I34" s="22"/>
    </row>
    <row r="35" spans="1:9" x14ac:dyDescent="0.2">
      <c r="A35" s="14" t="s">
        <v>25</v>
      </c>
      <c r="B35" s="46"/>
      <c r="C35" s="47" t="s">
        <v>57</v>
      </c>
      <c r="D35" s="47" t="s">
        <v>57</v>
      </c>
      <c r="E35" s="47" t="s">
        <v>57</v>
      </c>
      <c r="F35" s="47" t="s">
        <v>57</v>
      </c>
      <c r="G35" s="47" t="s">
        <v>57</v>
      </c>
      <c r="H35" s="47" t="s">
        <v>57</v>
      </c>
      <c r="I35" s="47" t="s">
        <v>57</v>
      </c>
    </row>
    <row r="36" spans="1:9" x14ac:dyDescent="0.2">
      <c r="A36" s="48"/>
      <c r="B36" s="48"/>
      <c r="C36" s="49"/>
      <c r="D36" s="49"/>
      <c r="E36" s="49"/>
      <c r="F36" s="49"/>
      <c r="G36" s="49"/>
      <c r="H36" s="49"/>
      <c r="I36" s="49"/>
    </row>
    <row r="37" spans="1:9" x14ac:dyDescent="0.2">
      <c r="A37" s="50" t="s">
        <v>26</v>
      </c>
      <c r="B37" s="41"/>
      <c r="C37" s="34"/>
      <c r="D37" s="34"/>
      <c r="E37" s="34"/>
      <c r="F37" s="34"/>
      <c r="G37" s="34"/>
      <c r="H37" s="34"/>
      <c r="I37" s="34"/>
    </row>
    <row r="38" spans="1:9" x14ac:dyDescent="0.2">
      <c r="A38" s="51" t="s">
        <v>29</v>
      </c>
      <c r="B38" s="21"/>
      <c r="C38" s="37"/>
      <c r="D38" s="37"/>
      <c r="E38" s="37"/>
      <c r="F38" s="37"/>
      <c r="G38" s="37"/>
      <c r="H38" s="37"/>
      <c r="I38" s="37"/>
    </row>
    <row r="39" spans="1:9" x14ac:dyDescent="0.2">
      <c r="A39" s="14"/>
      <c r="B39" s="18"/>
      <c r="C39" s="22"/>
      <c r="D39" s="22"/>
      <c r="E39" s="22"/>
      <c r="F39" s="22"/>
      <c r="G39" s="22"/>
      <c r="H39" s="22"/>
      <c r="I39" s="22"/>
    </row>
    <row r="40" spans="1:9" x14ac:dyDescent="0.2">
      <c r="A40" s="14" t="s">
        <v>6</v>
      </c>
      <c r="B40" s="18"/>
      <c r="C40" s="22"/>
      <c r="D40" s="22"/>
      <c r="E40" s="22"/>
      <c r="F40" s="22"/>
      <c r="G40" s="22"/>
      <c r="H40" s="22"/>
      <c r="I40" s="22"/>
    </row>
    <row r="41" spans="1:9" x14ac:dyDescent="0.2">
      <c r="A41" s="14"/>
      <c r="B41" s="18"/>
      <c r="C41" s="22"/>
      <c r="D41" s="22"/>
      <c r="E41" s="22"/>
      <c r="F41" s="22"/>
      <c r="G41" s="22"/>
      <c r="H41" s="22"/>
      <c r="I41" s="22"/>
    </row>
    <row r="42" spans="1:9" x14ac:dyDescent="0.2">
      <c r="A42" s="51" t="s">
        <v>8</v>
      </c>
      <c r="B42" s="46"/>
      <c r="C42" s="22"/>
      <c r="D42" s="22"/>
      <c r="E42" s="22"/>
      <c r="F42" s="22"/>
      <c r="G42" s="22"/>
      <c r="H42" s="22"/>
      <c r="I42" s="22"/>
    </row>
    <row r="43" spans="1:9" x14ac:dyDescent="0.2">
      <c r="A43" s="52" t="s">
        <v>9</v>
      </c>
      <c r="B43" s="53"/>
      <c r="C43" s="22"/>
      <c r="D43" s="22"/>
      <c r="E43" s="22"/>
      <c r="F43" s="22"/>
      <c r="G43" s="22"/>
      <c r="H43" s="22"/>
      <c r="I43" s="22"/>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77"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F8D2C1-5D48-4D8F-A65C-D206EFFBDBE3}">
  <sheetPr>
    <pageSetUpPr fitToPage="1"/>
  </sheetPr>
  <dimension ref="A1:I43"/>
  <sheetViews>
    <sheetView zoomScaleNormal="100" workbookViewId="0">
      <selection activeCell="A13" sqref="A13"/>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E1" s="62"/>
    </row>
    <row r="2" spans="1:9" x14ac:dyDescent="0.2">
      <c r="A2" s="1" t="s">
        <v>13</v>
      </c>
      <c r="B2" s="60" t="s">
        <v>36</v>
      </c>
      <c r="C2" s="41"/>
      <c r="D2" s="41"/>
      <c r="G2" s="42" t="s">
        <v>14</v>
      </c>
      <c r="H2" s="60" t="s">
        <v>365</v>
      </c>
      <c r="I2" s="41"/>
    </row>
    <row r="3" spans="1:9" x14ac:dyDescent="0.2">
      <c r="A3" s="1" t="s">
        <v>22</v>
      </c>
      <c r="B3" s="60" t="s">
        <v>103</v>
      </c>
      <c r="C3" s="41"/>
      <c r="D3" s="41"/>
      <c r="G3" s="42" t="s">
        <v>15</v>
      </c>
      <c r="H3" s="61" t="s">
        <v>366</v>
      </c>
      <c r="I3" s="215"/>
    </row>
    <row r="4" spans="1:9" x14ac:dyDescent="0.2">
      <c r="A4" s="1" t="s">
        <v>16</v>
      </c>
      <c r="B4" s="60" t="s">
        <v>165</v>
      </c>
      <c r="C4" s="41"/>
      <c r="D4" s="41"/>
      <c r="G4" s="42" t="s">
        <v>18</v>
      </c>
      <c r="H4" s="60" t="s">
        <v>139</v>
      </c>
      <c r="I4" s="41"/>
    </row>
    <row r="5" spans="1:9" x14ac:dyDescent="0.2">
      <c r="A5" s="1" t="s">
        <v>17</v>
      </c>
      <c r="B5" s="60" t="s">
        <v>166</v>
      </c>
      <c r="C5" s="215"/>
      <c r="D5" s="215"/>
      <c r="G5" s="42" t="s">
        <v>19</v>
      </c>
      <c r="H5" s="61" t="s">
        <v>167</v>
      </c>
      <c r="I5" s="215"/>
    </row>
    <row r="6" spans="1:9" x14ac:dyDescent="0.2">
      <c r="B6" s="56"/>
      <c r="C6" s="48"/>
      <c r="D6" s="48"/>
    </row>
    <row r="8" spans="1:9" ht="42" customHeight="1" x14ac:dyDescent="0.2">
      <c r="A8" s="237" t="s">
        <v>168</v>
      </c>
      <c r="B8" s="237"/>
      <c r="C8" s="237"/>
      <c r="D8" s="237"/>
      <c r="E8" s="237"/>
      <c r="F8" s="237"/>
      <c r="G8" s="237"/>
      <c r="H8" s="237"/>
      <c r="I8" s="237"/>
    </row>
    <row r="10" spans="1:9" ht="28.5" customHeight="1" x14ac:dyDescent="0.2">
      <c r="A10" s="237" t="s">
        <v>169</v>
      </c>
      <c r="B10" s="237"/>
      <c r="C10" s="237"/>
      <c r="D10" s="237"/>
      <c r="E10" s="237"/>
      <c r="F10" s="237"/>
      <c r="G10" s="237"/>
      <c r="H10" s="237"/>
      <c r="I10" s="237"/>
    </row>
    <row r="12" spans="1:9" ht="68.25" customHeight="1" x14ac:dyDescent="0.2">
      <c r="A12" s="245" t="s">
        <v>170</v>
      </c>
      <c r="B12" s="245"/>
      <c r="C12" s="245"/>
      <c r="D12" s="245"/>
      <c r="E12" s="245"/>
      <c r="F12" s="245"/>
      <c r="G12" s="245"/>
      <c r="H12" s="245"/>
      <c r="I12" s="245"/>
    </row>
    <row r="14" spans="1:9" ht="30" customHeight="1" x14ac:dyDescent="0.2">
      <c r="A14" s="237" t="s">
        <v>74</v>
      </c>
      <c r="B14" s="237"/>
      <c r="C14" s="237"/>
      <c r="D14" s="237"/>
      <c r="E14" s="237"/>
      <c r="F14" s="237"/>
      <c r="G14" s="237"/>
      <c r="H14" s="237"/>
      <c r="I14" s="237"/>
    </row>
    <row r="16" spans="1:9" x14ac:dyDescent="0.2">
      <c r="A16" s="228" t="s">
        <v>12</v>
      </c>
      <c r="B16" s="229"/>
      <c r="C16" s="229"/>
      <c r="D16" s="229"/>
      <c r="E16" s="229"/>
      <c r="F16" s="229"/>
      <c r="G16" s="229"/>
      <c r="H16" s="229"/>
      <c r="I16" s="230"/>
    </row>
    <row r="17" spans="1:9" x14ac:dyDescent="0.2">
      <c r="A17" s="14"/>
      <c r="B17" s="18"/>
      <c r="C17" s="44" t="s">
        <v>27</v>
      </c>
      <c r="D17" s="44" t="s">
        <v>30</v>
      </c>
      <c r="E17" s="44" t="s">
        <v>32</v>
      </c>
      <c r="F17" s="44" t="s">
        <v>33</v>
      </c>
      <c r="G17" s="44" t="s">
        <v>34</v>
      </c>
      <c r="H17" s="44" t="s">
        <v>35</v>
      </c>
      <c r="I17" s="44" t="s">
        <v>356</v>
      </c>
    </row>
    <row r="18" spans="1:9" x14ac:dyDescent="0.2">
      <c r="A18" s="14"/>
      <c r="B18" s="18"/>
      <c r="C18" s="45" t="s">
        <v>10</v>
      </c>
      <c r="D18" s="9" t="s">
        <v>10</v>
      </c>
      <c r="E18" s="9" t="s">
        <v>10</v>
      </c>
      <c r="F18" s="11" t="s">
        <v>10</v>
      </c>
      <c r="G18" s="11" t="s">
        <v>10</v>
      </c>
      <c r="H18" s="9" t="s">
        <v>11</v>
      </c>
      <c r="I18" s="9" t="s">
        <v>11</v>
      </c>
    </row>
    <row r="19" spans="1:9" x14ac:dyDescent="0.2">
      <c r="A19" s="14" t="s">
        <v>0</v>
      </c>
      <c r="B19" s="18"/>
      <c r="C19" s="22">
        <v>351689</v>
      </c>
      <c r="D19" s="22">
        <v>250000</v>
      </c>
      <c r="E19" s="22">
        <v>250000</v>
      </c>
      <c r="F19" s="22">
        <v>250000</v>
      </c>
      <c r="G19" s="22">
        <v>250000</v>
      </c>
      <c r="H19" s="22">
        <v>239814</v>
      </c>
      <c r="I19" s="22">
        <v>245814</v>
      </c>
    </row>
    <row r="20" spans="1:9" x14ac:dyDescent="0.2">
      <c r="A20" s="14" t="s">
        <v>1</v>
      </c>
      <c r="B20" s="18"/>
      <c r="C20" s="22">
        <v>28.970000000001164</v>
      </c>
      <c r="D20" s="22">
        <v>8.8699999999953434</v>
      </c>
      <c r="E20" s="22">
        <v>32.369999999995343</v>
      </c>
      <c r="F20" s="22">
        <f>E31</f>
        <v>1.3699999999953434</v>
      </c>
      <c r="G20" s="22">
        <f>F31</f>
        <v>27.85999999998603</v>
      </c>
      <c r="H20" s="22">
        <f>G31</f>
        <v>2.1300000000046566</v>
      </c>
      <c r="I20" s="22">
        <f>H31</f>
        <v>2.1300000000046566</v>
      </c>
    </row>
    <row r="21" spans="1:9" x14ac:dyDescent="0.2">
      <c r="A21" s="14" t="s">
        <v>2</v>
      </c>
      <c r="B21" s="18"/>
      <c r="C21" s="22">
        <v>189866.47</v>
      </c>
      <c r="D21" s="22">
        <v>200267.9</v>
      </c>
      <c r="E21" s="22">
        <v>209562.87</v>
      </c>
      <c r="F21" s="22">
        <v>234608.72</v>
      </c>
      <c r="G21" s="22">
        <v>221992.35</v>
      </c>
      <c r="H21" s="22">
        <v>205000</v>
      </c>
      <c r="I21" s="22">
        <v>205000</v>
      </c>
    </row>
    <row r="22" spans="1:9" x14ac:dyDescent="0.2">
      <c r="A22" s="14" t="s">
        <v>3</v>
      </c>
      <c r="B22" s="18"/>
      <c r="C22" s="22">
        <v>189886.57</v>
      </c>
      <c r="D22" s="22">
        <v>200244.4</v>
      </c>
      <c r="E22" s="17">
        <v>209593.87</v>
      </c>
      <c r="F22" s="22">
        <v>234582.23</v>
      </c>
      <c r="G22" s="22">
        <v>222018.08</v>
      </c>
      <c r="H22" s="22">
        <v>205000</v>
      </c>
      <c r="I22" s="22">
        <v>205000</v>
      </c>
    </row>
    <row r="23" spans="1:9" x14ac:dyDescent="0.2">
      <c r="A23" s="14"/>
      <c r="B23" s="18"/>
      <c r="C23" s="22"/>
      <c r="D23" s="22"/>
      <c r="E23" s="22"/>
      <c r="F23" s="22"/>
      <c r="G23" s="22"/>
      <c r="H23" s="22"/>
      <c r="I23" s="22"/>
    </row>
    <row r="24" spans="1:9" x14ac:dyDescent="0.2">
      <c r="A24" s="14" t="s">
        <v>4</v>
      </c>
      <c r="B24" s="215"/>
      <c r="C24" s="16"/>
      <c r="D24" s="16"/>
      <c r="E24" s="16"/>
      <c r="F24" s="16"/>
      <c r="G24" s="16"/>
      <c r="H24" s="17"/>
      <c r="I24" s="17"/>
    </row>
    <row r="25" spans="1:9" x14ac:dyDescent="0.2">
      <c r="A25" s="14" t="s">
        <v>31</v>
      </c>
      <c r="B25" s="18"/>
      <c r="C25" s="19"/>
      <c r="D25" s="16"/>
      <c r="E25" s="16"/>
      <c r="F25" s="16"/>
      <c r="G25" s="16"/>
      <c r="H25" s="17"/>
      <c r="I25" s="17"/>
    </row>
    <row r="26" spans="1:9" x14ac:dyDescent="0.2">
      <c r="A26" s="20"/>
      <c r="B26" s="21"/>
      <c r="C26" s="22"/>
      <c r="D26" s="22"/>
      <c r="E26" s="22"/>
      <c r="F26" s="22"/>
      <c r="G26" s="22"/>
      <c r="H26" s="22"/>
      <c r="I26" s="22"/>
    </row>
    <row r="27" spans="1:9" x14ac:dyDescent="0.2">
      <c r="A27" s="20"/>
      <c r="B27" s="21"/>
      <c r="C27" s="22"/>
      <c r="D27" s="22"/>
      <c r="E27" s="22"/>
      <c r="F27" s="22"/>
      <c r="G27" s="22"/>
      <c r="H27" s="22"/>
      <c r="I27" s="22"/>
    </row>
    <row r="28" spans="1:9" x14ac:dyDescent="0.2">
      <c r="A28" s="20"/>
      <c r="B28" s="21"/>
      <c r="C28" s="22"/>
      <c r="D28" s="22"/>
      <c r="E28" s="22"/>
      <c r="F28" s="22"/>
      <c r="G28" s="22"/>
      <c r="H28" s="22"/>
      <c r="I28" s="22"/>
    </row>
    <row r="29" spans="1:9" x14ac:dyDescent="0.2">
      <c r="A29" s="14" t="s">
        <v>5</v>
      </c>
      <c r="B29" s="18"/>
      <c r="C29" s="17">
        <v>0</v>
      </c>
      <c r="D29" s="17">
        <v>0</v>
      </c>
      <c r="E29" s="17">
        <v>0</v>
      </c>
      <c r="F29" s="17">
        <f>SUM(F26:F28)</f>
        <v>0</v>
      </c>
      <c r="G29" s="17">
        <f>SUM(G26:G28)</f>
        <v>0</v>
      </c>
      <c r="H29" s="17">
        <f>SUM(H26:H28)</f>
        <v>0</v>
      </c>
      <c r="I29" s="17">
        <f>SUM(I26:I28)</f>
        <v>0</v>
      </c>
    </row>
    <row r="30" spans="1:9" x14ac:dyDescent="0.2">
      <c r="A30" s="14"/>
      <c r="B30" s="18"/>
      <c r="C30" s="22"/>
      <c r="D30" s="22"/>
      <c r="E30" s="22"/>
      <c r="F30" s="22"/>
      <c r="G30" s="22"/>
      <c r="H30" s="22"/>
      <c r="I30" s="22"/>
    </row>
    <row r="31" spans="1:9" x14ac:dyDescent="0.2">
      <c r="A31" s="14" t="s">
        <v>7</v>
      </c>
      <c r="B31" s="18"/>
      <c r="C31" s="17">
        <v>8.8699999999953434</v>
      </c>
      <c r="D31" s="17">
        <v>32.369999999995343</v>
      </c>
      <c r="E31" s="17">
        <v>1.3699999999953434</v>
      </c>
      <c r="F31" s="17">
        <f>+F20+F21-F22+F29</f>
        <v>27.85999999998603</v>
      </c>
      <c r="G31" s="17">
        <f>+G20+G21-G22+G29</f>
        <v>2.1300000000046566</v>
      </c>
      <c r="H31" s="17">
        <f>+H20+H21-H22+H29</f>
        <v>2.1300000000046566</v>
      </c>
      <c r="I31" s="17">
        <f>+I20+I21-I22+I29</f>
        <v>2.1300000000046566</v>
      </c>
    </row>
    <row r="32" spans="1:9" x14ac:dyDescent="0.2">
      <c r="A32" s="20"/>
      <c r="B32" s="21"/>
      <c r="C32" s="37"/>
      <c r="D32" s="37"/>
      <c r="E32" s="22"/>
      <c r="F32" s="22"/>
      <c r="G32" s="22"/>
      <c r="H32" s="22"/>
      <c r="I32" s="22"/>
    </row>
    <row r="33" spans="1:9" x14ac:dyDescent="0.2">
      <c r="A33" s="14" t="s">
        <v>24</v>
      </c>
      <c r="B33" s="18"/>
      <c r="C33" s="37">
        <v>56286.53</v>
      </c>
      <c r="D33" s="37">
        <v>30443.11</v>
      </c>
      <c r="E33" s="22">
        <v>100</v>
      </c>
      <c r="F33" s="22">
        <v>108387.4</v>
      </c>
      <c r="G33" s="22">
        <v>13570.02</v>
      </c>
      <c r="H33" s="22">
        <v>0</v>
      </c>
      <c r="I33" s="22">
        <v>0</v>
      </c>
    </row>
    <row r="34" spans="1:9" x14ac:dyDescent="0.2">
      <c r="A34" s="20"/>
      <c r="B34" s="21"/>
      <c r="C34" s="37"/>
      <c r="D34" s="37"/>
      <c r="E34" s="22"/>
      <c r="F34" s="22"/>
      <c r="G34" s="22"/>
      <c r="H34" s="22"/>
      <c r="I34" s="22"/>
    </row>
    <row r="35" spans="1:9" x14ac:dyDescent="0.2">
      <c r="A35" s="14" t="s">
        <v>25</v>
      </c>
      <c r="B35" s="46"/>
      <c r="C35" s="47" t="s">
        <v>57</v>
      </c>
      <c r="D35" s="47" t="s">
        <v>57</v>
      </c>
      <c r="E35" s="47" t="s">
        <v>57</v>
      </c>
      <c r="F35" s="47" t="s">
        <v>57</v>
      </c>
      <c r="G35" s="47" t="s">
        <v>57</v>
      </c>
      <c r="H35" s="47" t="s">
        <v>57</v>
      </c>
      <c r="I35" s="47" t="s">
        <v>57</v>
      </c>
    </row>
    <row r="36" spans="1:9" x14ac:dyDescent="0.2">
      <c r="A36" s="48"/>
      <c r="B36" s="48"/>
      <c r="C36" s="49"/>
      <c r="D36" s="49"/>
      <c r="E36" s="49"/>
      <c r="F36" s="49"/>
      <c r="G36" s="49"/>
      <c r="H36" s="49"/>
      <c r="I36" s="49"/>
    </row>
    <row r="37" spans="1:9" x14ac:dyDescent="0.2">
      <c r="A37" s="50" t="s">
        <v>26</v>
      </c>
      <c r="B37" s="41"/>
      <c r="C37" s="34"/>
      <c r="D37" s="34"/>
      <c r="E37" s="34"/>
      <c r="F37" s="34"/>
      <c r="G37" s="34"/>
      <c r="H37" s="34"/>
      <c r="I37" s="34"/>
    </row>
    <row r="38" spans="1:9" x14ac:dyDescent="0.2">
      <c r="A38" s="51" t="s">
        <v>29</v>
      </c>
      <c r="B38" s="21"/>
      <c r="C38" s="37"/>
      <c r="D38" s="37"/>
      <c r="E38" s="37"/>
      <c r="F38" s="37"/>
      <c r="G38" s="37"/>
      <c r="H38" s="37"/>
      <c r="I38" s="37"/>
    </row>
    <row r="39" spans="1:9" x14ac:dyDescent="0.2">
      <c r="A39" s="14"/>
      <c r="B39" s="18"/>
      <c r="C39" s="22"/>
      <c r="D39" s="22"/>
      <c r="E39" s="22"/>
      <c r="F39" s="22"/>
      <c r="G39" s="22"/>
      <c r="H39" s="22"/>
      <c r="I39" s="22"/>
    </row>
    <row r="40" spans="1:9" x14ac:dyDescent="0.2">
      <c r="A40" s="14" t="s">
        <v>6</v>
      </c>
      <c r="B40" s="18"/>
      <c r="C40" s="22"/>
      <c r="D40" s="22"/>
      <c r="E40" s="22"/>
      <c r="F40" s="22"/>
      <c r="G40" s="22"/>
      <c r="H40" s="22"/>
      <c r="I40" s="22"/>
    </row>
    <row r="41" spans="1:9" x14ac:dyDescent="0.2">
      <c r="A41" s="14"/>
      <c r="B41" s="18"/>
      <c r="C41" s="22"/>
      <c r="D41" s="22"/>
      <c r="E41" s="22"/>
      <c r="F41" s="22"/>
      <c r="G41" s="22"/>
      <c r="H41" s="22"/>
      <c r="I41" s="22"/>
    </row>
    <row r="42" spans="1:9" x14ac:dyDescent="0.2">
      <c r="A42" s="51" t="s">
        <v>8</v>
      </c>
      <c r="B42" s="46"/>
      <c r="C42" s="22"/>
      <c r="D42" s="22"/>
      <c r="E42" s="22"/>
      <c r="F42" s="22"/>
      <c r="G42" s="22"/>
      <c r="H42" s="22"/>
      <c r="I42" s="22"/>
    </row>
    <row r="43" spans="1:9" x14ac:dyDescent="0.2">
      <c r="A43" s="52" t="s">
        <v>9</v>
      </c>
      <c r="B43" s="53"/>
      <c r="C43" s="22"/>
      <c r="D43" s="22"/>
      <c r="E43" s="22"/>
      <c r="F43" s="22"/>
      <c r="G43" s="22"/>
      <c r="H43" s="22"/>
      <c r="I43" s="22"/>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82"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9715DC-D640-4C5D-8B29-3E7B1D245244}">
  <sheetPr>
    <pageSetUpPr fitToPage="1"/>
  </sheetPr>
  <dimension ref="A2:O45"/>
  <sheetViews>
    <sheetView zoomScaleNormal="100" workbookViewId="0">
      <selection activeCell="A13" sqref="A13"/>
    </sheetView>
  </sheetViews>
  <sheetFormatPr defaultColWidth="10.28515625" defaultRowHeight="12.75" x14ac:dyDescent="0.2"/>
  <cols>
    <col min="1" max="2" width="14.7109375" style="221" customWidth="1"/>
    <col min="3" max="8" width="14" style="221" customWidth="1"/>
    <col min="9" max="9" width="13.140625" style="221" customWidth="1"/>
    <col min="10" max="16384" width="10.28515625" style="221"/>
  </cols>
  <sheetData>
    <row r="2" spans="1:9" x14ac:dyDescent="0.2">
      <c r="A2" s="221" t="s">
        <v>13</v>
      </c>
      <c r="B2" s="60" t="s">
        <v>36</v>
      </c>
      <c r="C2" s="60"/>
      <c r="D2" s="60"/>
      <c r="G2" s="71" t="s">
        <v>14</v>
      </c>
      <c r="H2" s="223" t="s">
        <v>187</v>
      </c>
      <c r="I2" s="60"/>
    </row>
    <row r="3" spans="1:9" x14ac:dyDescent="0.2">
      <c r="A3" s="221" t="s">
        <v>22</v>
      </c>
      <c r="B3" s="60" t="s">
        <v>188</v>
      </c>
      <c r="C3" s="60"/>
      <c r="D3" s="60"/>
      <c r="G3" s="71" t="s">
        <v>15</v>
      </c>
      <c r="H3" s="224" t="s">
        <v>189</v>
      </c>
      <c r="I3" s="61"/>
    </row>
    <row r="4" spans="1:9" x14ac:dyDescent="0.2">
      <c r="A4" s="221" t="s">
        <v>16</v>
      </c>
      <c r="B4" s="60" t="s">
        <v>214</v>
      </c>
      <c r="C4" s="60"/>
      <c r="D4" s="60"/>
      <c r="G4" s="71" t="s">
        <v>18</v>
      </c>
      <c r="H4" s="60" t="s">
        <v>41</v>
      </c>
      <c r="I4" s="60"/>
    </row>
    <row r="5" spans="1:9" x14ac:dyDescent="0.2">
      <c r="A5" s="221" t="s">
        <v>17</v>
      </c>
      <c r="B5" s="60" t="s">
        <v>215</v>
      </c>
      <c r="C5" s="61"/>
      <c r="D5" s="61"/>
      <c r="G5" s="71" t="s">
        <v>19</v>
      </c>
      <c r="H5" s="61" t="s">
        <v>377</v>
      </c>
      <c r="I5" s="61"/>
    </row>
    <row r="8" spans="1:9" x14ac:dyDescent="0.2">
      <c r="A8" s="102" t="s">
        <v>216</v>
      </c>
    </row>
    <row r="9" spans="1:9" x14ac:dyDescent="0.2">
      <c r="A9" s="102"/>
    </row>
    <row r="10" spans="1:9" x14ac:dyDescent="0.2">
      <c r="A10" s="225" t="s">
        <v>195</v>
      </c>
    </row>
    <row r="11" spans="1:9" x14ac:dyDescent="0.2">
      <c r="A11" s="225"/>
    </row>
    <row r="12" spans="1:9" x14ac:dyDescent="0.2">
      <c r="A12" s="221" t="s">
        <v>217</v>
      </c>
    </row>
    <row r="14" spans="1:9" x14ac:dyDescent="0.2">
      <c r="A14" s="240" t="s">
        <v>378</v>
      </c>
      <c r="B14" s="240"/>
      <c r="C14" s="240"/>
      <c r="D14" s="240"/>
      <c r="E14" s="240"/>
      <c r="F14" s="240"/>
      <c r="G14" s="240"/>
      <c r="H14" s="240"/>
      <c r="I14" s="240"/>
    </row>
    <row r="16" spans="1:9" ht="28.15" customHeight="1" x14ac:dyDescent="0.2">
      <c r="A16" s="241" t="s">
        <v>12</v>
      </c>
      <c r="B16" s="242"/>
      <c r="C16" s="242"/>
      <c r="D16" s="242"/>
      <c r="E16" s="242"/>
      <c r="F16" s="242"/>
      <c r="G16" s="242"/>
      <c r="H16" s="242"/>
      <c r="I16" s="243"/>
    </row>
    <row r="17" spans="1:15" s="1" customFormat="1" x14ac:dyDescent="0.2">
      <c r="A17" s="6"/>
      <c r="B17" s="7"/>
      <c r="C17" s="8" t="s">
        <v>27</v>
      </c>
      <c r="D17" s="8" t="s">
        <v>30</v>
      </c>
      <c r="E17" s="8" t="s">
        <v>32</v>
      </c>
      <c r="F17" s="8" t="s">
        <v>33</v>
      </c>
      <c r="G17" s="8" t="s">
        <v>34</v>
      </c>
      <c r="H17" s="8" t="s">
        <v>35</v>
      </c>
      <c r="I17" s="8" t="s">
        <v>356</v>
      </c>
    </row>
    <row r="18" spans="1:15" x14ac:dyDescent="0.2">
      <c r="A18" s="75"/>
      <c r="B18" s="76"/>
      <c r="C18" s="77" t="s">
        <v>10</v>
      </c>
      <c r="D18" s="77" t="s">
        <v>10</v>
      </c>
      <c r="E18" s="77" t="s">
        <v>10</v>
      </c>
      <c r="F18" s="11" t="s">
        <v>10</v>
      </c>
      <c r="G18" s="11" t="s">
        <v>10</v>
      </c>
      <c r="H18" s="77" t="s">
        <v>11</v>
      </c>
      <c r="I18" s="77" t="s">
        <v>11</v>
      </c>
    </row>
    <row r="19" spans="1:15" x14ac:dyDescent="0.2">
      <c r="A19" s="75" t="s">
        <v>0</v>
      </c>
      <c r="B19" s="76"/>
      <c r="C19" s="78">
        <v>91000</v>
      </c>
      <c r="D19" s="78">
        <v>95550</v>
      </c>
      <c r="E19" s="78">
        <v>182000</v>
      </c>
      <c r="F19" s="78">
        <v>47676</v>
      </c>
      <c r="G19" s="78">
        <v>94500</v>
      </c>
      <c r="H19" s="78">
        <v>47250</v>
      </c>
      <c r="I19" s="78">
        <v>47250</v>
      </c>
    </row>
    <row r="20" spans="1:15" x14ac:dyDescent="0.2">
      <c r="A20" s="75" t="s">
        <v>1</v>
      </c>
      <c r="B20" s="76"/>
      <c r="C20" s="78">
        <v>5000.57</v>
      </c>
      <c r="D20" s="78">
        <v>45406</v>
      </c>
      <c r="E20" s="109">
        <v>1047</v>
      </c>
      <c r="F20" s="78">
        <f t="shared" ref="F20:I20" si="0">E30</f>
        <v>5.930000000000291</v>
      </c>
      <c r="G20" s="78">
        <f t="shared" si="0"/>
        <v>3.7399999999979627</v>
      </c>
      <c r="H20" s="78">
        <f t="shared" si="0"/>
        <v>1.56999999999789</v>
      </c>
      <c r="I20" s="78">
        <f t="shared" si="0"/>
        <v>1.569999999999709</v>
      </c>
      <c r="O20" s="79"/>
    </row>
    <row r="21" spans="1:15" x14ac:dyDescent="0.2">
      <c r="A21" s="75" t="s">
        <v>2</v>
      </c>
      <c r="B21" s="76"/>
      <c r="C21" s="78">
        <v>77585.789999999994</v>
      </c>
      <c r="D21" s="78">
        <v>-37406</v>
      </c>
      <c r="E21" s="110">
        <v>42548.3</v>
      </c>
      <c r="F21" s="78">
        <v>59925.279999999999</v>
      </c>
      <c r="G21" s="78">
        <v>4842.88</v>
      </c>
      <c r="H21" s="78">
        <v>47250</v>
      </c>
      <c r="I21" s="78">
        <v>47250</v>
      </c>
      <c r="O21" s="79"/>
    </row>
    <row r="22" spans="1:15" x14ac:dyDescent="0.2">
      <c r="A22" s="75" t="s">
        <v>3</v>
      </c>
      <c r="B22" s="76"/>
      <c r="C22" s="78">
        <v>37179.79</v>
      </c>
      <c r="D22" s="78">
        <v>6953</v>
      </c>
      <c r="E22" s="110">
        <v>43589.37</v>
      </c>
      <c r="F22" s="78">
        <v>59927.47</v>
      </c>
      <c r="G22" s="78">
        <v>4845.05</v>
      </c>
      <c r="H22" s="78">
        <v>47250</v>
      </c>
      <c r="I22" s="78">
        <v>47250</v>
      </c>
      <c r="O22" s="79"/>
    </row>
    <row r="23" spans="1:15" x14ac:dyDescent="0.2">
      <c r="A23" s="75"/>
      <c r="B23" s="76"/>
      <c r="C23" s="78"/>
      <c r="D23" s="78"/>
      <c r="E23" s="78"/>
      <c r="F23" s="78"/>
      <c r="G23" s="78"/>
      <c r="H23" s="78"/>
      <c r="I23" s="78"/>
      <c r="O23" s="79"/>
    </row>
    <row r="24" spans="1:15" x14ac:dyDescent="0.2">
      <c r="A24" s="75" t="s">
        <v>4</v>
      </c>
      <c r="B24" s="61"/>
      <c r="C24" s="80"/>
      <c r="D24" s="80"/>
      <c r="E24" s="80"/>
      <c r="F24" s="80"/>
      <c r="G24" s="81"/>
      <c r="H24" s="81"/>
      <c r="I24" s="81"/>
      <c r="O24" s="79"/>
    </row>
    <row r="25" spans="1:15" x14ac:dyDescent="0.2">
      <c r="A25" s="226" t="s">
        <v>197</v>
      </c>
      <c r="B25" s="61"/>
      <c r="C25" s="83"/>
      <c r="D25" s="83"/>
      <c r="E25" s="83"/>
      <c r="F25" s="83"/>
      <c r="G25" s="84"/>
      <c r="H25" s="84"/>
      <c r="I25" s="84"/>
    </row>
    <row r="26" spans="1:15" x14ac:dyDescent="0.2">
      <c r="A26" s="85"/>
      <c r="B26" s="86"/>
      <c r="C26" s="78"/>
      <c r="D26" s="78"/>
      <c r="E26" s="78"/>
      <c r="F26" s="78"/>
      <c r="G26" s="78"/>
      <c r="H26" s="78"/>
      <c r="I26" s="78"/>
    </row>
    <row r="27" spans="1:15" x14ac:dyDescent="0.2">
      <c r="A27" s="85"/>
      <c r="B27" s="86"/>
      <c r="C27" s="78"/>
      <c r="D27" s="78"/>
      <c r="E27" s="78"/>
      <c r="F27" s="78"/>
      <c r="G27" s="78"/>
      <c r="H27" s="78"/>
      <c r="I27" s="78"/>
    </row>
    <row r="28" spans="1:15" x14ac:dyDescent="0.2">
      <c r="A28" s="75" t="s">
        <v>5</v>
      </c>
      <c r="B28" s="76"/>
      <c r="C28" s="78">
        <v>0</v>
      </c>
      <c r="D28" s="78">
        <v>0</v>
      </c>
      <c r="E28" s="78">
        <v>0</v>
      </c>
      <c r="F28" s="78">
        <v>0</v>
      </c>
      <c r="G28" s="78">
        <v>0</v>
      </c>
      <c r="H28" s="78">
        <v>0</v>
      </c>
      <c r="I28" s="78">
        <v>0</v>
      </c>
    </row>
    <row r="29" spans="1:15" x14ac:dyDescent="0.2">
      <c r="A29" s="75"/>
      <c r="B29" s="76"/>
      <c r="C29" s="78"/>
      <c r="D29" s="78"/>
      <c r="E29" s="78"/>
      <c r="F29" s="78"/>
      <c r="G29" s="78"/>
      <c r="H29" s="78"/>
      <c r="I29" s="78"/>
    </row>
    <row r="30" spans="1:15" x14ac:dyDescent="0.2">
      <c r="A30" s="75" t="s">
        <v>7</v>
      </c>
      <c r="B30" s="76"/>
      <c r="C30" s="81">
        <v>45406.569999999985</v>
      </c>
      <c r="D30" s="81">
        <v>1047</v>
      </c>
      <c r="E30" s="81">
        <v>5.930000000000291</v>
      </c>
      <c r="F30" s="81">
        <f t="shared" ref="F30:I30" si="1">+F20+F21-F22+F28</f>
        <v>3.7399999999979627</v>
      </c>
      <c r="G30" s="81">
        <f t="shared" si="1"/>
        <v>1.56999999999789</v>
      </c>
      <c r="H30" s="81">
        <f t="shared" si="1"/>
        <v>1.569999999999709</v>
      </c>
      <c r="I30" s="81">
        <f t="shared" si="1"/>
        <v>1.569999999999709</v>
      </c>
    </row>
    <row r="31" spans="1:15" x14ac:dyDescent="0.2">
      <c r="A31" s="85"/>
      <c r="B31" s="86"/>
      <c r="C31" s="78"/>
      <c r="D31" s="78"/>
      <c r="E31" s="78"/>
      <c r="F31" s="78"/>
      <c r="G31" s="78"/>
      <c r="H31" s="78"/>
      <c r="I31" s="78"/>
    </row>
    <row r="32" spans="1:15" x14ac:dyDescent="0.2">
      <c r="A32" s="75" t="s">
        <v>24</v>
      </c>
      <c r="B32" s="76"/>
      <c r="C32" s="78">
        <v>0</v>
      </c>
      <c r="D32" s="78">
        <v>0</v>
      </c>
      <c r="E32" s="78">
        <v>0</v>
      </c>
      <c r="F32" s="78">
        <v>2326.06</v>
      </c>
      <c r="G32" s="78">
        <v>38</v>
      </c>
      <c r="H32" s="78">
        <v>0</v>
      </c>
      <c r="I32" s="78">
        <v>0</v>
      </c>
    </row>
    <row r="33" spans="1:9" x14ac:dyDescent="0.2">
      <c r="A33" s="85"/>
      <c r="B33" s="86"/>
      <c r="C33" s="87"/>
      <c r="D33" s="87"/>
      <c r="E33" s="78"/>
      <c r="F33" s="78"/>
      <c r="G33" s="78"/>
      <c r="H33" s="78"/>
      <c r="I33" s="78"/>
    </row>
    <row r="34" spans="1:9" x14ac:dyDescent="0.2">
      <c r="A34" s="75" t="s">
        <v>25</v>
      </c>
      <c r="B34" s="88"/>
      <c r="C34" s="47" t="s">
        <v>198</v>
      </c>
      <c r="D34" s="47" t="s">
        <v>198</v>
      </c>
      <c r="E34" s="47" t="s">
        <v>198</v>
      </c>
      <c r="F34" s="47" t="s">
        <v>198</v>
      </c>
      <c r="G34" s="47" t="s">
        <v>198</v>
      </c>
      <c r="H34" s="47" t="s">
        <v>198</v>
      </c>
      <c r="I34" s="47" t="s">
        <v>198</v>
      </c>
    </row>
    <row r="35" spans="1:9" x14ac:dyDescent="0.2">
      <c r="A35" s="244"/>
      <c r="B35" s="244"/>
      <c r="C35" s="244"/>
      <c r="D35" s="244"/>
      <c r="E35" s="244"/>
      <c r="F35" s="244"/>
      <c r="G35" s="244"/>
      <c r="H35" s="244"/>
      <c r="I35" s="244"/>
    </row>
    <row r="36" spans="1:9" x14ac:dyDescent="0.2">
      <c r="A36" s="90" t="s">
        <v>26</v>
      </c>
      <c r="B36" s="60"/>
      <c r="C36" s="91"/>
      <c r="D36" s="91"/>
      <c r="E36" s="91"/>
      <c r="F36" s="91"/>
      <c r="G36" s="91"/>
      <c r="H36" s="91"/>
      <c r="I36" s="91"/>
    </row>
    <row r="37" spans="1:9" x14ac:dyDescent="0.2">
      <c r="A37" s="92" t="s">
        <v>199</v>
      </c>
      <c r="B37" s="86"/>
      <c r="C37" s="87"/>
      <c r="D37" s="87"/>
      <c r="E37" s="87"/>
      <c r="F37" s="87"/>
      <c r="G37" s="87"/>
      <c r="H37" s="87"/>
      <c r="I37" s="87"/>
    </row>
    <row r="38" spans="1:9" x14ac:dyDescent="0.2">
      <c r="A38" s="75"/>
      <c r="B38" s="76"/>
      <c r="C38" s="78"/>
      <c r="D38" s="78"/>
      <c r="E38" s="78"/>
      <c r="F38" s="78"/>
      <c r="G38" s="78"/>
      <c r="H38" s="78"/>
      <c r="I38" s="78"/>
    </row>
    <row r="39" spans="1:9" x14ac:dyDescent="0.2">
      <c r="A39" s="75" t="s">
        <v>6</v>
      </c>
      <c r="B39" s="76"/>
      <c r="C39" s="78"/>
      <c r="D39" s="78"/>
      <c r="E39" s="78"/>
      <c r="F39" s="78"/>
      <c r="G39" s="78"/>
      <c r="H39" s="78"/>
      <c r="I39" s="78"/>
    </row>
    <row r="40" spans="1:9" x14ac:dyDescent="0.2">
      <c r="A40" s="75"/>
      <c r="B40" s="76"/>
      <c r="C40" s="78"/>
      <c r="D40" s="78"/>
      <c r="E40" s="78"/>
      <c r="F40" s="78"/>
      <c r="G40" s="78"/>
      <c r="H40" s="78"/>
      <c r="I40" s="78"/>
    </row>
    <row r="41" spans="1:9" x14ac:dyDescent="0.2">
      <c r="A41" s="92" t="s">
        <v>8</v>
      </c>
      <c r="B41" s="88"/>
      <c r="C41" s="78"/>
      <c r="D41" s="78"/>
      <c r="E41" s="78"/>
      <c r="F41" s="78"/>
      <c r="G41" s="78"/>
      <c r="H41" s="78"/>
      <c r="I41" s="78"/>
    </row>
    <row r="42" spans="1:9" x14ac:dyDescent="0.2">
      <c r="A42" s="93" t="s">
        <v>9</v>
      </c>
      <c r="B42" s="94"/>
      <c r="C42" s="78"/>
      <c r="D42" s="78"/>
      <c r="E42" s="78"/>
      <c r="F42" s="78"/>
      <c r="G42" s="78"/>
      <c r="H42" s="78"/>
      <c r="I42" s="78"/>
    </row>
    <row r="44" spans="1:9" x14ac:dyDescent="0.2">
      <c r="A44" s="95"/>
    </row>
    <row r="45" spans="1:9" x14ac:dyDescent="0.2">
      <c r="A45" s="236"/>
      <c r="B45" s="236"/>
      <c r="C45" s="236"/>
      <c r="D45" s="236"/>
      <c r="E45" s="236"/>
      <c r="F45" s="236"/>
      <c r="G45" s="236"/>
      <c r="H45" s="236"/>
      <c r="I45" s="236"/>
    </row>
  </sheetData>
  <sheetProtection selectLockedCells="1"/>
  <mergeCells count="4">
    <mergeCell ref="A14:I14"/>
    <mergeCell ref="A16:I16"/>
    <mergeCell ref="A35:I35"/>
    <mergeCell ref="A45:I45"/>
  </mergeCells>
  <printOptions horizontalCentered="1"/>
  <pageMargins left="0.75" right="0.75" top="0.66583333333333339" bottom="0.55000000000000004" header="0.28000000000000003" footer="0.16"/>
  <pageSetup scale="97" orientation="landscape" r:id="rId1"/>
  <headerFooter alignWithMargins="0">
    <oddHeader>&amp;C&amp;"Arial,Bold"Report on Non-General Fund Information
&amp;"Arial,Regular"for Submittal to the 2023 Legislature</oddHeader>
    <oddFooter>&amp;LForm 37-47 (rev. 7/19/22)&amp;R&amp;D  &amp;T</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C6D71F-C59E-4095-BEEF-267E7A658236}">
  <sheetPr>
    <pageSetUpPr fitToPage="1"/>
  </sheetPr>
  <dimension ref="A2:P47"/>
  <sheetViews>
    <sheetView zoomScaleNormal="100" workbookViewId="0">
      <selection activeCell="P18" sqref="P18"/>
    </sheetView>
  </sheetViews>
  <sheetFormatPr defaultColWidth="9.140625" defaultRowHeight="12.75" x14ac:dyDescent="0.2"/>
  <cols>
    <col min="1" max="2" width="14.7109375" style="1" customWidth="1"/>
    <col min="3" max="8" width="14" style="1" customWidth="1"/>
    <col min="9" max="9" width="13.140625" style="1" customWidth="1"/>
    <col min="10" max="11" width="9.140625" style="1"/>
    <col min="12" max="16" width="12.85546875" style="1" customWidth="1"/>
    <col min="17" max="16384" width="9.140625" style="1"/>
  </cols>
  <sheetData>
    <row r="2" spans="1:9" x14ac:dyDescent="0.2">
      <c r="A2" s="149" t="s">
        <v>13</v>
      </c>
      <c r="B2" s="3" t="s">
        <v>36</v>
      </c>
      <c r="C2" s="3"/>
      <c r="D2" s="3"/>
      <c r="E2" s="2"/>
      <c r="F2" s="2"/>
      <c r="G2" s="150" t="s">
        <v>14</v>
      </c>
      <c r="H2" s="3" t="s">
        <v>282</v>
      </c>
      <c r="I2" s="3"/>
    </row>
    <row r="3" spans="1:9" x14ac:dyDescent="0.2">
      <c r="A3" s="149" t="s">
        <v>22</v>
      </c>
      <c r="B3" s="3" t="s">
        <v>283</v>
      </c>
      <c r="C3" s="3"/>
      <c r="D3" s="3"/>
      <c r="E3" s="2"/>
      <c r="F3" s="2"/>
      <c r="G3" s="150" t="s">
        <v>15</v>
      </c>
      <c r="H3" s="5" t="s">
        <v>284</v>
      </c>
      <c r="I3" s="5"/>
    </row>
    <row r="4" spans="1:9" x14ac:dyDescent="0.2">
      <c r="A4" s="149" t="s">
        <v>16</v>
      </c>
      <c r="B4" s="3" t="s">
        <v>294</v>
      </c>
      <c r="C4" s="3"/>
      <c r="D4" s="3"/>
      <c r="E4" s="2"/>
      <c r="F4" s="2"/>
      <c r="G4" s="150" t="s">
        <v>18</v>
      </c>
      <c r="H4" s="3" t="s">
        <v>41</v>
      </c>
      <c r="I4" s="3"/>
    </row>
    <row r="5" spans="1:9" x14ac:dyDescent="0.2">
      <c r="A5" s="149" t="s">
        <v>17</v>
      </c>
      <c r="B5" s="3" t="s">
        <v>286</v>
      </c>
      <c r="C5" s="5"/>
      <c r="D5" s="5"/>
      <c r="E5" s="2"/>
      <c r="F5" s="2"/>
      <c r="G5" s="150" t="s">
        <v>19</v>
      </c>
      <c r="H5" s="5" t="s">
        <v>295</v>
      </c>
      <c r="I5" s="5"/>
    </row>
    <row r="6" spans="1:9" ht="19.7" customHeight="1" x14ac:dyDescent="0.2">
      <c r="A6" s="2"/>
      <c r="B6" s="2"/>
      <c r="C6" s="2"/>
      <c r="D6" s="2"/>
      <c r="E6" s="2"/>
      <c r="F6" s="2"/>
      <c r="G6" s="2"/>
      <c r="H6" s="2"/>
      <c r="I6" s="2"/>
    </row>
    <row r="7" spans="1:9" ht="15" customHeight="1" x14ac:dyDescent="0.2">
      <c r="A7" s="2"/>
      <c r="B7" s="2"/>
      <c r="C7" s="2"/>
      <c r="D7" s="2"/>
      <c r="E7" s="2"/>
      <c r="F7" s="2"/>
      <c r="G7" s="2"/>
      <c r="H7" s="2"/>
      <c r="I7" s="2"/>
    </row>
    <row r="8" spans="1:9" x14ac:dyDescent="0.2">
      <c r="A8" s="149" t="s">
        <v>20</v>
      </c>
      <c r="B8" s="2"/>
      <c r="C8" s="2"/>
      <c r="D8" s="2"/>
      <c r="E8" s="2"/>
      <c r="F8" s="2"/>
      <c r="G8" s="2"/>
      <c r="H8" s="2"/>
      <c r="I8" s="2"/>
    </row>
    <row r="9" spans="1:9" ht="42.75" customHeight="1" x14ac:dyDescent="0.2">
      <c r="A9" s="246" t="s">
        <v>288</v>
      </c>
      <c r="B9" s="246"/>
      <c r="C9" s="246"/>
      <c r="D9" s="246"/>
      <c r="E9" s="246"/>
      <c r="F9" s="246"/>
      <c r="G9" s="246"/>
      <c r="H9" s="246"/>
      <c r="I9" s="246"/>
    </row>
    <row r="10" spans="1:9" ht="13.5" customHeight="1" x14ac:dyDescent="0.2">
      <c r="A10" s="151"/>
      <c r="B10" s="151"/>
      <c r="C10" s="151"/>
      <c r="D10" s="151"/>
      <c r="E10" s="151"/>
      <c r="F10" s="151"/>
      <c r="G10" s="151"/>
      <c r="H10" s="151"/>
      <c r="I10" s="151"/>
    </row>
    <row r="11" spans="1:9" x14ac:dyDescent="0.2">
      <c r="A11" s="149" t="s">
        <v>21</v>
      </c>
      <c r="B11" s="2"/>
      <c r="C11" s="2"/>
      <c r="D11" s="2"/>
      <c r="E11" s="2"/>
      <c r="F11" s="2"/>
      <c r="G11" s="2"/>
      <c r="H11" s="2"/>
      <c r="I11" s="2"/>
    </row>
    <row r="12" spans="1:9" ht="70.5" customHeight="1" x14ac:dyDescent="0.2">
      <c r="A12" s="246" t="s">
        <v>296</v>
      </c>
      <c r="B12" s="246"/>
      <c r="C12" s="246"/>
      <c r="D12" s="246"/>
      <c r="E12" s="246"/>
      <c r="F12" s="246"/>
      <c r="G12" s="246"/>
      <c r="H12" s="246"/>
      <c r="I12" s="246"/>
    </row>
    <row r="13" spans="1:9" ht="14.25" customHeight="1" x14ac:dyDescent="0.2">
      <c r="A13" s="151"/>
      <c r="B13" s="151"/>
      <c r="C13" s="151"/>
      <c r="D13" s="151"/>
      <c r="E13" s="151"/>
      <c r="F13" s="151"/>
      <c r="G13" s="151"/>
      <c r="H13" s="151"/>
      <c r="I13" s="151"/>
    </row>
    <row r="14" spans="1:9" x14ac:dyDescent="0.2">
      <c r="A14" s="149" t="s">
        <v>23</v>
      </c>
      <c r="B14" s="2"/>
      <c r="C14" s="2"/>
      <c r="D14" s="2"/>
      <c r="E14" s="2"/>
      <c r="F14" s="2"/>
      <c r="G14" s="2"/>
      <c r="H14" s="2"/>
      <c r="I14" s="2"/>
    </row>
    <row r="15" spans="1:9" ht="98.25" customHeight="1" x14ac:dyDescent="0.2">
      <c r="A15" s="246" t="s">
        <v>297</v>
      </c>
      <c r="B15" s="246"/>
      <c r="C15" s="246"/>
      <c r="D15" s="246"/>
      <c r="E15" s="246"/>
      <c r="F15" s="246"/>
      <c r="G15" s="246"/>
      <c r="H15" s="246"/>
      <c r="I15" s="246"/>
    </row>
    <row r="16" spans="1:9" x14ac:dyDescent="0.2">
      <c r="A16" s="149" t="s">
        <v>90</v>
      </c>
      <c r="B16" s="2"/>
      <c r="C16" s="2"/>
      <c r="D16" s="2"/>
      <c r="E16" s="2"/>
      <c r="F16" s="2"/>
      <c r="G16" s="2"/>
      <c r="H16" s="2"/>
      <c r="I16" s="2"/>
    </row>
    <row r="17" spans="1:16" ht="32.25" customHeight="1" x14ac:dyDescent="0.2">
      <c r="A17" s="246" t="s">
        <v>298</v>
      </c>
      <c r="B17" s="246"/>
      <c r="C17" s="246"/>
      <c r="D17" s="246"/>
      <c r="E17" s="246"/>
      <c r="F17" s="246"/>
      <c r="G17" s="246"/>
      <c r="H17" s="246"/>
      <c r="I17" s="246"/>
    </row>
    <row r="18" spans="1:16" x14ac:dyDescent="0.2">
      <c r="A18" s="153" t="s">
        <v>28</v>
      </c>
      <c r="B18" s="2"/>
      <c r="C18" s="2"/>
      <c r="D18" s="2"/>
      <c r="E18" s="2"/>
      <c r="F18" s="2"/>
      <c r="G18" s="2"/>
      <c r="H18" s="2"/>
      <c r="I18" s="2"/>
    </row>
    <row r="19" spans="1:16" ht="70.900000000000006" customHeight="1" x14ac:dyDescent="0.2">
      <c r="A19" s="246" t="s">
        <v>299</v>
      </c>
      <c r="B19" s="246"/>
      <c r="C19" s="246"/>
      <c r="D19" s="246"/>
      <c r="E19" s="246"/>
      <c r="F19" s="246"/>
      <c r="G19" s="246"/>
      <c r="H19" s="246"/>
      <c r="I19" s="246"/>
    </row>
    <row r="20" spans="1:16" x14ac:dyDescent="0.2">
      <c r="A20" s="233" t="s">
        <v>12</v>
      </c>
      <c r="B20" s="234"/>
      <c r="C20" s="234"/>
      <c r="D20" s="234"/>
      <c r="E20" s="234"/>
      <c r="F20" s="234"/>
      <c r="G20" s="234"/>
      <c r="H20" s="234"/>
      <c r="I20" s="235"/>
    </row>
    <row r="21" spans="1:16" x14ac:dyDescent="0.2">
      <c r="A21" s="6"/>
      <c r="B21" s="7"/>
      <c r="C21" s="8" t="s">
        <v>27</v>
      </c>
      <c r="D21" s="8" t="s">
        <v>30</v>
      </c>
      <c r="E21" s="8" t="s">
        <v>32</v>
      </c>
      <c r="F21" s="8" t="s">
        <v>33</v>
      </c>
      <c r="G21" s="8" t="s">
        <v>34</v>
      </c>
      <c r="H21" s="8" t="s">
        <v>35</v>
      </c>
      <c r="I21" s="8" t="s">
        <v>356</v>
      </c>
    </row>
    <row r="22" spans="1:16" x14ac:dyDescent="0.2">
      <c r="A22" s="6"/>
      <c r="B22" s="7"/>
      <c r="C22" s="9" t="s">
        <v>10</v>
      </c>
      <c r="D22" s="9" t="s">
        <v>10</v>
      </c>
      <c r="E22" s="9" t="s">
        <v>10</v>
      </c>
      <c r="F22" s="9" t="s">
        <v>10</v>
      </c>
      <c r="G22" s="9" t="s">
        <v>10</v>
      </c>
      <c r="H22" s="11" t="s">
        <v>11</v>
      </c>
      <c r="I22" s="11" t="s">
        <v>11</v>
      </c>
      <c r="L22" s="156"/>
      <c r="M22" s="156"/>
      <c r="N22" s="156"/>
      <c r="O22" s="156"/>
      <c r="P22" s="156"/>
    </row>
    <row r="23" spans="1:16" x14ac:dyDescent="0.2">
      <c r="A23" s="6" t="s">
        <v>0</v>
      </c>
      <c r="B23" s="7"/>
      <c r="C23" s="22">
        <v>941753</v>
      </c>
      <c r="D23" s="22">
        <v>1581884</v>
      </c>
      <c r="E23" s="22">
        <v>1436643</v>
      </c>
      <c r="F23" s="158">
        <v>1436643</v>
      </c>
      <c r="G23" s="158">
        <v>1653362</v>
      </c>
      <c r="H23" s="158">
        <v>1653362</v>
      </c>
      <c r="I23" s="158">
        <v>1653362</v>
      </c>
      <c r="L23" s="156"/>
      <c r="M23" s="156"/>
      <c r="N23" s="156"/>
      <c r="O23" s="156"/>
      <c r="P23" s="156"/>
    </row>
    <row r="24" spans="1:16" x14ac:dyDescent="0.2">
      <c r="A24" s="6" t="s">
        <v>1</v>
      </c>
      <c r="B24" s="7"/>
      <c r="C24" s="22">
        <v>379064</v>
      </c>
      <c r="D24" s="22">
        <f t="shared" ref="D24" si="0">C35</f>
        <v>690098.31</v>
      </c>
      <c r="E24" s="22">
        <f t="shared" ref="E24" si="1">D35</f>
        <v>1156719.7500000002</v>
      </c>
      <c r="F24" s="22">
        <f t="shared" ref="F24" si="2">E35</f>
        <v>195590.53000000026</v>
      </c>
      <c r="G24" s="22">
        <f t="shared" ref="G24" si="3">F35</f>
        <v>491387.59000000008</v>
      </c>
      <c r="H24" s="22">
        <f t="shared" ref="H24" si="4">G35</f>
        <v>64058.14000000013</v>
      </c>
      <c r="I24" s="22">
        <f t="shared" ref="I24" si="5">H35</f>
        <v>64058.14000000013</v>
      </c>
      <c r="L24" s="156"/>
      <c r="M24" s="156"/>
      <c r="N24" s="156"/>
      <c r="O24" s="156"/>
      <c r="P24" s="156"/>
    </row>
    <row r="25" spans="1:16" x14ac:dyDescent="0.2">
      <c r="A25" s="6" t="s">
        <v>2</v>
      </c>
      <c r="B25" s="7"/>
      <c r="C25" s="22">
        <v>1099688.56</v>
      </c>
      <c r="D25" s="22">
        <v>1550653.14</v>
      </c>
      <c r="E25" s="22">
        <v>780433.38</v>
      </c>
      <c r="F25" s="158">
        <v>1876791.17</v>
      </c>
      <c r="G25" s="158">
        <v>1114587.3600000001</v>
      </c>
      <c r="H25" s="158">
        <v>1653362</v>
      </c>
      <c r="I25" s="158">
        <v>1653362</v>
      </c>
      <c r="L25" s="156"/>
      <c r="M25" s="156"/>
      <c r="N25" s="156"/>
      <c r="O25" s="156"/>
      <c r="P25" s="156"/>
    </row>
    <row r="26" spans="1:16" x14ac:dyDescent="0.2">
      <c r="A26" s="6" t="s">
        <v>3</v>
      </c>
      <c r="B26" s="7"/>
      <c r="C26" s="17">
        <v>788654.25</v>
      </c>
      <c r="D26" s="17">
        <v>1084031.7</v>
      </c>
      <c r="E26" s="22">
        <v>1741562.6</v>
      </c>
      <c r="F26" s="158">
        <v>1580994.11</v>
      </c>
      <c r="G26" s="158">
        <v>1541916.81</v>
      </c>
      <c r="H26" s="158">
        <v>1653362</v>
      </c>
      <c r="I26" s="158">
        <v>1653362</v>
      </c>
      <c r="L26" s="156"/>
      <c r="M26" s="156"/>
      <c r="N26" s="156"/>
      <c r="O26" s="156"/>
      <c r="P26" s="156"/>
    </row>
    <row r="27" spans="1:16" x14ac:dyDescent="0.2">
      <c r="A27" s="6"/>
      <c r="B27" s="7"/>
      <c r="C27" s="22"/>
      <c r="D27" s="22"/>
      <c r="E27" s="22"/>
      <c r="F27" s="158"/>
      <c r="G27" s="158"/>
      <c r="H27" s="158"/>
      <c r="I27" s="158"/>
      <c r="L27" s="156"/>
      <c r="M27" s="156"/>
      <c r="N27" s="156"/>
      <c r="O27" s="156"/>
      <c r="P27" s="156"/>
    </row>
    <row r="28" spans="1:16" x14ac:dyDescent="0.2">
      <c r="A28" s="14" t="s">
        <v>31</v>
      </c>
      <c r="B28" s="15"/>
      <c r="C28" s="16"/>
      <c r="D28" s="16"/>
      <c r="E28" s="16"/>
      <c r="F28" s="16"/>
      <c r="G28" s="16"/>
      <c r="H28" s="17"/>
      <c r="I28" s="17"/>
      <c r="L28" s="156"/>
      <c r="M28" s="156"/>
      <c r="N28" s="156"/>
      <c r="O28" s="156"/>
      <c r="P28" s="156"/>
    </row>
    <row r="29" spans="1:16" x14ac:dyDescent="0.2">
      <c r="A29" s="20" t="s">
        <v>300</v>
      </c>
      <c r="B29" s="21"/>
      <c r="C29" s="17"/>
      <c r="D29" s="17">
        <v>0</v>
      </c>
      <c r="E29" s="17">
        <v>0</v>
      </c>
      <c r="F29" s="17">
        <v>0</v>
      </c>
      <c r="G29" s="17">
        <v>0</v>
      </c>
      <c r="H29" s="17">
        <v>0</v>
      </c>
      <c r="I29" s="17">
        <v>0</v>
      </c>
      <c r="L29" s="156"/>
      <c r="M29" s="156"/>
      <c r="N29" s="156"/>
      <c r="O29" s="156"/>
      <c r="P29" s="156"/>
    </row>
    <row r="30" spans="1:16" x14ac:dyDescent="0.2">
      <c r="A30" s="20"/>
      <c r="B30" s="21"/>
      <c r="C30" s="17"/>
      <c r="D30" s="17"/>
      <c r="E30" s="17"/>
      <c r="F30" s="17"/>
      <c r="G30" s="17"/>
      <c r="H30" s="17"/>
      <c r="I30" s="17"/>
      <c r="L30" s="156"/>
      <c r="M30" s="156"/>
      <c r="N30" s="156"/>
      <c r="O30" s="156"/>
      <c r="P30" s="156"/>
    </row>
    <row r="31" spans="1:16" x14ac:dyDescent="0.2">
      <c r="A31" s="51" t="s">
        <v>293</v>
      </c>
      <c r="B31" s="46"/>
      <c r="C31" s="22"/>
      <c r="D31" s="22">
        <v>0</v>
      </c>
      <c r="E31" s="22">
        <v>0</v>
      </c>
      <c r="F31" s="22">
        <v>0</v>
      </c>
      <c r="G31" s="22">
        <v>0</v>
      </c>
      <c r="H31" s="22">
        <v>0</v>
      </c>
      <c r="I31" s="22">
        <v>0</v>
      </c>
      <c r="L31" s="156"/>
      <c r="M31" s="156"/>
      <c r="N31" s="156"/>
      <c r="O31" s="156"/>
      <c r="P31" s="156"/>
    </row>
    <row r="32" spans="1:16" x14ac:dyDescent="0.2">
      <c r="A32" s="20"/>
      <c r="B32" s="21"/>
      <c r="C32" s="22"/>
      <c r="D32" s="22"/>
      <c r="E32" s="22"/>
      <c r="F32" s="22"/>
      <c r="G32" s="22"/>
      <c r="H32" s="22"/>
      <c r="I32" s="22"/>
      <c r="L32" s="156"/>
      <c r="M32" s="156"/>
      <c r="N32" s="156"/>
      <c r="O32" s="156"/>
      <c r="P32" s="156"/>
    </row>
    <row r="33" spans="1:16" x14ac:dyDescent="0.2">
      <c r="A33" s="14" t="s">
        <v>5</v>
      </c>
      <c r="B33" s="18"/>
      <c r="C33" s="17"/>
      <c r="D33" s="17">
        <v>0</v>
      </c>
      <c r="E33" s="17">
        <v>0</v>
      </c>
      <c r="F33" s="17">
        <v>0</v>
      </c>
      <c r="G33" s="17">
        <v>0</v>
      </c>
      <c r="H33" s="17">
        <v>0</v>
      </c>
      <c r="I33" s="17">
        <v>0</v>
      </c>
      <c r="L33" s="156"/>
      <c r="M33" s="156"/>
      <c r="N33" s="156"/>
      <c r="O33" s="156"/>
      <c r="P33" s="156"/>
    </row>
    <row r="34" spans="1:16" x14ac:dyDescent="0.2">
      <c r="A34" s="6"/>
      <c r="B34" s="7"/>
      <c r="C34" s="22"/>
      <c r="D34" s="22"/>
      <c r="E34" s="22"/>
      <c r="F34" s="13"/>
      <c r="G34" s="13"/>
      <c r="H34" s="13"/>
      <c r="I34" s="13"/>
      <c r="L34" s="156"/>
      <c r="M34" s="156"/>
      <c r="N34" s="156"/>
      <c r="O34" s="156"/>
      <c r="P34" s="156"/>
    </row>
    <row r="35" spans="1:16" x14ac:dyDescent="0.2">
      <c r="A35" s="6" t="s">
        <v>7</v>
      </c>
      <c r="B35" s="7"/>
      <c r="C35" s="17">
        <f>C24+C25-C26+C33</f>
        <v>690098.31</v>
      </c>
      <c r="D35" s="17">
        <f t="shared" ref="D35:H35" si="6">D24+D25-D26+D33</f>
        <v>1156719.7500000002</v>
      </c>
      <c r="E35" s="17">
        <f t="shared" si="6"/>
        <v>195590.53000000026</v>
      </c>
      <c r="F35" s="17">
        <f t="shared" si="6"/>
        <v>491387.59000000008</v>
      </c>
      <c r="G35" s="17">
        <f t="shared" si="6"/>
        <v>64058.14000000013</v>
      </c>
      <c r="H35" s="17">
        <f t="shared" si="6"/>
        <v>64058.14000000013</v>
      </c>
      <c r="I35" s="17">
        <f t="shared" ref="I35" si="7">I24+I25-I26+I33</f>
        <v>64058.14000000013</v>
      </c>
      <c r="J35" s="63"/>
      <c r="L35" s="159"/>
      <c r="M35" s="159"/>
      <c r="N35" s="156"/>
      <c r="O35" s="156"/>
      <c r="P35" s="156"/>
    </row>
    <row r="36" spans="1:16" x14ac:dyDescent="0.2">
      <c r="A36" s="23"/>
      <c r="B36" s="24"/>
      <c r="C36" s="37"/>
      <c r="D36" s="37"/>
      <c r="E36" s="22"/>
      <c r="F36" s="13"/>
      <c r="G36" s="13"/>
      <c r="H36" s="13"/>
      <c r="I36" s="13"/>
      <c r="L36" s="156"/>
      <c r="M36" s="156"/>
      <c r="N36" s="156"/>
      <c r="O36" s="156"/>
      <c r="P36" s="156"/>
    </row>
    <row r="37" spans="1:16" x14ac:dyDescent="0.2">
      <c r="A37" s="6" t="s">
        <v>24</v>
      </c>
      <c r="B37" s="7"/>
      <c r="C37" s="37"/>
      <c r="D37" s="37"/>
      <c r="E37" s="22">
        <v>0</v>
      </c>
      <c r="F37" s="13"/>
      <c r="G37" s="13"/>
      <c r="H37" s="13"/>
      <c r="I37" s="13"/>
      <c r="L37" s="156"/>
      <c r="M37" s="156"/>
      <c r="N37" s="156"/>
      <c r="O37" s="156"/>
      <c r="P37" s="156"/>
    </row>
    <row r="38" spans="1:16" x14ac:dyDescent="0.2">
      <c r="A38" s="23"/>
      <c r="B38" s="24"/>
      <c r="C38" s="37"/>
      <c r="D38" s="37"/>
      <c r="E38" s="22"/>
      <c r="F38" s="13"/>
      <c r="G38" s="13"/>
      <c r="H38" s="13"/>
      <c r="I38" s="13"/>
      <c r="L38" s="156"/>
      <c r="M38" s="156"/>
      <c r="N38" s="156"/>
      <c r="O38" s="156"/>
      <c r="P38" s="156"/>
    </row>
    <row r="39" spans="1:16" x14ac:dyDescent="0.2">
      <c r="A39" s="6" t="s">
        <v>25</v>
      </c>
      <c r="B39" s="27"/>
      <c r="C39" s="58">
        <f t="shared" ref="C39:H39" si="8">C35-C37</f>
        <v>690098.31</v>
      </c>
      <c r="D39" s="58">
        <f t="shared" si="8"/>
        <v>1156719.7500000002</v>
      </c>
      <c r="E39" s="58">
        <f t="shared" si="8"/>
        <v>195590.53000000026</v>
      </c>
      <c r="F39" s="58">
        <f t="shared" si="8"/>
        <v>491387.59000000008</v>
      </c>
      <c r="G39" s="58">
        <f t="shared" si="8"/>
        <v>64058.14000000013</v>
      </c>
      <c r="H39" s="58">
        <f t="shared" si="8"/>
        <v>64058.14000000013</v>
      </c>
      <c r="I39" s="58">
        <f t="shared" ref="I39" si="9">I35-I37</f>
        <v>64058.14000000013</v>
      </c>
      <c r="L39" s="156"/>
      <c r="M39" s="156"/>
      <c r="N39" s="156"/>
      <c r="O39" s="156"/>
      <c r="P39" s="156"/>
    </row>
    <row r="40" spans="1:16" ht="3" customHeight="1" x14ac:dyDescent="0.2">
      <c r="A40" s="31"/>
      <c r="B40" s="31"/>
      <c r="C40" s="32"/>
      <c r="D40" s="32"/>
      <c r="E40" s="32"/>
      <c r="F40" s="32"/>
      <c r="G40" s="32"/>
      <c r="H40" s="32"/>
      <c r="I40" s="32"/>
    </row>
    <row r="41" spans="1:16" x14ac:dyDescent="0.2">
      <c r="A41" s="33" t="s">
        <v>26</v>
      </c>
      <c r="B41" s="3"/>
      <c r="C41" s="34"/>
      <c r="D41" s="34"/>
      <c r="E41" s="35"/>
      <c r="F41" s="35"/>
      <c r="G41" s="35"/>
      <c r="H41" s="35"/>
      <c r="I41" s="35"/>
    </row>
    <row r="42" spans="1:16" x14ac:dyDescent="0.2">
      <c r="A42" s="36" t="s">
        <v>29</v>
      </c>
      <c r="B42" s="24"/>
      <c r="C42" s="37"/>
      <c r="D42" s="37"/>
      <c r="E42" s="25"/>
      <c r="F42" s="25"/>
      <c r="G42" s="25"/>
      <c r="H42" s="25"/>
      <c r="I42" s="25"/>
    </row>
    <row r="43" spans="1:16" x14ac:dyDescent="0.2">
      <c r="A43" s="6"/>
      <c r="B43" s="7"/>
      <c r="C43" s="13"/>
      <c r="D43" s="13"/>
      <c r="E43" s="13"/>
      <c r="F43" s="13"/>
      <c r="G43" s="13"/>
      <c r="H43" s="13"/>
      <c r="I43" s="13"/>
    </row>
    <row r="44" spans="1:16" x14ac:dyDescent="0.2">
      <c r="A44" s="6" t="s">
        <v>6</v>
      </c>
      <c r="B44" s="7"/>
      <c r="C44" s="22"/>
      <c r="D44" s="22"/>
      <c r="E44" s="13"/>
      <c r="F44" s="13"/>
      <c r="G44" s="13"/>
      <c r="H44" s="13"/>
      <c r="I44" s="13"/>
    </row>
    <row r="45" spans="1:16" x14ac:dyDescent="0.2">
      <c r="A45" s="6"/>
      <c r="B45" s="7"/>
      <c r="C45" s="22"/>
      <c r="D45" s="22"/>
      <c r="E45" s="13"/>
      <c r="F45" s="13"/>
      <c r="G45" s="13"/>
      <c r="H45" s="13"/>
      <c r="I45" s="13"/>
    </row>
    <row r="46" spans="1:16" x14ac:dyDescent="0.2">
      <c r="A46" s="36" t="s">
        <v>8</v>
      </c>
      <c r="B46" s="27"/>
      <c r="C46" s="22"/>
      <c r="D46" s="22"/>
      <c r="E46" s="13"/>
      <c r="F46" s="13"/>
      <c r="G46" s="13"/>
      <c r="H46" s="13"/>
      <c r="I46" s="13"/>
    </row>
    <row r="47" spans="1:16" x14ac:dyDescent="0.2">
      <c r="A47" s="38" t="s">
        <v>9</v>
      </c>
      <c r="B47" s="39"/>
      <c r="C47" s="22"/>
      <c r="D47" s="22"/>
      <c r="E47" s="13"/>
      <c r="F47" s="13"/>
      <c r="G47" s="13"/>
      <c r="H47" s="13"/>
      <c r="I47" s="13"/>
    </row>
  </sheetData>
  <sheetProtection selectLockedCells="1"/>
  <mergeCells count="6">
    <mergeCell ref="A20:I20"/>
    <mergeCell ref="A9:I9"/>
    <mergeCell ref="A12:I12"/>
    <mergeCell ref="A15:I15"/>
    <mergeCell ref="A17:I17"/>
    <mergeCell ref="A19:I19"/>
  </mergeCells>
  <printOptions horizontalCentered="1"/>
  <pageMargins left="0.75" right="0.75" top="0.6" bottom="0.55000000000000004" header="0.28000000000000003" footer="0.16"/>
  <pageSetup scale="96" fitToHeight="0" orientation="landscape" r:id="rId1"/>
  <headerFooter alignWithMargins="0">
    <oddHeader>&amp;C&amp;"Arial,Bold"Report on Non-General Fund Information
&amp;"Arial,Regular"for Submittal to the 2023 Legislature</oddHeader>
    <oddFooter>&amp;LForm 37-47 (rev. 9/7/21)&amp;R&amp;D  &amp;T</oddFooter>
  </headerFooter>
  <rowBreaks count="1" manualBreakCount="1">
    <brk id="19" max="8"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845717-C492-45A7-9A09-9282F88BB88D}">
  <sheetPr>
    <pageSetUpPr fitToPage="1"/>
  </sheetPr>
  <dimension ref="A2:P45"/>
  <sheetViews>
    <sheetView zoomScaleNormal="100" workbookViewId="0">
      <selection activeCell="K27" sqref="K27"/>
    </sheetView>
  </sheetViews>
  <sheetFormatPr defaultColWidth="9.140625" defaultRowHeight="12.75" x14ac:dyDescent="0.2"/>
  <cols>
    <col min="1" max="2" width="14.7109375" style="1" customWidth="1"/>
    <col min="3" max="8" width="14" style="1" customWidth="1"/>
    <col min="9" max="9" width="13.140625" style="1" customWidth="1"/>
    <col min="10" max="11" width="9.140625" style="1"/>
    <col min="12" max="16" width="12.85546875" style="1" customWidth="1"/>
    <col min="17" max="16384" width="9.140625" style="1"/>
  </cols>
  <sheetData>
    <row r="2" spans="1:9" x14ac:dyDescent="0.2">
      <c r="A2" s="149" t="s">
        <v>13</v>
      </c>
      <c r="B2" s="3" t="s">
        <v>36</v>
      </c>
      <c r="C2" s="3"/>
      <c r="D2" s="3"/>
      <c r="E2" s="2"/>
      <c r="F2" s="2"/>
      <c r="G2" s="150" t="s">
        <v>14</v>
      </c>
      <c r="H2" s="3" t="s">
        <v>371</v>
      </c>
      <c r="I2" s="3"/>
    </row>
    <row r="3" spans="1:9" x14ac:dyDescent="0.2">
      <c r="A3" s="149" t="s">
        <v>22</v>
      </c>
      <c r="B3" s="3" t="s">
        <v>283</v>
      </c>
      <c r="C3" s="3"/>
      <c r="D3" s="3"/>
      <c r="E3" s="2"/>
      <c r="F3" s="2"/>
      <c r="G3" s="150" t="s">
        <v>15</v>
      </c>
      <c r="H3" s="5" t="s">
        <v>372</v>
      </c>
      <c r="I3" s="5"/>
    </row>
    <row r="4" spans="1:9" x14ac:dyDescent="0.2">
      <c r="A4" s="149" t="s">
        <v>16</v>
      </c>
      <c r="B4" s="3" t="s">
        <v>294</v>
      </c>
      <c r="C4" s="3"/>
      <c r="D4" s="3"/>
      <c r="E4" s="2"/>
      <c r="F4" s="2"/>
      <c r="G4" s="150" t="s">
        <v>18</v>
      </c>
      <c r="H4" s="3" t="s">
        <v>41</v>
      </c>
      <c r="I4" s="3"/>
    </row>
    <row r="5" spans="1:9" x14ac:dyDescent="0.2">
      <c r="A5" s="149" t="s">
        <v>17</v>
      </c>
      <c r="B5" s="3" t="s">
        <v>286</v>
      </c>
      <c r="C5" s="5"/>
      <c r="D5" s="5"/>
      <c r="E5" s="2"/>
      <c r="F5" s="2"/>
      <c r="G5" s="150" t="s">
        <v>19</v>
      </c>
      <c r="H5" s="5" t="s">
        <v>295</v>
      </c>
      <c r="I5" s="5"/>
    </row>
    <row r="6" spans="1:9" ht="19.7" customHeight="1" x14ac:dyDescent="0.2">
      <c r="A6" s="2"/>
      <c r="B6" s="2"/>
      <c r="C6" s="2"/>
      <c r="D6" s="2"/>
      <c r="E6" s="2"/>
      <c r="F6" s="2"/>
      <c r="G6" s="2"/>
      <c r="H6" s="2"/>
      <c r="I6" s="2"/>
    </row>
    <row r="7" spans="1:9" ht="15" customHeight="1" x14ac:dyDescent="0.2">
      <c r="A7" s="2"/>
      <c r="B7" s="2"/>
      <c r="C7" s="2"/>
      <c r="D7" s="2"/>
      <c r="E7" s="2"/>
      <c r="F7" s="2"/>
      <c r="G7" s="2"/>
      <c r="H7" s="2"/>
      <c r="I7" s="2"/>
    </row>
    <row r="8" spans="1:9" x14ac:dyDescent="0.2">
      <c r="A8" s="149" t="s">
        <v>20</v>
      </c>
      <c r="B8" s="2"/>
      <c r="C8" s="2"/>
      <c r="D8" s="2"/>
      <c r="E8" s="2"/>
      <c r="F8" s="2"/>
      <c r="G8" s="2"/>
      <c r="H8" s="2"/>
      <c r="I8" s="2"/>
    </row>
    <row r="9" spans="1:9" ht="42.75" customHeight="1" x14ac:dyDescent="0.2">
      <c r="A9" s="246" t="s">
        <v>288</v>
      </c>
      <c r="B9" s="246"/>
      <c r="C9" s="246"/>
      <c r="D9" s="246"/>
      <c r="E9" s="246"/>
      <c r="F9" s="246"/>
      <c r="G9" s="246"/>
      <c r="H9" s="246"/>
      <c r="I9" s="246"/>
    </row>
    <row r="10" spans="1:9" ht="13.5" customHeight="1" x14ac:dyDescent="0.2">
      <c r="A10" s="217"/>
      <c r="B10" s="217"/>
      <c r="C10" s="217"/>
      <c r="D10" s="217"/>
      <c r="E10" s="217"/>
      <c r="F10" s="217"/>
      <c r="G10" s="217"/>
      <c r="H10" s="217"/>
      <c r="I10" s="217"/>
    </row>
    <row r="11" spans="1:9" x14ac:dyDescent="0.2">
      <c r="A11" s="149" t="s">
        <v>21</v>
      </c>
      <c r="B11" s="2"/>
      <c r="C11" s="2"/>
      <c r="D11" s="2"/>
      <c r="E11" s="2"/>
      <c r="F11" s="2"/>
      <c r="G11" s="2"/>
      <c r="H11" s="2"/>
      <c r="I11" s="2"/>
    </row>
    <row r="12" spans="1:9" ht="70.5" customHeight="1" x14ac:dyDescent="0.2">
      <c r="A12" s="246" t="s">
        <v>296</v>
      </c>
      <c r="B12" s="246"/>
      <c r="C12" s="246"/>
      <c r="D12" s="246"/>
      <c r="E12" s="246"/>
      <c r="F12" s="246"/>
      <c r="G12" s="246"/>
      <c r="H12" s="246"/>
      <c r="I12" s="246"/>
    </row>
    <row r="13" spans="1:9" ht="14.25" customHeight="1" x14ac:dyDescent="0.2">
      <c r="A13" s="217"/>
      <c r="B13" s="217"/>
      <c r="C13" s="217"/>
      <c r="D13" s="217"/>
      <c r="E13" s="217"/>
      <c r="F13" s="217"/>
      <c r="G13" s="217"/>
      <c r="H13" s="217"/>
      <c r="I13" s="217"/>
    </row>
    <row r="14" spans="1:9" x14ac:dyDescent="0.2">
      <c r="A14" s="149" t="s">
        <v>23</v>
      </c>
      <c r="B14" s="2"/>
      <c r="C14" s="2"/>
      <c r="D14" s="2"/>
      <c r="E14" s="2"/>
      <c r="F14" s="2"/>
      <c r="G14" s="2"/>
      <c r="H14" s="2"/>
      <c r="I14" s="2"/>
    </row>
    <row r="15" spans="1:9" ht="98.25" customHeight="1" x14ac:dyDescent="0.2">
      <c r="A15" s="246" t="s">
        <v>297</v>
      </c>
      <c r="B15" s="246"/>
      <c r="C15" s="246"/>
      <c r="D15" s="246"/>
      <c r="E15" s="246"/>
      <c r="F15" s="246"/>
      <c r="G15" s="246"/>
      <c r="H15" s="246"/>
      <c r="I15" s="246"/>
    </row>
    <row r="16" spans="1:9" x14ac:dyDescent="0.2">
      <c r="A16" s="153" t="s">
        <v>28</v>
      </c>
      <c r="B16" s="2"/>
      <c r="C16" s="2"/>
      <c r="D16" s="2"/>
      <c r="E16" s="2"/>
      <c r="F16" s="2"/>
      <c r="G16" s="2"/>
      <c r="H16" s="2"/>
      <c r="I16" s="2"/>
    </row>
    <row r="17" spans="1:16" ht="70.900000000000006" customHeight="1" x14ac:dyDescent="0.2">
      <c r="A17" s="246" t="s">
        <v>374</v>
      </c>
      <c r="B17" s="246"/>
      <c r="C17" s="246"/>
      <c r="D17" s="246"/>
      <c r="E17" s="246"/>
      <c r="F17" s="246"/>
      <c r="G17" s="246"/>
      <c r="H17" s="246"/>
      <c r="I17" s="246"/>
    </row>
    <row r="18" spans="1:16" x14ac:dyDescent="0.2">
      <c r="A18" s="233" t="s">
        <v>12</v>
      </c>
      <c r="B18" s="234"/>
      <c r="C18" s="234"/>
      <c r="D18" s="234"/>
      <c r="E18" s="234"/>
      <c r="F18" s="234"/>
      <c r="G18" s="234"/>
      <c r="H18" s="234"/>
      <c r="I18" s="235"/>
    </row>
    <row r="19" spans="1:16" x14ac:dyDescent="0.2">
      <c r="A19" s="6"/>
      <c r="B19" s="7"/>
      <c r="C19" s="8" t="s">
        <v>27</v>
      </c>
      <c r="D19" s="8" t="s">
        <v>30</v>
      </c>
      <c r="E19" s="8" t="s">
        <v>32</v>
      </c>
      <c r="F19" s="8" t="s">
        <v>33</v>
      </c>
      <c r="G19" s="8" t="s">
        <v>34</v>
      </c>
      <c r="H19" s="8" t="s">
        <v>35</v>
      </c>
      <c r="I19" s="8" t="s">
        <v>356</v>
      </c>
    </row>
    <row r="20" spans="1:16" x14ac:dyDescent="0.2">
      <c r="A20" s="6"/>
      <c r="B20" s="7"/>
      <c r="C20" s="9" t="s">
        <v>10</v>
      </c>
      <c r="D20" s="9" t="s">
        <v>10</v>
      </c>
      <c r="E20" s="9" t="s">
        <v>10</v>
      </c>
      <c r="F20" s="9" t="s">
        <v>10</v>
      </c>
      <c r="G20" s="9" t="s">
        <v>10</v>
      </c>
      <c r="H20" s="11" t="s">
        <v>11</v>
      </c>
      <c r="I20" s="11" t="s">
        <v>11</v>
      </c>
      <c r="L20" s="156"/>
      <c r="M20" s="156"/>
      <c r="N20" s="156"/>
      <c r="O20" s="156"/>
      <c r="P20" s="156"/>
    </row>
    <row r="21" spans="1:16" x14ac:dyDescent="0.2">
      <c r="A21" s="6" t="s">
        <v>0</v>
      </c>
      <c r="B21" s="7"/>
      <c r="C21" s="22">
        <v>941753</v>
      </c>
      <c r="D21" s="22">
        <v>1581884</v>
      </c>
      <c r="E21" s="22">
        <v>1436643</v>
      </c>
      <c r="F21" s="158">
        <v>1436643</v>
      </c>
      <c r="G21" s="158">
        <v>1653362</v>
      </c>
      <c r="H21" s="158">
        <v>1653362</v>
      </c>
      <c r="I21" s="158">
        <v>1653362</v>
      </c>
      <c r="L21" s="156"/>
      <c r="M21" s="156"/>
      <c r="N21" s="156"/>
      <c r="O21" s="156"/>
      <c r="P21" s="156"/>
    </row>
    <row r="22" spans="1:16" x14ac:dyDescent="0.2">
      <c r="A22" s="6" t="s">
        <v>1</v>
      </c>
      <c r="B22" s="7"/>
      <c r="C22" s="22">
        <v>379064</v>
      </c>
      <c r="D22" s="22">
        <f t="shared" ref="D22:I22" si="0">C33</f>
        <v>690098.31</v>
      </c>
      <c r="E22" s="22">
        <f t="shared" si="0"/>
        <v>1156719.7500000002</v>
      </c>
      <c r="F22" s="22">
        <f t="shared" si="0"/>
        <v>195590.53000000026</v>
      </c>
      <c r="G22" s="22">
        <f t="shared" si="0"/>
        <v>491387.59000000008</v>
      </c>
      <c r="H22" s="22">
        <f t="shared" si="0"/>
        <v>64058.14000000013</v>
      </c>
      <c r="I22" s="22">
        <f t="shared" si="0"/>
        <v>64058.14000000013</v>
      </c>
      <c r="L22" s="156"/>
      <c r="M22" s="156"/>
      <c r="N22" s="156"/>
      <c r="O22" s="156"/>
      <c r="P22" s="156"/>
    </row>
    <row r="23" spans="1:16" x14ac:dyDescent="0.2">
      <c r="A23" s="6" t="s">
        <v>2</v>
      </c>
      <c r="B23" s="7"/>
      <c r="C23" s="22">
        <v>1099688.56</v>
      </c>
      <c r="D23" s="22">
        <v>1550653.14</v>
      </c>
      <c r="E23" s="22">
        <v>780433.38</v>
      </c>
      <c r="F23" s="158">
        <v>1876791.17</v>
      </c>
      <c r="G23" s="158">
        <v>1114587.3600000001</v>
      </c>
      <c r="H23" s="158">
        <v>1653362</v>
      </c>
      <c r="I23" s="158">
        <v>1653362</v>
      </c>
      <c r="L23" s="156"/>
      <c r="M23" s="156"/>
      <c r="N23" s="156"/>
      <c r="O23" s="156"/>
      <c r="P23" s="156"/>
    </row>
    <row r="24" spans="1:16" x14ac:dyDescent="0.2">
      <c r="A24" s="6" t="s">
        <v>3</v>
      </c>
      <c r="B24" s="7"/>
      <c r="C24" s="17">
        <v>788654.25</v>
      </c>
      <c r="D24" s="17">
        <v>1084031.7</v>
      </c>
      <c r="E24" s="22">
        <v>1741562.6</v>
      </c>
      <c r="F24" s="158">
        <v>1580994.11</v>
      </c>
      <c r="G24" s="158">
        <v>1541916.81</v>
      </c>
      <c r="H24" s="158">
        <v>1653362</v>
      </c>
      <c r="I24" s="158">
        <v>1653362</v>
      </c>
      <c r="L24" s="156"/>
      <c r="M24" s="156"/>
      <c r="N24" s="156"/>
      <c r="O24" s="156"/>
      <c r="P24" s="156"/>
    </row>
    <row r="25" spans="1:16" x14ac:dyDescent="0.2">
      <c r="A25" s="6"/>
      <c r="B25" s="7"/>
      <c r="C25" s="22"/>
      <c r="D25" s="22"/>
      <c r="E25" s="22"/>
      <c r="F25" s="158"/>
      <c r="G25" s="158"/>
      <c r="H25" s="158"/>
      <c r="I25" s="158"/>
      <c r="L25" s="156"/>
      <c r="M25" s="156"/>
      <c r="N25" s="156"/>
      <c r="O25" s="156"/>
      <c r="P25" s="156"/>
    </row>
    <row r="26" spans="1:16" x14ac:dyDescent="0.2">
      <c r="A26" s="14" t="s">
        <v>31</v>
      </c>
      <c r="B26" s="218"/>
      <c r="C26" s="16"/>
      <c r="D26" s="16"/>
      <c r="E26" s="16"/>
      <c r="F26" s="16"/>
      <c r="G26" s="16"/>
      <c r="H26" s="17"/>
      <c r="I26" s="17"/>
      <c r="L26" s="156"/>
      <c r="M26" s="156"/>
      <c r="N26" s="156"/>
      <c r="O26" s="156"/>
      <c r="P26" s="156"/>
    </row>
    <row r="27" spans="1:16" x14ac:dyDescent="0.2">
      <c r="A27" s="20" t="s">
        <v>300</v>
      </c>
      <c r="B27" s="21"/>
      <c r="C27" s="17"/>
      <c r="D27" s="17">
        <v>0</v>
      </c>
      <c r="E27" s="17">
        <v>0</v>
      </c>
      <c r="F27" s="17">
        <v>0</v>
      </c>
      <c r="G27" s="17">
        <v>0</v>
      </c>
      <c r="H27" s="17">
        <v>0</v>
      </c>
      <c r="I27" s="17">
        <v>0</v>
      </c>
      <c r="L27" s="156"/>
      <c r="M27" s="156"/>
      <c r="N27" s="156"/>
      <c r="O27" s="156"/>
      <c r="P27" s="156"/>
    </row>
    <row r="28" spans="1:16" x14ac:dyDescent="0.2">
      <c r="A28" s="20"/>
      <c r="B28" s="21"/>
      <c r="C28" s="17"/>
      <c r="D28" s="17"/>
      <c r="E28" s="17"/>
      <c r="F28" s="17"/>
      <c r="G28" s="17"/>
      <c r="H28" s="17"/>
      <c r="I28" s="17"/>
      <c r="L28" s="156"/>
      <c r="M28" s="156"/>
      <c r="N28" s="156"/>
      <c r="O28" s="156"/>
      <c r="P28" s="156"/>
    </row>
    <row r="29" spans="1:16" x14ac:dyDescent="0.2">
      <c r="A29" s="51" t="s">
        <v>293</v>
      </c>
      <c r="B29" s="46"/>
      <c r="C29" s="22"/>
      <c r="D29" s="22">
        <v>0</v>
      </c>
      <c r="E29" s="22">
        <v>0</v>
      </c>
      <c r="F29" s="22">
        <v>0</v>
      </c>
      <c r="G29" s="22">
        <v>0</v>
      </c>
      <c r="H29" s="22">
        <v>0</v>
      </c>
      <c r="I29" s="22">
        <v>0</v>
      </c>
      <c r="L29" s="156"/>
      <c r="M29" s="156"/>
      <c r="N29" s="156"/>
      <c r="O29" s="156"/>
      <c r="P29" s="156"/>
    </row>
    <row r="30" spans="1:16" x14ac:dyDescent="0.2">
      <c r="A30" s="20"/>
      <c r="B30" s="21"/>
      <c r="C30" s="22"/>
      <c r="D30" s="22"/>
      <c r="E30" s="22"/>
      <c r="F30" s="22"/>
      <c r="G30" s="22"/>
      <c r="H30" s="22"/>
      <c r="I30" s="22"/>
      <c r="L30" s="156"/>
      <c r="M30" s="156"/>
      <c r="N30" s="156"/>
      <c r="O30" s="156"/>
      <c r="P30" s="156"/>
    </row>
    <row r="31" spans="1:16" x14ac:dyDescent="0.2">
      <c r="A31" s="14" t="s">
        <v>5</v>
      </c>
      <c r="B31" s="18"/>
      <c r="C31" s="17"/>
      <c r="D31" s="17">
        <v>0</v>
      </c>
      <c r="E31" s="17">
        <v>0</v>
      </c>
      <c r="F31" s="17">
        <v>0</v>
      </c>
      <c r="G31" s="17">
        <v>0</v>
      </c>
      <c r="H31" s="17">
        <v>0</v>
      </c>
      <c r="I31" s="17">
        <v>0</v>
      </c>
      <c r="L31" s="156"/>
      <c r="M31" s="156"/>
      <c r="N31" s="156"/>
      <c r="O31" s="156"/>
      <c r="P31" s="156"/>
    </row>
    <row r="32" spans="1:16" x14ac:dyDescent="0.2">
      <c r="A32" s="6"/>
      <c r="B32" s="7"/>
      <c r="C32" s="22"/>
      <c r="D32" s="22"/>
      <c r="E32" s="22"/>
      <c r="F32" s="13"/>
      <c r="G32" s="13"/>
      <c r="H32" s="13"/>
      <c r="I32" s="13"/>
      <c r="L32" s="156"/>
      <c r="M32" s="156"/>
      <c r="N32" s="156"/>
      <c r="O32" s="156"/>
      <c r="P32" s="156"/>
    </row>
    <row r="33" spans="1:16" x14ac:dyDescent="0.2">
      <c r="A33" s="6" t="s">
        <v>7</v>
      </c>
      <c r="B33" s="7"/>
      <c r="C33" s="17">
        <f>C22+C23-C24+C31</f>
        <v>690098.31</v>
      </c>
      <c r="D33" s="17">
        <f t="shared" ref="D33:I33" si="1">D22+D23-D24+D31</f>
        <v>1156719.7500000002</v>
      </c>
      <c r="E33" s="17">
        <f t="shared" si="1"/>
        <v>195590.53000000026</v>
      </c>
      <c r="F33" s="17">
        <f t="shared" si="1"/>
        <v>491387.59000000008</v>
      </c>
      <c r="G33" s="17">
        <f t="shared" si="1"/>
        <v>64058.14000000013</v>
      </c>
      <c r="H33" s="17">
        <f t="shared" si="1"/>
        <v>64058.14000000013</v>
      </c>
      <c r="I33" s="17">
        <f t="shared" si="1"/>
        <v>64058.14000000013</v>
      </c>
      <c r="J33" s="63"/>
      <c r="L33" s="159"/>
      <c r="M33" s="159"/>
      <c r="N33" s="156"/>
      <c r="O33" s="156"/>
      <c r="P33" s="156"/>
    </row>
    <row r="34" spans="1:16" x14ac:dyDescent="0.2">
      <c r="A34" s="23"/>
      <c r="B34" s="24"/>
      <c r="C34" s="37"/>
      <c r="D34" s="37"/>
      <c r="E34" s="22"/>
      <c r="F34" s="13"/>
      <c r="G34" s="13"/>
      <c r="H34" s="13"/>
      <c r="I34" s="13"/>
      <c r="L34" s="156"/>
      <c r="M34" s="156"/>
      <c r="N34" s="156"/>
      <c r="O34" s="156"/>
      <c r="P34" s="156"/>
    </row>
    <row r="35" spans="1:16" x14ac:dyDescent="0.2">
      <c r="A35" s="6" t="s">
        <v>24</v>
      </c>
      <c r="B35" s="7"/>
      <c r="C35" s="37"/>
      <c r="D35" s="37"/>
      <c r="E35" s="22">
        <v>0</v>
      </c>
      <c r="F35" s="13"/>
      <c r="G35" s="13"/>
      <c r="H35" s="13"/>
      <c r="I35" s="13"/>
      <c r="L35" s="156"/>
      <c r="M35" s="156"/>
      <c r="N35" s="156"/>
      <c r="O35" s="156"/>
      <c r="P35" s="156"/>
    </row>
    <row r="36" spans="1:16" x14ac:dyDescent="0.2">
      <c r="A36" s="23"/>
      <c r="B36" s="24"/>
      <c r="C36" s="37"/>
      <c r="D36" s="37"/>
      <c r="E36" s="22"/>
      <c r="F36" s="13"/>
      <c r="G36" s="13"/>
      <c r="H36" s="13"/>
      <c r="I36" s="13"/>
      <c r="L36" s="156"/>
      <c r="M36" s="156"/>
      <c r="N36" s="156"/>
      <c r="O36" s="156"/>
      <c r="P36" s="156"/>
    </row>
    <row r="37" spans="1:16" x14ac:dyDescent="0.2">
      <c r="A37" s="6" t="s">
        <v>25</v>
      </c>
      <c r="B37" s="27"/>
      <c r="C37" s="58">
        <f t="shared" ref="C37:I37" si="2">C33-C35</f>
        <v>690098.31</v>
      </c>
      <c r="D37" s="58">
        <f t="shared" si="2"/>
        <v>1156719.7500000002</v>
      </c>
      <c r="E37" s="58">
        <f t="shared" si="2"/>
        <v>195590.53000000026</v>
      </c>
      <c r="F37" s="58">
        <f t="shared" si="2"/>
        <v>491387.59000000008</v>
      </c>
      <c r="G37" s="58">
        <f t="shared" si="2"/>
        <v>64058.14000000013</v>
      </c>
      <c r="H37" s="58">
        <f t="shared" si="2"/>
        <v>64058.14000000013</v>
      </c>
      <c r="I37" s="58">
        <f t="shared" si="2"/>
        <v>64058.14000000013</v>
      </c>
      <c r="L37" s="156"/>
      <c r="M37" s="156"/>
      <c r="N37" s="156"/>
      <c r="O37" s="156"/>
      <c r="P37" s="156"/>
    </row>
    <row r="38" spans="1:16" ht="3" customHeight="1" x14ac:dyDescent="0.2">
      <c r="A38" s="31"/>
      <c r="B38" s="31"/>
      <c r="C38" s="32"/>
      <c r="D38" s="32"/>
      <c r="E38" s="32"/>
      <c r="F38" s="32"/>
      <c r="G38" s="32"/>
      <c r="H38" s="32"/>
      <c r="I38" s="32"/>
    </row>
    <row r="39" spans="1:16" x14ac:dyDescent="0.2">
      <c r="A39" s="33" t="s">
        <v>26</v>
      </c>
      <c r="B39" s="3"/>
      <c r="C39" s="34"/>
      <c r="D39" s="34"/>
      <c r="E39" s="35"/>
      <c r="F39" s="35"/>
      <c r="G39" s="35"/>
      <c r="H39" s="35"/>
      <c r="I39" s="35"/>
    </row>
    <row r="40" spans="1:16" x14ac:dyDescent="0.2">
      <c r="A40" s="36" t="s">
        <v>29</v>
      </c>
      <c r="B40" s="24"/>
      <c r="C40" s="37"/>
      <c r="D40" s="37"/>
      <c r="E40" s="25"/>
      <c r="F40" s="25"/>
      <c r="G40" s="25"/>
      <c r="H40" s="25"/>
      <c r="I40" s="25"/>
    </row>
    <row r="41" spans="1:16" x14ac:dyDescent="0.2">
      <c r="A41" s="6"/>
      <c r="B41" s="7"/>
      <c r="C41" s="13"/>
      <c r="D41" s="13"/>
      <c r="E41" s="13"/>
      <c r="F41" s="13"/>
      <c r="G41" s="13"/>
      <c r="H41" s="13"/>
      <c r="I41" s="13"/>
    </row>
    <row r="42" spans="1:16" x14ac:dyDescent="0.2">
      <c r="A42" s="6" t="s">
        <v>6</v>
      </c>
      <c r="B42" s="7"/>
      <c r="C42" s="22"/>
      <c r="D42" s="22"/>
      <c r="E42" s="13"/>
      <c r="F42" s="13"/>
      <c r="G42" s="13"/>
      <c r="H42" s="13"/>
      <c r="I42" s="13"/>
    </row>
    <row r="43" spans="1:16" x14ac:dyDescent="0.2">
      <c r="A43" s="6"/>
      <c r="B43" s="7"/>
      <c r="C43" s="22"/>
      <c r="D43" s="22"/>
      <c r="E43" s="13"/>
      <c r="F43" s="13"/>
      <c r="G43" s="13"/>
      <c r="H43" s="13"/>
      <c r="I43" s="13"/>
    </row>
    <row r="44" spans="1:16" x14ac:dyDescent="0.2">
      <c r="A44" s="36" t="s">
        <v>8</v>
      </c>
      <c r="B44" s="27"/>
      <c r="C44" s="22"/>
      <c r="D44" s="22"/>
      <c r="E44" s="13"/>
      <c r="F44" s="13"/>
      <c r="G44" s="13"/>
      <c r="H44" s="13"/>
      <c r="I44" s="13"/>
    </row>
    <row r="45" spans="1:16" x14ac:dyDescent="0.2">
      <c r="A45" s="38" t="s">
        <v>9</v>
      </c>
      <c r="B45" s="39"/>
      <c r="C45" s="22"/>
      <c r="D45" s="22"/>
      <c r="E45" s="13"/>
      <c r="F45" s="13"/>
      <c r="G45" s="13"/>
      <c r="H45" s="13"/>
      <c r="I45" s="13"/>
    </row>
  </sheetData>
  <sheetProtection selectLockedCells="1"/>
  <mergeCells count="5">
    <mergeCell ref="A18:I18"/>
    <mergeCell ref="A9:I9"/>
    <mergeCell ref="A12:I12"/>
    <mergeCell ref="A15:I15"/>
    <mergeCell ref="A17:I17"/>
  </mergeCells>
  <printOptions horizontalCentered="1"/>
  <pageMargins left="0.75" right="0.75" top="0.6" bottom="0.55000000000000004" header="0.28000000000000003" footer="0.16"/>
  <pageSetup scale="96" fitToHeight="0" orientation="landscape" r:id="rId1"/>
  <headerFooter alignWithMargins="0">
    <oddHeader>&amp;C&amp;"Arial,Bold"Report on Non-General Fund Information
&amp;"Arial,Regular"for Submittal to the 2023 Legislature</oddHeader>
    <oddFooter>&amp;LForm 37-47 (rev. 9/7/21)&amp;R&amp;D  &amp;T</oddFooter>
  </headerFooter>
  <rowBreaks count="1" manualBreakCount="1">
    <brk id="17" max="8" man="1"/>
  </row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106A5-4133-449A-BB4C-DC6B187C10ED}">
  <sheetPr>
    <pageSetUpPr fitToPage="1"/>
  </sheetPr>
  <dimension ref="A2:N50"/>
  <sheetViews>
    <sheetView zoomScaleNormal="100" workbookViewId="0">
      <selection activeCell="A11" sqref="A11:I14"/>
    </sheetView>
  </sheetViews>
  <sheetFormatPr defaultColWidth="9.140625" defaultRowHeight="12.75" x14ac:dyDescent="0.2"/>
  <cols>
    <col min="1" max="2" width="14.7109375" style="1" customWidth="1"/>
    <col min="3" max="8" width="14" style="1" customWidth="1"/>
    <col min="9" max="9" width="13.140625" style="1" customWidth="1"/>
    <col min="10" max="10" width="9.140625" style="1"/>
    <col min="11" max="15" width="15.5703125" style="1" customWidth="1"/>
    <col min="16" max="16384" width="9.140625" style="1"/>
  </cols>
  <sheetData>
    <row r="2" spans="1:9" x14ac:dyDescent="0.2">
      <c r="A2" s="149" t="s">
        <v>13</v>
      </c>
      <c r="B2" s="3" t="s">
        <v>36</v>
      </c>
      <c r="C2" s="3"/>
      <c r="D2" s="3"/>
      <c r="E2" s="2"/>
      <c r="F2" s="2"/>
      <c r="G2" s="150" t="s">
        <v>14</v>
      </c>
      <c r="H2" s="3" t="s">
        <v>282</v>
      </c>
      <c r="I2" s="3"/>
    </row>
    <row r="3" spans="1:9" x14ac:dyDescent="0.2">
      <c r="A3" s="149" t="s">
        <v>22</v>
      </c>
      <c r="B3" s="3" t="s">
        <v>283</v>
      </c>
      <c r="C3" s="3"/>
      <c r="D3" s="3"/>
      <c r="E3" s="2"/>
      <c r="F3" s="2"/>
      <c r="G3" s="150" t="s">
        <v>15</v>
      </c>
      <c r="H3" s="5" t="s">
        <v>284</v>
      </c>
      <c r="I3" s="5"/>
    </row>
    <row r="4" spans="1:9" x14ac:dyDescent="0.2">
      <c r="A4" s="149" t="s">
        <v>16</v>
      </c>
      <c r="B4" s="3" t="s">
        <v>301</v>
      </c>
      <c r="C4" s="3"/>
      <c r="D4" s="3"/>
      <c r="E4" s="2"/>
      <c r="F4" s="2"/>
      <c r="G4" s="150" t="s">
        <v>18</v>
      </c>
      <c r="H4" s="3" t="s">
        <v>41</v>
      </c>
      <c r="I4" s="3"/>
    </row>
    <row r="5" spans="1:9" x14ac:dyDescent="0.2">
      <c r="A5" s="149" t="s">
        <v>17</v>
      </c>
      <c r="B5" s="3" t="s">
        <v>286</v>
      </c>
      <c r="C5" s="5"/>
      <c r="D5" s="5"/>
      <c r="E5" s="2"/>
      <c r="F5" s="2"/>
      <c r="G5" s="150" t="s">
        <v>19</v>
      </c>
      <c r="H5" s="5" t="s">
        <v>302</v>
      </c>
      <c r="I5" s="5"/>
    </row>
    <row r="6" spans="1:9" ht="5.45" customHeight="1" x14ac:dyDescent="0.2">
      <c r="A6" s="149"/>
      <c r="B6" s="2"/>
      <c r="C6" s="2"/>
      <c r="D6" s="2"/>
      <c r="E6" s="2"/>
      <c r="F6" s="2"/>
      <c r="G6" s="150"/>
      <c r="H6" s="2"/>
      <c r="I6" s="2"/>
    </row>
    <row r="7" spans="1:9" x14ac:dyDescent="0.2">
      <c r="A7" s="257" t="s">
        <v>303</v>
      </c>
      <c r="B7" s="257"/>
      <c r="C7" s="257"/>
      <c r="D7" s="257"/>
      <c r="E7" s="257"/>
      <c r="F7" s="257"/>
      <c r="G7" s="257"/>
      <c r="H7" s="257"/>
      <c r="I7" s="257"/>
    </row>
    <row r="8" spans="1:9" x14ac:dyDescent="0.2">
      <c r="A8" s="257"/>
      <c r="B8" s="257"/>
      <c r="C8" s="257"/>
      <c r="D8" s="257"/>
      <c r="E8" s="257"/>
      <c r="F8" s="257"/>
      <c r="G8" s="257"/>
      <c r="H8" s="257"/>
      <c r="I8" s="257"/>
    </row>
    <row r="9" spans="1:9" x14ac:dyDescent="0.2">
      <c r="A9" s="257"/>
      <c r="B9" s="257"/>
      <c r="C9" s="257"/>
      <c r="D9" s="257"/>
      <c r="E9" s="257"/>
      <c r="F9" s="257"/>
      <c r="G9" s="257"/>
      <c r="H9" s="257"/>
      <c r="I9" s="257"/>
    </row>
    <row r="10" spans="1:9" ht="6" customHeight="1" x14ac:dyDescent="0.2">
      <c r="A10" s="152"/>
      <c r="B10" s="152"/>
      <c r="C10" s="152"/>
      <c r="D10" s="152"/>
      <c r="E10" s="152"/>
      <c r="F10" s="152"/>
      <c r="G10" s="152"/>
      <c r="H10" s="152"/>
      <c r="I10" s="152"/>
    </row>
    <row r="11" spans="1:9" x14ac:dyDescent="0.2">
      <c r="A11" s="257" t="s">
        <v>304</v>
      </c>
      <c r="B11" s="257"/>
      <c r="C11" s="257"/>
      <c r="D11" s="257"/>
      <c r="E11" s="257"/>
      <c r="F11" s="257"/>
      <c r="G11" s="257"/>
      <c r="H11" s="257"/>
      <c r="I11" s="257"/>
    </row>
    <row r="12" spans="1:9" x14ac:dyDescent="0.2">
      <c r="A12" s="257"/>
      <c r="B12" s="257"/>
      <c r="C12" s="257"/>
      <c r="D12" s="257"/>
      <c r="E12" s="257"/>
      <c r="F12" s="257"/>
      <c r="G12" s="257"/>
      <c r="H12" s="257"/>
      <c r="I12" s="257"/>
    </row>
    <row r="13" spans="1:9" x14ac:dyDescent="0.2">
      <c r="A13" s="257"/>
      <c r="B13" s="257"/>
      <c r="C13" s="257"/>
      <c r="D13" s="257"/>
      <c r="E13" s="257"/>
      <c r="F13" s="257"/>
      <c r="G13" s="257"/>
      <c r="H13" s="257"/>
      <c r="I13" s="257"/>
    </row>
    <row r="14" spans="1:9" x14ac:dyDescent="0.2">
      <c r="A14" s="257"/>
      <c r="B14" s="257"/>
      <c r="C14" s="257"/>
      <c r="D14" s="257"/>
      <c r="E14" s="257"/>
      <c r="F14" s="257"/>
      <c r="G14" s="257"/>
      <c r="H14" s="257"/>
      <c r="I14" s="257"/>
    </row>
    <row r="15" spans="1:9" ht="7.5" customHeight="1" x14ac:dyDescent="0.2">
      <c r="A15" s="2"/>
      <c r="B15" s="2"/>
      <c r="C15" s="2"/>
      <c r="D15" s="2"/>
      <c r="E15" s="2"/>
      <c r="F15" s="2"/>
      <c r="G15" s="2"/>
      <c r="H15" s="2"/>
      <c r="I15" s="2"/>
    </row>
    <row r="16" spans="1:9" ht="7.5" customHeight="1" x14ac:dyDescent="0.2">
      <c r="A16" s="2"/>
      <c r="B16" s="2"/>
      <c r="C16" s="2"/>
      <c r="D16" s="2"/>
      <c r="E16" s="2"/>
      <c r="F16" s="2"/>
      <c r="G16" s="2"/>
      <c r="H16" s="2"/>
      <c r="I16" s="2"/>
    </row>
    <row r="17" spans="1:14" ht="12.75" customHeight="1" x14ac:dyDescent="0.2">
      <c r="A17" s="160" t="s">
        <v>305</v>
      </c>
      <c r="B17" s="161"/>
      <c r="C17" s="161"/>
      <c r="D17" s="161"/>
      <c r="E17" s="161"/>
      <c r="F17" s="161"/>
      <c r="G17" s="161"/>
      <c r="H17" s="161"/>
      <c r="I17" s="161"/>
    </row>
    <row r="18" spans="1:14" s="162" customFormat="1" ht="33.75" customHeight="1" x14ac:dyDescent="0.2">
      <c r="A18" s="246" t="s">
        <v>342</v>
      </c>
      <c r="B18" s="246"/>
      <c r="C18" s="246"/>
      <c r="D18" s="246"/>
      <c r="E18" s="246"/>
      <c r="F18" s="246"/>
      <c r="G18" s="246"/>
      <c r="H18" s="246"/>
      <c r="I18" s="246"/>
    </row>
    <row r="19" spans="1:14" x14ac:dyDescent="0.2">
      <c r="A19" s="161"/>
      <c r="B19" s="161"/>
      <c r="C19" s="161"/>
      <c r="D19" s="161"/>
      <c r="E19" s="161"/>
      <c r="F19" s="161"/>
      <c r="G19" s="161"/>
      <c r="H19" s="161"/>
      <c r="I19" s="161"/>
    </row>
    <row r="20" spans="1:14" ht="12.75" customHeight="1" x14ac:dyDescent="0.2">
      <c r="A20" s="149" t="s">
        <v>28</v>
      </c>
      <c r="B20" s="2"/>
      <c r="C20" s="2"/>
      <c r="D20" s="2"/>
      <c r="E20" s="2"/>
      <c r="F20" s="2"/>
      <c r="G20" s="2"/>
      <c r="H20" s="2"/>
      <c r="I20" s="2"/>
    </row>
    <row r="21" spans="1:14" ht="34.9" customHeight="1" x14ac:dyDescent="0.2">
      <c r="A21" s="257" t="s">
        <v>306</v>
      </c>
      <c r="B21" s="257"/>
      <c r="C21" s="257"/>
      <c r="D21" s="257"/>
      <c r="E21" s="257"/>
      <c r="F21" s="257"/>
      <c r="G21" s="257"/>
      <c r="H21" s="257"/>
      <c r="I21" s="257"/>
    </row>
    <row r="22" spans="1:14" x14ac:dyDescent="0.2">
      <c r="A22" s="151"/>
      <c r="B22" s="151"/>
      <c r="C22" s="151"/>
      <c r="D22" s="151"/>
      <c r="E22" s="151"/>
      <c r="F22" s="151"/>
      <c r="G22" s="151"/>
      <c r="H22" s="151"/>
      <c r="I22" s="151"/>
    </row>
    <row r="23" spans="1:14" x14ac:dyDescent="0.2">
      <c r="A23" s="233" t="s">
        <v>12</v>
      </c>
      <c r="B23" s="234"/>
      <c r="C23" s="234"/>
      <c r="D23" s="234"/>
      <c r="E23" s="234"/>
      <c r="F23" s="234"/>
      <c r="G23" s="234"/>
      <c r="H23" s="234"/>
      <c r="I23" s="235"/>
    </row>
    <row r="24" spans="1:14" x14ac:dyDescent="0.2">
      <c r="A24" s="6"/>
      <c r="B24" s="7"/>
      <c r="C24" s="8" t="s">
        <v>27</v>
      </c>
      <c r="D24" s="8" t="s">
        <v>30</v>
      </c>
      <c r="E24" s="8" t="s">
        <v>32</v>
      </c>
      <c r="F24" s="8" t="s">
        <v>33</v>
      </c>
      <c r="G24" s="8" t="s">
        <v>34</v>
      </c>
      <c r="H24" s="8" t="s">
        <v>35</v>
      </c>
      <c r="I24" s="8" t="s">
        <v>356</v>
      </c>
    </row>
    <row r="25" spans="1:14" x14ac:dyDescent="0.2">
      <c r="A25" s="6"/>
      <c r="B25" s="7"/>
      <c r="C25" s="11" t="s">
        <v>10</v>
      </c>
      <c r="D25" s="11" t="s">
        <v>10</v>
      </c>
      <c r="E25" s="11" t="s">
        <v>10</v>
      </c>
      <c r="F25" s="11" t="s">
        <v>10</v>
      </c>
      <c r="G25" s="11" t="s">
        <v>10</v>
      </c>
      <c r="H25" s="11" t="s">
        <v>11</v>
      </c>
      <c r="I25" s="11" t="s">
        <v>11</v>
      </c>
    </row>
    <row r="26" spans="1:14" x14ac:dyDescent="0.2">
      <c r="A26" s="6" t="s">
        <v>0</v>
      </c>
      <c r="B26" s="7"/>
      <c r="C26" s="22">
        <v>142867</v>
      </c>
      <c r="D26" s="22">
        <v>130417</v>
      </c>
      <c r="E26" s="22">
        <v>173568</v>
      </c>
      <c r="F26" s="13">
        <v>173568</v>
      </c>
      <c r="G26" s="13">
        <v>173568</v>
      </c>
      <c r="H26" s="13">
        <v>173568</v>
      </c>
      <c r="I26" s="13">
        <v>173568</v>
      </c>
    </row>
    <row r="27" spans="1:14" x14ac:dyDescent="0.2">
      <c r="A27" s="6" t="s">
        <v>1</v>
      </c>
      <c r="B27" s="7"/>
      <c r="C27" s="22">
        <v>279</v>
      </c>
      <c r="D27" s="22">
        <v>2511.4</v>
      </c>
      <c r="E27" s="22">
        <v>0</v>
      </c>
      <c r="F27" s="13">
        <f>E38</f>
        <v>4.0799999999871943</v>
      </c>
      <c r="G27" s="13">
        <f>F38</f>
        <v>108.97999999998137</v>
      </c>
      <c r="H27" s="13">
        <f>G38</f>
        <v>19.329999999987194</v>
      </c>
      <c r="I27" s="13">
        <f>H38</f>
        <v>19.329999999987194</v>
      </c>
    </row>
    <row r="28" spans="1:14" x14ac:dyDescent="0.2">
      <c r="A28" s="6" t="s">
        <v>2</v>
      </c>
      <c r="B28" s="7"/>
      <c r="C28" s="22">
        <v>25010</v>
      </c>
      <c r="D28" s="22">
        <v>78213.679999999993</v>
      </c>
      <c r="E28" s="22">
        <v>133987.56</v>
      </c>
      <c r="F28" s="13">
        <v>175609.36</v>
      </c>
      <c r="G28" s="13">
        <v>159363.69</v>
      </c>
      <c r="H28" s="13">
        <v>173500</v>
      </c>
      <c r="I28" s="13">
        <v>173500</v>
      </c>
    </row>
    <row r="29" spans="1:14" x14ac:dyDescent="0.2">
      <c r="A29" s="6" t="s">
        <v>3</v>
      </c>
      <c r="B29" s="7"/>
      <c r="C29" s="22">
        <v>22776.6</v>
      </c>
      <c r="D29" s="17">
        <v>78071.259999999995</v>
      </c>
      <c r="E29" s="17">
        <v>133983.48000000001</v>
      </c>
      <c r="F29" s="12">
        <v>175504.46</v>
      </c>
      <c r="G29" s="12">
        <v>159453.34</v>
      </c>
      <c r="H29" s="12">
        <v>173500</v>
      </c>
      <c r="I29" s="12">
        <v>173500</v>
      </c>
    </row>
    <row r="30" spans="1:14" x14ac:dyDescent="0.2">
      <c r="A30" s="6"/>
      <c r="B30" s="7"/>
      <c r="C30" s="22"/>
      <c r="D30" s="22"/>
      <c r="E30" s="22"/>
      <c r="F30" s="13"/>
      <c r="G30" s="13"/>
      <c r="H30" s="13"/>
      <c r="I30" s="13"/>
    </row>
    <row r="31" spans="1:14" x14ac:dyDescent="0.2">
      <c r="A31" s="14" t="s">
        <v>31</v>
      </c>
      <c r="B31" s="173"/>
      <c r="C31" s="16"/>
      <c r="D31" s="16"/>
      <c r="E31" s="16"/>
      <c r="F31" s="16"/>
      <c r="G31" s="16"/>
      <c r="H31" s="17"/>
      <c r="I31" s="17"/>
      <c r="K31" s="156"/>
      <c r="L31" s="156"/>
      <c r="M31" s="156"/>
      <c r="N31" s="156"/>
    </row>
    <row r="32" spans="1:14" x14ac:dyDescent="0.2">
      <c r="A32" s="51" t="s">
        <v>292</v>
      </c>
      <c r="B32" s="46"/>
      <c r="C32" s="17"/>
      <c r="D32" s="17"/>
      <c r="E32" s="17"/>
      <c r="F32" s="17"/>
      <c r="G32" s="17"/>
      <c r="H32" s="17"/>
      <c r="I32" s="17"/>
      <c r="K32" s="156"/>
      <c r="L32" s="156"/>
      <c r="M32" s="156"/>
      <c r="N32" s="156"/>
    </row>
    <row r="33" spans="1:14" x14ac:dyDescent="0.2">
      <c r="A33" s="20"/>
      <c r="B33" s="21"/>
      <c r="C33" s="17"/>
      <c r="D33" s="17"/>
      <c r="E33" s="17"/>
      <c r="F33" s="17"/>
      <c r="G33" s="17"/>
      <c r="H33" s="17"/>
      <c r="I33" s="17"/>
      <c r="K33" s="156"/>
      <c r="L33" s="156"/>
      <c r="M33" s="156"/>
      <c r="N33" s="156"/>
    </row>
    <row r="34" spans="1:14" x14ac:dyDescent="0.2">
      <c r="A34" s="51" t="s">
        <v>293</v>
      </c>
      <c r="B34" s="46"/>
      <c r="C34" s="17"/>
      <c r="D34" s="17"/>
      <c r="E34" s="17"/>
      <c r="F34" s="17"/>
      <c r="G34" s="17"/>
      <c r="H34" s="17"/>
      <c r="I34" s="17"/>
      <c r="K34" s="156"/>
      <c r="L34" s="156"/>
      <c r="M34" s="156"/>
      <c r="N34" s="156"/>
    </row>
    <row r="35" spans="1:14" x14ac:dyDescent="0.2">
      <c r="A35" s="20"/>
      <c r="B35" s="21"/>
      <c r="C35" s="22"/>
      <c r="D35" s="22"/>
      <c r="E35" s="22"/>
      <c r="F35" s="22"/>
      <c r="G35" s="22"/>
      <c r="H35" s="22"/>
      <c r="I35" s="22"/>
      <c r="K35" s="156"/>
      <c r="L35" s="156"/>
      <c r="M35" s="156"/>
      <c r="N35" s="156"/>
    </row>
    <row r="36" spans="1:14" x14ac:dyDescent="0.2">
      <c r="A36" s="14" t="s">
        <v>5</v>
      </c>
      <c r="B36" s="18"/>
      <c r="C36" s="17"/>
      <c r="D36" s="17"/>
      <c r="E36" s="17"/>
      <c r="F36" s="17"/>
      <c r="G36" s="17"/>
      <c r="H36" s="17"/>
      <c r="I36" s="17"/>
      <c r="K36" s="156"/>
      <c r="L36" s="156"/>
      <c r="M36" s="156"/>
      <c r="N36" s="156"/>
    </row>
    <row r="37" spans="1:14" x14ac:dyDescent="0.2">
      <c r="A37" s="6"/>
      <c r="B37" s="7"/>
      <c r="C37" s="22"/>
      <c r="D37" s="22"/>
      <c r="E37" s="22"/>
      <c r="F37" s="13"/>
      <c r="G37" s="13"/>
      <c r="H37" s="13"/>
      <c r="I37" s="13"/>
      <c r="K37" s="159"/>
      <c r="L37" s="159"/>
      <c r="M37" s="156"/>
      <c r="N37" s="156"/>
    </row>
    <row r="38" spans="1:14" x14ac:dyDescent="0.2">
      <c r="A38" s="6" t="s">
        <v>7</v>
      </c>
      <c r="B38" s="7"/>
      <c r="C38" s="17">
        <v>2512.4000000000015</v>
      </c>
      <c r="D38" s="17">
        <v>2653.8199999999924</v>
      </c>
      <c r="E38" s="17">
        <v>4.0799999999871943</v>
      </c>
      <c r="F38" s="12">
        <f>+F27+F28-F29+F36</f>
        <v>108.97999999998137</v>
      </c>
      <c r="G38" s="12">
        <f>+G27+G28-G29+G36</f>
        <v>19.329999999987194</v>
      </c>
      <c r="H38" s="12">
        <f>+H27+H28-H29+H36</f>
        <v>19.329999999987194</v>
      </c>
      <c r="I38" s="12">
        <f>+I27+I28-I29+I36</f>
        <v>19.329999999987194</v>
      </c>
      <c r="K38" s="156"/>
      <c r="L38" s="156"/>
      <c r="M38" s="156"/>
      <c r="N38" s="156"/>
    </row>
    <row r="39" spans="1:14" x14ac:dyDescent="0.2">
      <c r="A39" s="23"/>
      <c r="B39" s="24"/>
      <c r="C39" s="37"/>
      <c r="D39" s="37"/>
      <c r="E39" s="22"/>
      <c r="F39" s="13"/>
      <c r="G39" s="13"/>
      <c r="H39" s="13"/>
      <c r="I39" s="13"/>
      <c r="K39" s="156"/>
      <c r="L39" s="156"/>
      <c r="M39" s="156"/>
      <c r="N39" s="156"/>
    </row>
    <row r="40" spans="1:14" x14ac:dyDescent="0.2">
      <c r="A40" s="6" t="s">
        <v>24</v>
      </c>
      <c r="B40" s="7"/>
      <c r="C40" s="37">
        <v>6358.31</v>
      </c>
      <c r="D40" s="37">
        <v>23379.18</v>
      </c>
      <c r="E40" s="22">
        <v>1283.8599999999999</v>
      </c>
      <c r="F40" s="13">
        <v>3230.19</v>
      </c>
      <c r="G40" s="13">
        <v>2752.79</v>
      </c>
      <c r="H40" s="13"/>
      <c r="I40" s="13"/>
      <c r="K40" s="156"/>
      <c r="L40" s="156"/>
      <c r="M40" s="156"/>
      <c r="N40" s="156"/>
    </row>
    <row r="41" spans="1:14" x14ac:dyDescent="0.2">
      <c r="A41" s="23"/>
      <c r="B41" s="24"/>
      <c r="C41" s="37"/>
      <c r="D41" s="37"/>
      <c r="E41" s="22"/>
      <c r="F41" s="13"/>
      <c r="G41" s="13"/>
      <c r="H41" s="13"/>
      <c r="I41" s="13"/>
      <c r="K41" s="156"/>
      <c r="L41" s="156"/>
      <c r="M41" s="156"/>
      <c r="N41" s="156"/>
    </row>
    <row r="42" spans="1:14" x14ac:dyDescent="0.2">
      <c r="A42" s="6" t="s">
        <v>25</v>
      </c>
      <c r="B42" s="27"/>
      <c r="C42" s="58">
        <v>-3845.9099999999989</v>
      </c>
      <c r="D42" s="58">
        <v>-20725.360000000008</v>
      </c>
      <c r="E42" s="59" t="s">
        <v>198</v>
      </c>
      <c r="F42" s="166" t="s">
        <v>198</v>
      </c>
      <c r="G42" s="166" t="s">
        <v>198</v>
      </c>
      <c r="H42" s="166" t="s">
        <v>198</v>
      </c>
      <c r="I42" s="166" t="s">
        <v>198</v>
      </c>
      <c r="K42" s="156"/>
      <c r="L42" s="156"/>
      <c r="M42" s="156"/>
      <c r="N42" s="156"/>
    </row>
    <row r="43" spans="1:14" ht="7.5" customHeight="1" x14ac:dyDescent="0.2">
      <c r="A43" s="31"/>
      <c r="B43" s="31"/>
      <c r="C43" s="32"/>
      <c r="D43" s="32"/>
      <c r="E43" s="32"/>
      <c r="F43" s="32"/>
      <c r="G43" s="32"/>
      <c r="H43" s="32"/>
      <c r="I43" s="32"/>
      <c r="K43" s="156"/>
      <c r="L43" s="156"/>
      <c r="M43" s="156"/>
      <c r="N43" s="156"/>
    </row>
    <row r="44" spans="1:14" x14ac:dyDescent="0.2">
      <c r="A44" s="33" t="s">
        <v>26</v>
      </c>
      <c r="B44" s="3"/>
      <c r="C44" s="34"/>
      <c r="D44" s="34"/>
      <c r="E44" s="35"/>
      <c r="F44" s="35"/>
      <c r="G44" s="35"/>
      <c r="H44" s="35"/>
      <c r="I44" s="35"/>
      <c r="K44" s="156"/>
      <c r="L44" s="156"/>
      <c r="M44" s="156"/>
      <c r="N44" s="156"/>
    </row>
    <row r="45" spans="1:14" x14ac:dyDescent="0.2">
      <c r="A45" s="36" t="s">
        <v>29</v>
      </c>
      <c r="B45" s="24"/>
      <c r="C45" s="37"/>
      <c r="D45" s="37"/>
      <c r="E45" s="25"/>
      <c r="F45" s="25"/>
      <c r="G45" s="25"/>
      <c r="H45" s="25"/>
      <c r="I45" s="25"/>
    </row>
    <row r="46" spans="1:14" x14ac:dyDescent="0.2">
      <c r="A46" s="6"/>
      <c r="B46" s="7"/>
      <c r="C46" s="13"/>
      <c r="D46" s="13"/>
      <c r="E46" s="13"/>
      <c r="F46" s="13"/>
      <c r="G46" s="13"/>
      <c r="H46" s="13"/>
      <c r="I46" s="13"/>
    </row>
    <row r="47" spans="1:14" x14ac:dyDescent="0.2">
      <c r="A47" s="6" t="s">
        <v>6</v>
      </c>
      <c r="B47" s="7"/>
      <c r="C47" s="22"/>
      <c r="D47" s="22"/>
      <c r="E47" s="13"/>
      <c r="F47" s="13"/>
      <c r="G47" s="13"/>
      <c r="H47" s="13"/>
      <c r="I47" s="13"/>
    </row>
    <row r="48" spans="1:14" x14ac:dyDescent="0.2">
      <c r="A48" s="6"/>
      <c r="B48" s="7"/>
      <c r="C48" s="22"/>
      <c r="D48" s="22"/>
      <c r="E48" s="13"/>
      <c r="F48" s="13"/>
      <c r="G48" s="13"/>
      <c r="H48" s="13"/>
      <c r="I48" s="13"/>
    </row>
    <row r="49" spans="1:9" x14ac:dyDescent="0.2">
      <c r="A49" s="36" t="s">
        <v>8</v>
      </c>
      <c r="B49" s="27"/>
      <c r="C49" s="22"/>
      <c r="D49" s="22"/>
      <c r="E49" s="13"/>
      <c r="F49" s="13"/>
      <c r="G49" s="13"/>
      <c r="H49" s="13"/>
      <c r="I49" s="13"/>
    </row>
    <row r="50" spans="1:9" x14ac:dyDescent="0.2">
      <c r="A50" s="38" t="s">
        <v>9</v>
      </c>
      <c r="B50" s="39"/>
      <c r="C50" s="22"/>
      <c r="D50" s="22"/>
      <c r="E50" s="13"/>
      <c r="F50" s="13"/>
      <c r="G50" s="13"/>
      <c r="H50" s="13"/>
      <c r="I50" s="13"/>
    </row>
  </sheetData>
  <sheetProtection selectLockedCells="1"/>
  <mergeCells count="5">
    <mergeCell ref="A7:I9"/>
    <mergeCell ref="A11:I14"/>
    <mergeCell ref="A18:I18"/>
    <mergeCell ref="A21:I21"/>
    <mergeCell ref="A23:I23"/>
  </mergeCells>
  <printOptions horizontalCentered="1"/>
  <pageMargins left="0.75" right="0.75" top="0.6" bottom="0.55000000000000004" header="0.28000000000000003" footer="0.16"/>
  <pageSetup scale="96" fitToHeight="0" orientation="landscape" r:id="rId1"/>
  <headerFooter alignWithMargins="0">
    <oddHeader>&amp;C&amp;"Arial,Bold"Report on Non-General Fund Information
&amp;"Arial,Regular"for Submittal to the 2023 Legislature</oddHeader>
    <oddFooter>&amp;LForm 37-47 (rev. 9/7/21)&amp;R&amp;D  &amp;T</oddFooter>
  </headerFooter>
  <rowBreaks count="1" manualBreakCount="1">
    <brk id="34" max="16383"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EF207F-6897-4D5C-BCAB-03166CB97116}">
  <sheetPr>
    <pageSetUpPr fitToPage="1"/>
  </sheetPr>
  <dimension ref="A2:I44"/>
  <sheetViews>
    <sheetView zoomScaleNormal="100" workbookViewId="0">
      <selection activeCell="L44" sqref="L44"/>
    </sheetView>
  </sheetViews>
  <sheetFormatPr defaultColWidth="10.28515625" defaultRowHeight="12.75" x14ac:dyDescent="0.2"/>
  <cols>
    <col min="1" max="2" width="14.7109375" style="221" customWidth="1"/>
    <col min="3" max="8" width="14" style="221" customWidth="1"/>
    <col min="9" max="9" width="13.140625" style="221" customWidth="1"/>
    <col min="10" max="12" width="10.28515625" style="221"/>
    <col min="13" max="13" width="9.28515625" style="221" bestFit="1" customWidth="1"/>
    <col min="14" max="16384" width="10.28515625" style="221"/>
  </cols>
  <sheetData>
    <row r="2" spans="1:9" x14ac:dyDescent="0.2">
      <c r="A2" s="221" t="s">
        <v>13</v>
      </c>
      <c r="B2" s="60" t="s">
        <v>36</v>
      </c>
      <c r="C2" s="60"/>
      <c r="D2" s="60"/>
      <c r="G2" s="71" t="s">
        <v>14</v>
      </c>
      <c r="H2" s="60" t="s">
        <v>187</v>
      </c>
      <c r="I2" s="60"/>
    </row>
    <row r="3" spans="1:9" x14ac:dyDescent="0.2">
      <c r="A3" s="221" t="s">
        <v>22</v>
      </c>
      <c r="B3" s="60" t="s">
        <v>218</v>
      </c>
      <c r="C3" s="60"/>
      <c r="D3" s="60"/>
      <c r="G3" s="71" t="s">
        <v>15</v>
      </c>
      <c r="H3" s="61" t="s">
        <v>189</v>
      </c>
      <c r="I3" s="61"/>
    </row>
    <row r="4" spans="1:9" x14ac:dyDescent="0.2">
      <c r="A4" s="221" t="s">
        <v>16</v>
      </c>
      <c r="B4" s="60" t="s">
        <v>219</v>
      </c>
      <c r="C4" s="60"/>
      <c r="D4" s="60"/>
      <c r="G4" s="71" t="s">
        <v>18</v>
      </c>
      <c r="H4" s="60" t="s">
        <v>132</v>
      </c>
      <c r="I4" s="60"/>
    </row>
    <row r="5" spans="1:9" ht="12.75" customHeight="1" x14ac:dyDescent="0.2">
      <c r="A5" s="221" t="s">
        <v>17</v>
      </c>
      <c r="B5" s="259" t="s">
        <v>220</v>
      </c>
      <c r="C5" s="259"/>
      <c r="D5" s="259"/>
      <c r="G5" s="71" t="s">
        <v>19</v>
      </c>
      <c r="H5" s="61" t="s">
        <v>221</v>
      </c>
      <c r="I5" s="61"/>
    </row>
    <row r="6" spans="1:9" ht="12.75" customHeight="1" x14ac:dyDescent="0.2">
      <c r="B6" s="127"/>
      <c r="C6" s="127"/>
      <c r="D6" s="127"/>
      <c r="H6" s="61" t="s">
        <v>222</v>
      </c>
      <c r="I6" s="61"/>
    </row>
    <row r="8" spans="1:9" s="102" customFormat="1" x14ac:dyDescent="0.2">
      <c r="A8" s="237" t="s">
        <v>223</v>
      </c>
      <c r="B8" s="237"/>
      <c r="C8" s="237"/>
      <c r="D8" s="237"/>
      <c r="E8" s="237"/>
      <c r="F8" s="237"/>
      <c r="G8" s="237"/>
      <c r="H8" s="237"/>
      <c r="I8" s="237"/>
    </row>
    <row r="9" spans="1:9" s="102" customFormat="1" x14ac:dyDescent="0.2">
      <c r="A9" s="219"/>
      <c r="B9" s="219"/>
      <c r="C9" s="219"/>
      <c r="D9" s="219"/>
      <c r="E9" s="219"/>
      <c r="F9" s="219"/>
      <c r="G9" s="219"/>
      <c r="H9" s="219"/>
      <c r="I9" s="219"/>
    </row>
    <row r="10" spans="1:9" s="102" customFormat="1" x14ac:dyDescent="0.2">
      <c r="A10" s="102" t="s">
        <v>224</v>
      </c>
    </row>
    <row r="11" spans="1:9" s="102" customFormat="1" x14ac:dyDescent="0.2"/>
    <row r="12" spans="1:9" s="102" customFormat="1" x14ac:dyDescent="0.2">
      <c r="A12" s="237" t="s">
        <v>225</v>
      </c>
      <c r="B12" s="237"/>
      <c r="C12" s="237"/>
      <c r="D12" s="237"/>
      <c r="E12" s="237"/>
      <c r="F12" s="237"/>
      <c r="G12" s="237"/>
      <c r="H12" s="237"/>
      <c r="I12" s="237"/>
    </row>
    <row r="13" spans="1:9" s="102" customFormat="1" x14ac:dyDescent="0.2">
      <c r="A13" s="219"/>
      <c r="B13" s="219"/>
      <c r="C13" s="219"/>
      <c r="D13" s="219"/>
      <c r="E13" s="219"/>
      <c r="F13" s="219"/>
      <c r="G13" s="219"/>
      <c r="H13" s="219"/>
      <c r="I13" s="219"/>
    </row>
    <row r="14" spans="1:9" s="128" customFormat="1" ht="12.75" customHeight="1" x14ac:dyDescent="0.2">
      <c r="A14" s="128" t="s">
        <v>226</v>
      </c>
    </row>
    <row r="15" spans="1:9" s="128" customFormat="1" x14ac:dyDescent="0.2">
      <c r="B15" s="128" t="s">
        <v>227</v>
      </c>
    </row>
    <row r="17" spans="1:9" x14ac:dyDescent="0.2">
      <c r="A17" s="241" t="s">
        <v>12</v>
      </c>
      <c r="B17" s="242"/>
      <c r="C17" s="242"/>
      <c r="D17" s="242"/>
      <c r="E17" s="242"/>
      <c r="F17" s="242"/>
      <c r="G17" s="242"/>
      <c r="H17" s="242"/>
      <c r="I17" s="243"/>
    </row>
    <row r="18" spans="1:9" s="1" customFormat="1" x14ac:dyDescent="0.2">
      <c r="A18" s="6"/>
      <c r="B18" s="7"/>
      <c r="C18" s="8" t="s">
        <v>27</v>
      </c>
      <c r="D18" s="8" t="s">
        <v>30</v>
      </c>
      <c r="E18" s="8" t="s">
        <v>32</v>
      </c>
      <c r="F18" s="8" t="s">
        <v>33</v>
      </c>
      <c r="G18" s="8" t="s">
        <v>34</v>
      </c>
      <c r="H18" s="8" t="s">
        <v>35</v>
      </c>
      <c r="I18" s="8" t="s">
        <v>356</v>
      </c>
    </row>
    <row r="19" spans="1:9" x14ac:dyDescent="0.2">
      <c r="A19" s="75"/>
      <c r="B19" s="76"/>
      <c r="C19" s="77" t="s">
        <v>10</v>
      </c>
      <c r="D19" s="77" t="s">
        <v>10</v>
      </c>
      <c r="E19" s="77" t="s">
        <v>10</v>
      </c>
      <c r="F19" s="11" t="s">
        <v>10</v>
      </c>
      <c r="G19" s="11" t="s">
        <v>10</v>
      </c>
      <c r="H19" s="77" t="s">
        <v>11</v>
      </c>
      <c r="I19" s="77" t="s">
        <v>11</v>
      </c>
    </row>
    <row r="20" spans="1:9" x14ac:dyDescent="0.2">
      <c r="A20" s="75" t="s">
        <v>0</v>
      </c>
      <c r="B20" s="76"/>
      <c r="C20" s="78">
        <v>410020</v>
      </c>
      <c r="D20" s="78">
        <v>0</v>
      </c>
      <c r="E20" s="78">
        <v>406726</v>
      </c>
      <c r="F20" s="78">
        <v>101840</v>
      </c>
      <c r="G20" s="78">
        <v>107000</v>
      </c>
      <c r="H20" s="78">
        <v>347156</v>
      </c>
      <c r="I20" s="78">
        <v>347156</v>
      </c>
    </row>
    <row r="21" spans="1:9" x14ac:dyDescent="0.2">
      <c r="A21" s="75" t="s">
        <v>1</v>
      </c>
      <c r="B21" s="76"/>
      <c r="C21" s="78">
        <v>22257</v>
      </c>
      <c r="D21" s="78">
        <v>9314</v>
      </c>
      <c r="E21" s="78">
        <v>14590</v>
      </c>
      <c r="F21" s="78">
        <f t="shared" ref="F21:I21" si="0">E32</f>
        <v>14590</v>
      </c>
      <c r="G21" s="78">
        <f t="shared" si="0"/>
        <v>88021</v>
      </c>
      <c r="H21" s="78">
        <f t="shared" si="0"/>
        <v>63054.959999999992</v>
      </c>
      <c r="I21" s="78">
        <f t="shared" si="0"/>
        <v>63054.959999999992</v>
      </c>
    </row>
    <row r="22" spans="1:9" x14ac:dyDescent="0.2">
      <c r="A22" s="75" t="s">
        <v>2</v>
      </c>
      <c r="B22" s="76"/>
      <c r="C22" s="78">
        <v>22978</v>
      </c>
      <c r="D22" s="78">
        <v>96874</v>
      </c>
      <c r="E22" s="78">
        <v>135945.07</v>
      </c>
      <c r="F22" s="78">
        <f>88020.86-14589.86</f>
        <v>73431</v>
      </c>
      <c r="G22" s="78">
        <v>48464.959999999999</v>
      </c>
      <c r="H22" s="78">
        <v>135945.07</v>
      </c>
      <c r="I22" s="78">
        <v>135945.07</v>
      </c>
    </row>
    <row r="23" spans="1:9" x14ac:dyDescent="0.2">
      <c r="A23" s="75" t="s">
        <v>3</v>
      </c>
      <c r="B23" s="76"/>
      <c r="C23" s="78">
        <v>35921</v>
      </c>
      <c r="D23" s="78">
        <v>91598</v>
      </c>
      <c r="E23" s="78">
        <v>135945.07</v>
      </c>
      <c r="F23" s="78">
        <v>0</v>
      </c>
      <c r="G23" s="78">
        <v>73431</v>
      </c>
      <c r="H23" s="78">
        <v>135945.07</v>
      </c>
      <c r="I23" s="78">
        <v>135945.07</v>
      </c>
    </row>
    <row r="24" spans="1:9" x14ac:dyDescent="0.2">
      <c r="A24" s="75"/>
      <c r="B24" s="76"/>
      <c r="C24" s="78"/>
      <c r="D24" s="78"/>
      <c r="E24" s="78"/>
      <c r="F24" s="78"/>
      <c r="G24" s="78"/>
      <c r="H24" s="78"/>
      <c r="I24" s="78"/>
    </row>
    <row r="25" spans="1:9" x14ac:dyDescent="0.2">
      <c r="A25" s="75" t="s">
        <v>4</v>
      </c>
      <c r="B25" s="61"/>
      <c r="C25" s="80"/>
      <c r="D25" s="80"/>
      <c r="E25" s="80"/>
      <c r="F25" s="80"/>
      <c r="G25" s="81"/>
      <c r="H25" s="81"/>
      <c r="I25" s="81"/>
    </row>
    <row r="26" spans="1:9" x14ac:dyDescent="0.2">
      <c r="A26" s="129" t="s">
        <v>197</v>
      </c>
      <c r="B26" s="61"/>
      <c r="C26" s="83"/>
      <c r="D26" s="83"/>
      <c r="E26" s="83"/>
      <c r="F26" s="83"/>
      <c r="G26" s="84"/>
      <c r="H26" s="84"/>
      <c r="I26" s="84"/>
    </row>
    <row r="27" spans="1:9" x14ac:dyDescent="0.2">
      <c r="A27" s="85"/>
      <c r="B27" s="86"/>
      <c r="C27" s="78"/>
      <c r="D27" s="78"/>
      <c r="E27" s="78"/>
      <c r="F27" s="78"/>
      <c r="G27" s="78"/>
      <c r="H27" s="78"/>
      <c r="I27" s="78"/>
    </row>
    <row r="28" spans="1:9" x14ac:dyDescent="0.2">
      <c r="A28" s="85"/>
      <c r="B28" s="86"/>
      <c r="C28" s="78"/>
      <c r="D28" s="78"/>
      <c r="E28" s="78"/>
      <c r="F28" s="78"/>
      <c r="G28" s="78"/>
      <c r="H28" s="78"/>
      <c r="I28" s="78"/>
    </row>
    <row r="29" spans="1:9" x14ac:dyDescent="0.2">
      <c r="A29" s="85"/>
      <c r="B29" s="86"/>
      <c r="C29" s="78"/>
      <c r="D29" s="78"/>
      <c r="E29" s="78"/>
      <c r="F29" s="78"/>
      <c r="G29" s="78"/>
      <c r="H29" s="78"/>
      <c r="I29" s="78"/>
    </row>
    <row r="30" spans="1:9" x14ac:dyDescent="0.2">
      <c r="A30" s="75" t="s">
        <v>5</v>
      </c>
      <c r="B30" s="76"/>
      <c r="C30" s="78">
        <v>0</v>
      </c>
      <c r="D30" s="78">
        <v>0</v>
      </c>
      <c r="E30" s="78">
        <v>0</v>
      </c>
      <c r="F30" s="78">
        <f t="shared" ref="F30:H30" si="1">SUM(F27:F29)</f>
        <v>0</v>
      </c>
      <c r="G30" s="78">
        <f t="shared" si="1"/>
        <v>0</v>
      </c>
      <c r="H30" s="78">
        <f t="shared" si="1"/>
        <v>0</v>
      </c>
      <c r="I30" s="78">
        <f t="shared" ref="I30" si="2">SUM(I27:I29)</f>
        <v>0</v>
      </c>
    </row>
    <row r="31" spans="1:9" x14ac:dyDescent="0.2">
      <c r="A31" s="75"/>
      <c r="B31" s="76"/>
      <c r="C31" s="78"/>
      <c r="D31" s="78"/>
      <c r="E31" s="78"/>
      <c r="F31" s="78"/>
      <c r="G31" s="78"/>
      <c r="H31" s="78"/>
      <c r="I31" s="78"/>
    </row>
    <row r="32" spans="1:9" x14ac:dyDescent="0.2">
      <c r="A32" s="75" t="s">
        <v>7</v>
      </c>
      <c r="B32" s="76"/>
      <c r="C32" s="130">
        <v>9314</v>
      </c>
      <c r="D32" s="130">
        <v>14590</v>
      </c>
      <c r="E32" s="130">
        <v>14590</v>
      </c>
      <c r="F32" s="81">
        <f>+F21+F22-F23+F30</f>
        <v>88021</v>
      </c>
      <c r="G32" s="81">
        <f>+G21+G22-G23+G30</f>
        <v>63054.959999999992</v>
      </c>
      <c r="H32" s="81">
        <f>+H21+H22-H23+H30</f>
        <v>63054.959999999992</v>
      </c>
      <c r="I32" s="81">
        <f>+I21+I22-I23+I30</f>
        <v>63054.959999999992</v>
      </c>
    </row>
    <row r="33" spans="1:9" x14ac:dyDescent="0.2">
      <c r="A33" s="85"/>
      <c r="B33" s="86"/>
      <c r="C33" s="87"/>
      <c r="D33" s="87"/>
      <c r="E33" s="87"/>
      <c r="F33" s="78"/>
      <c r="G33" s="78"/>
      <c r="H33" s="78"/>
      <c r="I33" s="78"/>
    </row>
    <row r="34" spans="1:9" x14ac:dyDescent="0.2">
      <c r="A34" s="75" t="s">
        <v>24</v>
      </c>
      <c r="B34" s="76"/>
      <c r="C34" s="87">
        <v>7257</v>
      </c>
      <c r="D34" s="87">
        <v>34897</v>
      </c>
      <c r="E34" s="87">
        <v>70000</v>
      </c>
      <c r="F34" s="78">
        <v>70000</v>
      </c>
      <c r="G34" s="78">
        <v>98016.66</v>
      </c>
      <c r="H34" s="78">
        <v>70000</v>
      </c>
      <c r="I34" s="78">
        <v>70000</v>
      </c>
    </row>
    <row r="35" spans="1:9" x14ac:dyDescent="0.2">
      <c r="A35" s="85"/>
      <c r="B35" s="86"/>
      <c r="C35" s="87"/>
      <c r="D35" s="87"/>
      <c r="E35" s="87"/>
      <c r="F35" s="78"/>
      <c r="G35" s="78"/>
      <c r="H35" s="78"/>
      <c r="I35" s="78"/>
    </row>
    <row r="36" spans="1:9" x14ac:dyDescent="0.2">
      <c r="A36" s="75" t="s">
        <v>25</v>
      </c>
      <c r="B36" s="88"/>
      <c r="C36" s="47" t="s">
        <v>198</v>
      </c>
      <c r="D36" s="47" t="s">
        <v>198</v>
      </c>
      <c r="E36" s="47" t="s">
        <v>198</v>
      </c>
      <c r="F36" s="47" t="s">
        <v>198</v>
      </c>
      <c r="G36" s="47" t="s">
        <v>198</v>
      </c>
      <c r="H36" s="47" t="s">
        <v>198</v>
      </c>
      <c r="I36" s="47" t="s">
        <v>198</v>
      </c>
    </row>
    <row r="37" spans="1:9" x14ac:dyDescent="0.2">
      <c r="A37" s="244"/>
      <c r="B37" s="244"/>
      <c r="C37" s="244"/>
      <c r="D37" s="244"/>
      <c r="E37" s="244"/>
      <c r="F37" s="244"/>
      <c r="G37" s="244"/>
      <c r="H37" s="244"/>
      <c r="I37" s="244"/>
    </row>
    <row r="38" spans="1:9" x14ac:dyDescent="0.2">
      <c r="A38" s="90" t="s">
        <v>26</v>
      </c>
      <c r="B38" s="60"/>
      <c r="C38" s="91"/>
      <c r="D38" s="91"/>
      <c r="E38" s="91"/>
      <c r="F38" s="91"/>
      <c r="G38" s="91"/>
      <c r="H38" s="91"/>
      <c r="I38" s="91"/>
    </row>
    <row r="39" spans="1:9" x14ac:dyDescent="0.2">
      <c r="A39" s="92" t="s">
        <v>199</v>
      </c>
      <c r="B39" s="86"/>
      <c r="C39" s="87"/>
      <c r="D39" s="87"/>
      <c r="E39" s="87"/>
      <c r="F39" s="87"/>
      <c r="G39" s="87"/>
      <c r="H39" s="87"/>
      <c r="I39" s="87"/>
    </row>
    <row r="40" spans="1:9" x14ac:dyDescent="0.2">
      <c r="A40" s="75"/>
      <c r="B40" s="76"/>
      <c r="C40" s="78"/>
      <c r="D40" s="78"/>
      <c r="E40" s="78"/>
      <c r="F40" s="78"/>
      <c r="G40" s="78"/>
      <c r="H40" s="78"/>
      <c r="I40" s="78"/>
    </row>
    <row r="41" spans="1:9" x14ac:dyDescent="0.2">
      <c r="A41" s="75" t="s">
        <v>6</v>
      </c>
      <c r="B41" s="76"/>
      <c r="C41" s="78"/>
      <c r="D41" s="78"/>
      <c r="E41" s="78"/>
      <c r="F41" s="78"/>
      <c r="G41" s="78"/>
      <c r="H41" s="78"/>
      <c r="I41" s="78"/>
    </row>
    <row r="42" spans="1:9" x14ac:dyDescent="0.2">
      <c r="A42" s="75"/>
      <c r="B42" s="76"/>
      <c r="C42" s="78"/>
      <c r="D42" s="78"/>
      <c r="E42" s="78"/>
      <c r="F42" s="78"/>
      <c r="G42" s="78"/>
      <c r="H42" s="78"/>
      <c r="I42" s="78"/>
    </row>
    <row r="43" spans="1:9" x14ac:dyDescent="0.2">
      <c r="A43" s="92" t="s">
        <v>8</v>
      </c>
      <c r="B43" s="88"/>
      <c r="C43" s="78"/>
      <c r="D43" s="78"/>
      <c r="E43" s="78"/>
      <c r="F43" s="78"/>
      <c r="G43" s="78"/>
      <c r="H43" s="78"/>
      <c r="I43" s="78"/>
    </row>
    <row r="44" spans="1:9" x14ac:dyDescent="0.2">
      <c r="A44" s="93" t="s">
        <v>9</v>
      </c>
      <c r="B44" s="94"/>
      <c r="C44" s="78"/>
      <c r="D44" s="78"/>
      <c r="E44" s="78"/>
      <c r="F44" s="78"/>
      <c r="G44" s="78"/>
      <c r="H44" s="78"/>
      <c r="I44" s="78"/>
    </row>
  </sheetData>
  <mergeCells count="5">
    <mergeCell ref="B5:D5"/>
    <mergeCell ref="A8:I8"/>
    <mergeCell ref="A12:I12"/>
    <mergeCell ref="A17:I17"/>
    <mergeCell ref="A37:I37"/>
  </mergeCells>
  <printOptions horizontalCentered="1"/>
  <pageMargins left="0.75" right="0.75" top="0.6" bottom="0.55000000000000004" header="0.28000000000000003" footer="0.16"/>
  <pageSetup scale="97"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6E0CD4-8F92-4294-8958-08F5A6FA7C98}">
  <sheetPr>
    <pageSetUpPr fitToPage="1"/>
  </sheetPr>
  <dimension ref="A1:L44"/>
  <sheetViews>
    <sheetView zoomScaleNormal="100" workbookViewId="0">
      <selection activeCell="M18" sqref="M18"/>
    </sheetView>
  </sheetViews>
  <sheetFormatPr defaultColWidth="10.28515625" defaultRowHeight="12.75" x14ac:dyDescent="0.2"/>
  <cols>
    <col min="1" max="2" width="14.7109375" style="221" customWidth="1"/>
    <col min="3" max="8" width="14" style="221" customWidth="1"/>
    <col min="9" max="9" width="13.140625" style="221" customWidth="1"/>
    <col min="10" max="12" width="10.28515625" style="221"/>
    <col min="13" max="13" width="9.28515625" style="221" bestFit="1" customWidth="1"/>
    <col min="14" max="16384" width="10.28515625" style="221"/>
  </cols>
  <sheetData>
    <row r="1" spans="1:12" x14ac:dyDescent="0.2">
      <c r="A1" s="96"/>
      <c r="B1" s="96"/>
      <c r="C1" s="96"/>
      <c r="D1" s="96"/>
      <c r="E1" s="96"/>
      <c r="F1" s="96"/>
      <c r="G1" s="96"/>
      <c r="H1" s="96"/>
      <c r="I1" s="96"/>
    </row>
    <row r="2" spans="1:12" x14ac:dyDescent="0.2">
      <c r="A2" s="96" t="s">
        <v>13</v>
      </c>
      <c r="B2" s="97" t="s">
        <v>36</v>
      </c>
      <c r="C2" s="97"/>
      <c r="D2" s="97"/>
      <c r="E2" s="96"/>
      <c r="F2" s="96"/>
      <c r="G2" s="98" t="s">
        <v>14</v>
      </c>
      <c r="H2" s="131" t="s">
        <v>187</v>
      </c>
      <c r="I2" s="97"/>
    </row>
    <row r="3" spans="1:12" x14ac:dyDescent="0.2">
      <c r="A3" s="96" t="s">
        <v>22</v>
      </c>
      <c r="B3" s="97" t="s">
        <v>200</v>
      </c>
      <c r="C3" s="97"/>
      <c r="D3" s="97"/>
      <c r="E3" s="96"/>
      <c r="F3" s="96"/>
      <c r="G3" s="98" t="s">
        <v>15</v>
      </c>
      <c r="H3" s="132" t="s">
        <v>189</v>
      </c>
      <c r="I3" s="101"/>
    </row>
    <row r="4" spans="1:12" x14ac:dyDescent="0.2">
      <c r="A4" s="96" t="s">
        <v>16</v>
      </c>
      <c r="B4" s="97" t="s">
        <v>228</v>
      </c>
      <c r="C4" s="97"/>
      <c r="D4" s="97"/>
      <c r="E4" s="96"/>
      <c r="F4" s="96"/>
      <c r="G4" s="98" t="s">
        <v>18</v>
      </c>
      <c r="H4" s="97" t="s">
        <v>41</v>
      </c>
      <c r="I4" s="97"/>
    </row>
    <row r="5" spans="1:12" x14ac:dyDescent="0.2">
      <c r="A5" s="96" t="s">
        <v>17</v>
      </c>
      <c r="B5" s="97" t="s">
        <v>202</v>
      </c>
      <c r="C5" s="101"/>
      <c r="D5" s="101"/>
      <c r="E5" s="96"/>
      <c r="F5" s="96"/>
      <c r="G5" s="98" t="s">
        <v>19</v>
      </c>
      <c r="H5" s="101" t="s">
        <v>229</v>
      </c>
      <c r="I5" s="101"/>
    </row>
    <row r="6" spans="1:12" x14ac:dyDescent="0.2">
      <c r="A6" s="96"/>
      <c r="B6" s="96"/>
      <c r="C6" s="96"/>
      <c r="D6" s="96"/>
      <c r="E6" s="96"/>
      <c r="F6" s="96"/>
      <c r="G6" s="98"/>
      <c r="H6" s="96"/>
      <c r="I6" s="96"/>
    </row>
    <row r="7" spans="1:12" ht="6" customHeight="1" x14ac:dyDescent="0.2">
      <c r="A7" s="96"/>
      <c r="B7" s="96"/>
      <c r="C7" s="96"/>
      <c r="D7" s="96"/>
      <c r="E7" s="96"/>
      <c r="F7" s="96"/>
      <c r="G7" s="96"/>
      <c r="H7" s="96"/>
      <c r="I7" s="96"/>
    </row>
    <row r="8" spans="1:12" s="102" customFormat="1" x14ac:dyDescent="0.2">
      <c r="A8" s="248" t="s">
        <v>230</v>
      </c>
      <c r="B8" s="248"/>
      <c r="C8" s="248"/>
      <c r="D8" s="248"/>
      <c r="E8" s="248"/>
      <c r="F8" s="248"/>
      <c r="G8" s="248"/>
      <c r="H8" s="248"/>
      <c r="I8" s="248"/>
    </row>
    <row r="9" spans="1:12" s="102" customFormat="1" ht="8.25" customHeight="1" x14ac:dyDescent="0.2">
      <c r="A9" s="220"/>
      <c r="B9" s="220"/>
      <c r="C9" s="220"/>
      <c r="D9" s="220"/>
      <c r="E9" s="220"/>
      <c r="F9" s="220"/>
      <c r="G9" s="220"/>
      <c r="H9" s="220"/>
      <c r="I9" s="220"/>
    </row>
    <row r="10" spans="1:12" s="102" customFormat="1" x14ac:dyDescent="0.2">
      <c r="A10" s="133" t="s">
        <v>195</v>
      </c>
      <c r="B10" s="103"/>
      <c r="C10" s="103"/>
      <c r="D10" s="103"/>
      <c r="E10" s="103"/>
      <c r="F10" s="103"/>
      <c r="G10" s="103"/>
      <c r="H10" s="103"/>
      <c r="I10" s="103"/>
    </row>
    <row r="11" spans="1:12" s="102" customFormat="1" ht="7.5" customHeight="1" x14ac:dyDescent="0.2">
      <c r="A11" s="133"/>
      <c r="B11" s="103"/>
      <c r="C11" s="103"/>
      <c r="D11" s="103"/>
      <c r="E11" s="103"/>
      <c r="F11" s="103"/>
      <c r="G11" s="103"/>
      <c r="H11" s="103"/>
      <c r="I11" s="103"/>
    </row>
    <row r="12" spans="1:12" s="102" customFormat="1" ht="21.75" customHeight="1" x14ac:dyDescent="0.2">
      <c r="A12" s="248" t="s">
        <v>231</v>
      </c>
      <c r="B12" s="248"/>
      <c r="C12" s="248"/>
      <c r="D12" s="248"/>
      <c r="E12" s="248"/>
      <c r="F12" s="248"/>
      <c r="G12" s="248"/>
      <c r="H12" s="248"/>
      <c r="I12" s="248"/>
    </row>
    <row r="13" spans="1:12" s="102" customFormat="1" ht="21.75" customHeight="1" x14ac:dyDescent="0.2">
      <c r="A13" s="248"/>
      <c r="B13" s="248"/>
      <c r="C13" s="248"/>
      <c r="D13" s="248"/>
      <c r="E13" s="248"/>
      <c r="F13" s="248"/>
      <c r="G13" s="248"/>
      <c r="H13" s="248"/>
      <c r="I13" s="248"/>
      <c r="L13" s="1"/>
    </row>
    <row r="14" spans="1:12" s="102" customFormat="1" x14ac:dyDescent="0.2">
      <c r="A14" s="260"/>
      <c r="B14" s="260"/>
      <c r="C14" s="260"/>
      <c r="D14" s="260"/>
      <c r="E14" s="260"/>
      <c r="F14" s="260"/>
      <c r="G14" s="260"/>
      <c r="H14" s="260"/>
      <c r="I14" s="260"/>
    </row>
    <row r="15" spans="1:12" s="102" customFormat="1" x14ac:dyDescent="0.2">
      <c r="A15" s="261" t="s">
        <v>379</v>
      </c>
      <c r="B15" s="262"/>
      <c r="C15" s="262"/>
      <c r="D15" s="262"/>
      <c r="E15" s="262"/>
      <c r="F15" s="262"/>
      <c r="G15" s="262"/>
      <c r="H15" s="262"/>
      <c r="I15" s="262"/>
    </row>
    <row r="16" spans="1:12" s="102" customFormat="1" ht="16.5" customHeight="1" x14ac:dyDescent="0.2">
      <c r="A16" s="103"/>
      <c r="B16" s="103"/>
      <c r="C16" s="103"/>
      <c r="D16" s="103"/>
      <c r="E16" s="103"/>
      <c r="F16" s="103"/>
      <c r="G16" s="103"/>
      <c r="H16" s="103"/>
      <c r="I16" s="103"/>
    </row>
    <row r="17" spans="1:9" x14ac:dyDescent="0.2">
      <c r="A17" s="250" t="s">
        <v>12</v>
      </c>
      <c r="B17" s="251"/>
      <c r="C17" s="251"/>
      <c r="D17" s="251"/>
      <c r="E17" s="251"/>
      <c r="F17" s="251"/>
      <c r="G17" s="251"/>
      <c r="H17" s="251"/>
      <c r="I17" s="252"/>
    </row>
    <row r="18" spans="1:9" s="1" customFormat="1" x14ac:dyDescent="0.2">
      <c r="A18" s="6"/>
      <c r="B18" s="7"/>
      <c r="C18" s="8" t="s">
        <v>27</v>
      </c>
      <c r="D18" s="8" t="s">
        <v>30</v>
      </c>
      <c r="E18" s="8" t="s">
        <v>32</v>
      </c>
      <c r="F18" s="8" t="s">
        <v>33</v>
      </c>
      <c r="G18" s="8" t="s">
        <v>34</v>
      </c>
      <c r="H18" s="8" t="s">
        <v>35</v>
      </c>
      <c r="I18" s="8" t="s">
        <v>356</v>
      </c>
    </row>
    <row r="19" spans="1:9" x14ac:dyDescent="0.2">
      <c r="A19" s="105"/>
      <c r="B19" s="106"/>
      <c r="C19" s="107" t="s">
        <v>10</v>
      </c>
      <c r="D19" s="107" t="s">
        <v>10</v>
      </c>
      <c r="E19" s="77" t="s">
        <v>10</v>
      </c>
      <c r="F19" s="11" t="s">
        <v>10</v>
      </c>
      <c r="G19" s="11" t="s">
        <v>10</v>
      </c>
      <c r="H19" s="107" t="s">
        <v>11</v>
      </c>
      <c r="I19" s="107" t="s">
        <v>11</v>
      </c>
    </row>
    <row r="20" spans="1:9" x14ac:dyDescent="0.2">
      <c r="A20" s="105" t="s">
        <v>0</v>
      </c>
      <c r="B20" s="106"/>
      <c r="C20" s="108">
        <v>224700</v>
      </c>
      <c r="D20" s="108">
        <v>224700</v>
      </c>
      <c r="E20" s="108">
        <v>224700</v>
      </c>
      <c r="F20" s="108">
        <v>235935</v>
      </c>
      <c r="G20" s="108">
        <v>130200</v>
      </c>
      <c r="H20" s="108">
        <v>244438</v>
      </c>
      <c r="I20" s="108">
        <v>136710</v>
      </c>
    </row>
    <row r="21" spans="1:9" x14ac:dyDescent="0.2">
      <c r="A21" s="105" t="s">
        <v>1</v>
      </c>
      <c r="B21" s="106"/>
      <c r="C21" s="108">
        <v>624</v>
      </c>
      <c r="D21" s="108">
        <v>393.44999999999709</v>
      </c>
      <c r="E21" s="108">
        <v>347.44999999999709</v>
      </c>
      <c r="F21" s="108">
        <f t="shared" ref="F21:I21" si="0">E32</f>
        <v>2124.7900000000009</v>
      </c>
      <c r="G21" s="108">
        <f t="shared" si="0"/>
        <v>17.549999999988358</v>
      </c>
      <c r="H21" s="108">
        <f t="shared" si="0"/>
        <v>2364.0499999999884</v>
      </c>
      <c r="I21" s="108">
        <f t="shared" si="0"/>
        <v>2364.0499999999884</v>
      </c>
    </row>
    <row r="22" spans="1:9" x14ac:dyDescent="0.2">
      <c r="A22" s="105" t="s">
        <v>2</v>
      </c>
      <c r="B22" s="106"/>
      <c r="C22" s="108">
        <v>92470.84</v>
      </c>
      <c r="D22" s="108">
        <v>58055</v>
      </c>
      <c r="E22" s="110">
        <v>36975.69</v>
      </c>
      <c r="F22" s="108">
        <v>129241.29</v>
      </c>
      <c r="G22" s="108">
        <v>25975.58</v>
      </c>
      <c r="H22" s="108">
        <v>175000</v>
      </c>
      <c r="I22" s="108">
        <v>175000</v>
      </c>
    </row>
    <row r="23" spans="1:9" x14ac:dyDescent="0.2">
      <c r="A23" s="105" t="s">
        <v>3</v>
      </c>
      <c r="B23" s="106"/>
      <c r="C23" s="108">
        <v>92701.39</v>
      </c>
      <c r="D23" s="108">
        <v>58101</v>
      </c>
      <c r="E23" s="110">
        <v>35198.35</v>
      </c>
      <c r="F23" s="108">
        <v>131348.53</v>
      </c>
      <c r="G23" s="108">
        <v>23629.08</v>
      </c>
      <c r="H23" s="108">
        <v>175000</v>
      </c>
      <c r="I23" s="108">
        <v>175000</v>
      </c>
    </row>
    <row r="24" spans="1:9" x14ac:dyDescent="0.2">
      <c r="A24" s="105"/>
      <c r="B24" s="106"/>
      <c r="C24" s="108"/>
      <c r="D24" s="108"/>
      <c r="E24" s="108"/>
      <c r="F24" s="108"/>
      <c r="G24" s="108"/>
      <c r="H24" s="108"/>
      <c r="I24" s="108"/>
    </row>
    <row r="25" spans="1:9" x14ac:dyDescent="0.2">
      <c r="A25" s="105" t="s">
        <v>4</v>
      </c>
      <c r="B25" s="101"/>
      <c r="C25" s="111"/>
      <c r="D25" s="111"/>
      <c r="E25" s="111"/>
      <c r="F25" s="111"/>
      <c r="G25" s="111"/>
      <c r="H25" s="112"/>
      <c r="I25" s="112"/>
    </row>
    <row r="26" spans="1:9" x14ac:dyDescent="0.2">
      <c r="A26" s="129" t="s">
        <v>197</v>
      </c>
      <c r="B26" s="101"/>
      <c r="C26" s="114"/>
      <c r="D26" s="114"/>
      <c r="E26" s="114"/>
      <c r="F26" s="114"/>
      <c r="G26" s="114"/>
      <c r="H26" s="115"/>
      <c r="I26" s="115"/>
    </row>
    <row r="27" spans="1:9" x14ac:dyDescent="0.2">
      <c r="A27" s="116"/>
      <c r="B27" s="117"/>
      <c r="C27" s="108"/>
      <c r="D27" s="108"/>
      <c r="E27" s="108"/>
      <c r="F27" s="108"/>
      <c r="G27" s="108"/>
      <c r="H27" s="108"/>
      <c r="I27" s="108"/>
    </row>
    <row r="28" spans="1:9" x14ac:dyDescent="0.2">
      <c r="A28" s="116"/>
      <c r="B28" s="117"/>
      <c r="C28" s="108"/>
      <c r="D28" s="108"/>
      <c r="E28" s="108"/>
      <c r="F28" s="108"/>
      <c r="G28" s="108"/>
      <c r="H28" s="108"/>
      <c r="I28" s="108"/>
    </row>
    <row r="29" spans="1:9" x14ac:dyDescent="0.2">
      <c r="A29" s="116"/>
      <c r="B29" s="117"/>
      <c r="C29" s="108"/>
      <c r="D29" s="108"/>
      <c r="E29" s="108"/>
      <c r="F29" s="108"/>
      <c r="G29" s="108"/>
      <c r="H29" s="108"/>
      <c r="I29" s="108"/>
    </row>
    <row r="30" spans="1:9" x14ac:dyDescent="0.2">
      <c r="A30" s="105" t="s">
        <v>5</v>
      </c>
      <c r="B30" s="106"/>
      <c r="C30" s="108"/>
      <c r="D30" s="108"/>
      <c r="E30" s="108"/>
      <c r="F30" s="108"/>
      <c r="G30" s="108"/>
      <c r="H30" s="108"/>
      <c r="I30" s="108"/>
    </row>
    <row r="31" spans="1:9" x14ac:dyDescent="0.2">
      <c r="A31" s="105"/>
      <c r="B31" s="106"/>
      <c r="C31" s="108"/>
      <c r="D31" s="108"/>
      <c r="E31" s="108"/>
      <c r="F31" s="108"/>
      <c r="G31" s="108"/>
      <c r="H31" s="108"/>
      <c r="I31" s="108"/>
    </row>
    <row r="32" spans="1:9" x14ac:dyDescent="0.2">
      <c r="A32" s="105" t="s">
        <v>7</v>
      </c>
      <c r="B32" s="106"/>
      <c r="C32" s="81">
        <v>393.44999999999709</v>
      </c>
      <c r="D32" s="81">
        <v>347.44999999999709</v>
      </c>
      <c r="E32" s="81">
        <v>2124.7900000000009</v>
      </c>
      <c r="F32" s="81">
        <f t="shared" ref="F32:I32" si="1">F21+F22-F23+F30</f>
        <v>17.549999999988358</v>
      </c>
      <c r="G32" s="81">
        <f t="shared" si="1"/>
        <v>2364.0499999999884</v>
      </c>
      <c r="H32" s="81">
        <f t="shared" si="1"/>
        <v>2364.0499999999884</v>
      </c>
      <c r="I32" s="81">
        <f t="shared" si="1"/>
        <v>2364.0499999999884</v>
      </c>
    </row>
    <row r="33" spans="1:9" x14ac:dyDescent="0.2">
      <c r="A33" s="116"/>
      <c r="B33" s="117"/>
      <c r="C33" s="108"/>
      <c r="D33" s="108"/>
      <c r="E33" s="108"/>
      <c r="F33" s="108"/>
      <c r="G33" s="108"/>
      <c r="H33" s="108"/>
      <c r="I33" s="108"/>
    </row>
    <row r="34" spans="1:9" x14ac:dyDescent="0.2">
      <c r="A34" s="105" t="s">
        <v>24</v>
      </c>
      <c r="B34" s="106"/>
      <c r="C34" s="108">
        <v>60563</v>
      </c>
      <c r="D34" s="108">
        <v>2462.4699999999998</v>
      </c>
      <c r="E34" s="109">
        <v>162365.65</v>
      </c>
      <c r="F34" s="108">
        <v>19756</v>
      </c>
      <c r="G34" s="108">
        <v>33758</v>
      </c>
      <c r="H34" s="108">
        <v>50000</v>
      </c>
      <c r="I34" s="108">
        <v>50000</v>
      </c>
    </row>
    <row r="35" spans="1:9" x14ac:dyDescent="0.2">
      <c r="A35" s="116"/>
      <c r="B35" s="117"/>
      <c r="C35" s="119"/>
      <c r="D35" s="119"/>
      <c r="E35" s="108"/>
      <c r="F35" s="108"/>
      <c r="G35" s="108"/>
      <c r="H35" s="108"/>
      <c r="I35" s="108"/>
    </row>
    <row r="36" spans="1:9" x14ac:dyDescent="0.2">
      <c r="A36" s="105" t="s">
        <v>25</v>
      </c>
      <c r="B36" s="120"/>
      <c r="C36" s="47" t="s">
        <v>198</v>
      </c>
      <c r="D36" s="47" t="s">
        <v>198</v>
      </c>
      <c r="E36" s="47" t="s">
        <v>198</v>
      </c>
      <c r="F36" s="47" t="s">
        <v>198</v>
      </c>
      <c r="G36" s="47" t="s">
        <v>198</v>
      </c>
      <c r="H36" s="47" t="s">
        <v>198</v>
      </c>
      <c r="I36" s="47" t="s">
        <v>198</v>
      </c>
    </row>
    <row r="37" spans="1:9" x14ac:dyDescent="0.2">
      <c r="A37" s="247"/>
      <c r="B37" s="247"/>
      <c r="C37" s="247"/>
      <c r="D37" s="247"/>
      <c r="E37" s="247"/>
      <c r="F37" s="247"/>
      <c r="G37" s="247"/>
      <c r="H37" s="247"/>
      <c r="I37" s="247"/>
    </row>
    <row r="38" spans="1:9" x14ac:dyDescent="0.2">
      <c r="A38" s="122" t="s">
        <v>26</v>
      </c>
      <c r="B38" s="97"/>
      <c r="C38" s="91"/>
      <c r="D38" s="91"/>
      <c r="E38" s="123"/>
      <c r="F38" s="123"/>
      <c r="G38" s="123"/>
      <c r="H38" s="123"/>
      <c r="I38" s="123"/>
    </row>
    <row r="39" spans="1:9" x14ac:dyDescent="0.2">
      <c r="A39" s="124" t="s">
        <v>199</v>
      </c>
      <c r="B39" s="117"/>
      <c r="C39" s="87"/>
      <c r="D39" s="87"/>
      <c r="E39" s="119"/>
      <c r="F39" s="119"/>
      <c r="G39" s="119"/>
      <c r="H39" s="119"/>
      <c r="I39" s="119"/>
    </row>
    <row r="40" spans="1:9" x14ac:dyDescent="0.2">
      <c r="A40" s="105"/>
      <c r="B40" s="106"/>
      <c r="C40" s="108"/>
      <c r="D40" s="108"/>
      <c r="E40" s="108"/>
      <c r="F40" s="108"/>
      <c r="G40" s="108"/>
      <c r="H40" s="108"/>
      <c r="I40" s="108"/>
    </row>
    <row r="41" spans="1:9" x14ac:dyDescent="0.2">
      <c r="A41" s="105" t="s">
        <v>6</v>
      </c>
      <c r="B41" s="106"/>
      <c r="C41" s="78"/>
      <c r="D41" s="78"/>
      <c r="E41" s="108"/>
      <c r="F41" s="108"/>
      <c r="G41" s="108"/>
      <c r="H41" s="108"/>
      <c r="I41" s="108"/>
    </row>
    <row r="42" spans="1:9" x14ac:dyDescent="0.2">
      <c r="A42" s="105"/>
      <c r="B42" s="106"/>
      <c r="C42" s="78"/>
      <c r="D42" s="78"/>
      <c r="E42" s="108"/>
      <c r="F42" s="108"/>
      <c r="G42" s="108"/>
      <c r="H42" s="108"/>
      <c r="I42" s="108"/>
    </row>
    <row r="43" spans="1:9" x14ac:dyDescent="0.2">
      <c r="A43" s="124" t="s">
        <v>8</v>
      </c>
      <c r="B43" s="120"/>
      <c r="C43" s="78"/>
      <c r="D43" s="78"/>
      <c r="E43" s="108"/>
      <c r="F43" s="108"/>
      <c r="G43" s="108"/>
      <c r="H43" s="108"/>
      <c r="I43" s="108"/>
    </row>
    <row r="44" spans="1:9" x14ac:dyDescent="0.2">
      <c r="A44" s="125" t="s">
        <v>9</v>
      </c>
      <c r="B44" s="126"/>
      <c r="C44" s="78"/>
      <c r="D44" s="78"/>
      <c r="E44" s="108"/>
      <c r="F44" s="108"/>
      <c r="G44" s="108"/>
      <c r="H44" s="108"/>
      <c r="I44" s="108"/>
    </row>
  </sheetData>
  <sheetProtection selectLockedCells="1"/>
  <mergeCells count="6">
    <mergeCell ref="A37:I37"/>
    <mergeCell ref="A8:I8"/>
    <mergeCell ref="A12:I13"/>
    <mergeCell ref="A14:I14"/>
    <mergeCell ref="A15:I15"/>
    <mergeCell ref="A17:I17"/>
  </mergeCells>
  <printOptions horizontalCentered="1"/>
  <pageMargins left="0.75" right="0.75" top="0.6" bottom="0.55000000000000004" header="0.28000000000000003" footer="0.16"/>
  <pageSetup scale="96"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9FCC2F-A3C8-436A-8BC8-435A9005007C}">
  <sheetPr>
    <pageSetUpPr fitToPage="1"/>
  </sheetPr>
  <dimension ref="A1:I44"/>
  <sheetViews>
    <sheetView zoomScaleNormal="100" workbookViewId="0">
      <selection activeCell="L22" sqref="L22"/>
    </sheetView>
  </sheetViews>
  <sheetFormatPr defaultColWidth="10.28515625" defaultRowHeight="12.75" x14ac:dyDescent="0.2"/>
  <cols>
    <col min="1" max="2" width="14.7109375" style="221" customWidth="1"/>
    <col min="3" max="8" width="14" style="221" customWidth="1"/>
    <col min="9" max="9" width="13.140625" style="221" customWidth="1"/>
    <col min="10" max="12" width="10.28515625" style="221"/>
    <col min="13" max="13" width="9.28515625" style="221" bestFit="1" customWidth="1"/>
    <col min="14" max="16384" width="10.28515625" style="221"/>
  </cols>
  <sheetData>
    <row r="1" spans="1:9" x14ac:dyDescent="0.2">
      <c r="A1" s="96"/>
      <c r="B1" s="96"/>
      <c r="C1" s="96"/>
      <c r="D1" s="96"/>
      <c r="E1" s="96"/>
      <c r="F1" s="96"/>
      <c r="G1" s="96"/>
      <c r="H1" s="96"/>
      <c r="I1" s="96"/>
    </row>
    <row r="2" spans="1:9" x14ac:dyDescent="0.2">
      <c r="A2" s="96" t="s">
        <v>13</v>
      </c>
      <c r="B2" s="97" t="s">
        <v>36</v>
      </c>
      <c r="C2" s="97"/>
      <c r="D2" s="97"/>
      <c r="E2" s="96"/>
      <c r="F2" s="96"/>
      <c r="G2" s="98" t="s">
        <v>14</v>
      </c>
      <c r="H2" s="131" t="s">
        <v>187</v>
      </c>
      <c r="I2" s="97"/>
    </row>
    <row r="3" spans="1:9" x14ac:dyDescent="0.2">
      <c r="A3" s="96" t="s">
        <v>22</v>
      </c>
      <c r="B3" s="97" t="s">
        <v>232</v>
      </c>
      <c r="C3" s="97"/>
      <c r="D3" s="97"/>
      <c r="E3" s="96"/>
      <c r="F3" s="96"/>
      <c r="G3" s="98" t="s">
        <v>15</v>
      </c>
      <c r="H3" s="132" t="s">
        <v>189</v>
      </c>
      <c r="I3" s="101"/>
    </row>
    <row r="4" spans="1:9" x14ac:dyDescent="0.2">
      <c r="A4" s="96" t="s">
        <v>16</v>
      </c>
      <c r="B4" s="97" t="s">
        <v>233</v>
      </c>
      <c r="C4" s="97"/>
      <c r="D4" s="97"/>
      <c r="E4" s="96"/>
      <c r="F4" s="96"/>
      <c r="G4" s="98" t="s">
        <v>18</v>
      </c>
      <c r="H4" s="97" t="s">
        <v>41</v>
      </c>
      <c r="I4" s="97"/>
    </row>
    <row r="5" spans="1:9" x14ac:dyDescent="0.2">
      <c r="A5" s="96" t="s">
        <v>17</v>
      </c>
      <c r="B5" s="97" t="s">
        <v>234</v>
      </c>
      <c r="C5" s="101"/>
      <c r="D5" s="101"/>
      <c r="E5" s="96"/>
      <c r="F5" s="96"/>
      <c r="G5" s="98" t="s">
        <v>19</v>
      </c>
      <c r="H5" s="101" t="s">
        <v>235</v>
      </c>
      <c r="I5" s="101"/>
    </row>
    <row r="6" spans="1:9" x14ac:dyDescent="0.2">
      <c r="A6" s="96"/>
      <c r="B6" s="96"/>
      <c r="C6" s="96"/>
      <c r="D6" s="96"/>
      <c r="E6" s="96"/>
      <c r="F6" s="96"/>
      <c r="G6" s="98"/>
      <c r="H6" s="96"/>
      <c r="I6" s="96"/>
    </row>
    <row r="7" spans="1:9" x14ac:dyDescent="0.2">
      <c r="A7" s="96"/>
      <c r="B7" s="96"/>
      <c r="C7" s="96"/>
      <c r="D7" s="96"/>
      <c r="E7" s="96"/>
      <c r="F7" s="96"/>
      <c r="G7" s="96"/>
      <c r="H7" s="96"/>
      <c r="I7" s="96"/>
    </row>
    <row r="8" spans="1:9" s="102" customFormat="1" ht="24" customHeight="1" x14ac:dyDescent="0.2">
      <c r="A8" s="248" t="s">
        <v>236</v>
      </c>
      <c r="B8" s="248"/>
      <c r="C8" s="248"/>
      <c r="D8" s="248"/>
      <c r="E8" s="248"/>
      <c r="F8" s="248"/>
      <c r="G8" s="248"/>
      <c r="H8" s="248"/>
      <c r="I8" s="248"/>
    </row>
    <row r="9" spans="1:9" s="102" customFormat="1" x14ac:dyDescent="0.2">
      <c r="A9" s="134"/>
      <c r="B9" s="134"/>
      <c r="C9" s="134"/>
      <c r="D9" s="134"/>
      <c r="E9" s="134"/>
      <c r="F9" s="134"/>
      <c r="G9" s="134"/>
      <c r="H9" s="134"/>
      <c r="I9" s="134"/>
    </row>
    <row r="10" spans="1:9" s="102" customFormat="1" x14ac:dyDescent="0.2">
      <c r="A10" s="133" t="s">
        <v>195</v>
      </c>
      <c r="B10" s="103"/>
      <c r="C10" s="103"/>
      <c r="D10" s="103"/>
      <c r="E10" s="103"/>
      <c r="F10" s="103"/>
      <c r="G10" s="103"/>
      <c r="H10" s="103"/>
      <c r="I10" s="103"/>
    </row>
    <row r="11" spans="1:9" s="102" customFormat="1" x14ac:dyDescent="0.2">
      <c r="A11" s="133"/>
      <c r="B11" s="103"/>
      <c r="C11" s="103"/>
      <c r="D11" s="103"/>
      <c r="E11" s="103"/>
      <c r="F11" s="103"/>
      <c r="G11" s="103"/>
      <c r="H11" s="103"/>
      <c r="I11" s="103"/>
    </row>
    <row r="12" spans="1:9" s="102" customFormat="1" ht="20.25" customHeight="1" x14ac:dyDescent="0.2">
      <c r="A12" s="260" t="s">
        <v>341</v>
      </c>
      <c r="B12" s="260"/>
      <c r="C12" s="260"/>
      <c r="D12" s="260"/>
      <c r="E12" s="260"/>
      <c r="F12" s="260"/>
      <c r="G12" s="260"/>
      <c r="H12" s="260"/>
      <c r="I12" s="260"/>
    </row>
    <row r="13" spans="1:9" s="102" customFormat="1" x14ac:dyDescent="0.2">
      <c r="A13" s="260"/>
      <c r="B13" s="260"/>
      <c r="C13" s="260"/>
      <c r="D13" s="260"/>
      <c r="E13" s="260"/>
      <c r="F13" s="260"/>
      <c r="G13" s="260"/>
      <c r="H13" s="260"/>
      <c r="I13" s="260"/>
    </row>
    <row r="14" spans="1:9" s="102" customFormat="1" x14ac:dyDescent="0.2">
      <c r="A14" s="222"/>
      <c r="B14" s="222"/>
      <c r="C14" s="222"/>
      <c r="D14" s="222"/>
      <c r="E14" s="222"/>
      <c r="F14" s="222"/>
      <c r="G14" s="222"/>
      <c r="H14" s="222"/>
      <c r="I14" s="222"/>
    </row>
    <row r="15" spans="1:9" s="102" customFormat="1" ht="24.75" customHeight="1" x14ac:dyDescent="0.2">
      <c r="A15" s="263" t="s">
        <v>237</v>
      </c>
      <c r="B15" s="260"/>
      <c r="C15" s="260"/>
      <c r="D15" s="260"/>
      <c r="E15" s="260"/>
      <c r="F15" s="260"/>
      <c r="G15" s="260"/>
      <c r="H15" s="260"/>
      <c r="I15" s="260"/>
    </row>
    <row r="16" spans="1:9" x14ac:dyDescent="0.2">
      <c r="A16" s="96"/>
      <c r="B16" s="96"/>
      <c r="C16" s="96"/>
      <c r="D16" s="96"/>
      <c r="E16" s="96"/>
      <c r="F16" s="96"/>
      <c r="G16" s="96"/>
      <c r="H16" s="96"/>
      <c r="I16" s="96"/>
    </row>
    <row r="17" spans="1:9" x14ac:dyDescent="0.2">
      <c r="A17" s="250" t="s">
        <v>12</v>
      </c>
      <c r="B17" s="251"/>
      <c r="C17" s="251"/>
      <c r="D17" s="251"/>
      <c r="E17" s="251"/>
      <c r="F17" s="251"/>
      <c r="G17" s="251"/>
      <c r="H17" s="251"/>
      <c r="I17" s="252"/>
    </row>
    <row r="18" spans="1:9" s="1" customFormat="1" x14ac:dyDescent="0.2">
      <c r="A18" s="6"/>
      <c r="B18" s="7"/>
      <c r="C18" s="8" t="s">
        <v>27</v>
      </c>
      <c r="D18" s="8" t="s">
        <v>30</v>
      </c>
      <c r="E18" s="8" t="s">
        <v>32</v>
      </c>
      <c r="F18" s="8" t="s">
        <v>33</v>
      </c>
      <c r="G18" s="8" t="s">
        <v>34</v>
      </c>
      <c r="H18" s="8" t="s">
        <v>35</v>
      </c>
      <c r="I18" s="8" t="s">
        <v>356</v>
      </c>
    </row>
    <row r="19" spans="1:9" x14ac:dyDescent="0.2">
      <c r="A19" s="105"/>
      <c r="B19" s="106"/>
      <c r="C19" s="107" t="s">
        <v>10</v>
      </c>
      <c r="D19" s="77" t="s">
        <v>10</v>
      </c>
      <c r="E19" s="107" t="s">
        <v>10</v>
      </c>
      <c r="F19" s="11" t="s">
        <v>10</v>
      </c>
      <c r="G19" s="11" t="s">
        <v>10</v>
      </c>
      <c r="H19" s="107" t="s">
        <v>11</v>
      </c>
      <c r="I19" s="107" t="s">
        <v>11</v>
      </c>
    </row>
    <row r="20" spans="1:9" x14ac:dyDescent="0.2">
      <c r="A20" s="105" t="s">
        <v>0</v>
      </c>
      <c r="B20" s="106"/>
      <c r="C20" s="108">
        <v>493500</v>
      </c>
      <c r="D20" s="108">
        <v>330039</v>
      </c>
      <c r="E20" s="108">
        <v>2829750</v>
      </c>
      <c r="F20" s="108">
        <v>200000</v>
      </c>
      <c r="G20" s="108">
        <v>336716</v>
      </c>
      <c r="H20" s="108">
        <v>336716</v>
      </c>
      <c r="I20" s="108">
        <v>336716</v>
      </c>
    </row>
    <row r="21" spans="1:9" x14ac:dyDescent="0.2">
      <c r="A21" s="105" t="s">
        <v>1</v>
      </c>
      <c r="B21" s="106"/>
      <c r="C21" s="108">
        <v>43005</v>
      </c>
      <c r="D21" s="108">
        <v>131.23000000003958</v>
      </c>
      <c r="E21" s="108">
        <v>135.49000000004889</v>
      </c>
      <c r="F21" s="108">
        <f t="shared" ref="F21:I21" si="0">E32</f>
        <v>8060.7600000000384</v>
      </c>
      <c r="G21" s="108">
        <f t="shared" si="0"/>
        <v>7864.9699999999721</v>
      </c>
      <c r="H21" s="108">
        <f t="shared" si="0"/>
        <v>10648.989999999991</v>
      </c>
      <c r="I21" s="108">
        <f t="shared" si="0"/>
        <v>10648.989999999991</v>
      </c>
    </row>
    <row r="22" spans="1:9" x14ac:dyDescent="0.2">
      <c r="A22" s="105" t="s">
        <v>2</v>
      </c>
      <c r="B22" s="106"/>
      <c r="C22" s="108">
        <v>357564.33</v>
      </c>
      <c r="D22" s="108">
        <v>369853.75</v>
      </c>
      <c r="E22" s="110">
        <v>269835</v>
      </c>
      <c r="F22" s="108">
        <v>282486.09999999998</v>
      </c>
      <c r="G22" s="108">
        <v>284570.51</v>
      </c>
      <c r="H22" s="108">
        <v>300000</v>
      </c>
      <c r="I22" s="108">
        <v>300000</v>
      </c>
    </row>
    <row r="23" spans="1:9" x14ac:dyDescent="0.2">
      <c r="A23" s="105" t="s">
        <v>3</v>
      </c>
      <c r="B23" s="106"/>
      <c r="C23" s="108">
        <v>400438.1</v>
      </c>
      <c r="D23" s="108">
        <v>369849.49</v>
      </c>
      <c r="E23" s="110">
        <v>261909.73</v>
      </c>
      <c r="F23" s="108">
        <v>282681.89</v>
      </c>
      <c r="G23" s="108">
        <v>281786.49</v>
      </c>
      <c r="H23" s="108">
        <v>300000</v>
      </c>
      <c r="I23" s="108">
        <v>300000</v>
      </c>
    </row>
    <row r="24" spans="1:9" x14ac:dyDescent="0.2">
      <c r="A24" s="105"/>
      <c r="B24" s="106"/>
      <c r="C24" s="108"/>
      <c r="D24" s="108"/>
      <c r="E24" s="108"/>
      <c r="F24" s="108"/>
      <c r="G24" s="108"/>
      <c r="H24" s="108"/>
      <c r="I24" s="108"/>
    </row>
    <row r="25" spans="1:9" x14ac:dyDescent="0.2">
      <c r="A25" s="105" t="s">
        <v>4</v>
      </c>
      <c r="B25" s="101"/>
      <c r="C25" s="111"/>
      <c r="D25" s="111"/>
      <c r="E25" s="111"/>
      <c r="F25" s="111"/>
      <c r="G25" s="112"/>
      <c r="H25" s="112"/>
      <c r="I25" s="112"/>
    </row>
    <row r="26" spans="1:9" x14ac:dyDescent="0.2">
      <c r="A26" s="129" t="s">
        <v>197</v>
      </c>
      <c r="B26" s="101"/>
      <c r="C26" s="114"/>
      <c r="D26" s="114"/>
      <c r="E26" s="114"/>
      <c r="F26" s="114"/>
      <c r="G26" s="115"/>
      <c r="H26" s="115"/>
      <c r="I26" s="115"/>
    </row>
    <row r="27" spans="1:9" x14ac:dyDescent="0.2">
      <c r="A27" s="116"/>
      <c r="B27" s="117"/>
      <c r="C27" s="108"/>
      <c r="D27" s="108"/>
      <c r="E27" s="108"/>
      <c r="F27" s="108"/>
      <c r="G27" s="108"/>
      <c r="H27" s="108"/>
      <c r="I27" s="108"/>
    </row>
    <row r="28" spans="1:9" x14ac:dyDescent="0.2">
      <c r="A28" s="116"/>
      <c r="B28" s="117"/>
      <c r="C28" s="108"/>
      <c r="D28" s="108"/>
      <c r="E28" s="108"/>
      <c r="F28" s="108"/>
      <c r="G28" s="108"/>
      <c r="H28" s="108"/>
      <c r="I28" s="108"/>
    </row>
    <row r="29" spans="1:9" x14ac:dyDescent="0.2">
      <c r="A29" s="116"/>
      <c r="B29" s="117"/>
      <c r="C29" s="108"/>
      <c r="D29" s="108"/>
      <c r="E29" s="108"/>
      <c r="F29" s="108"/>
      <c r="G29" s="108"/>
      <c r="H29" s="108"/>
      <c r="I29" s="108"/>
    </row>
    <row r="30" spans="1:9" x14ac:dyDescent="0.2">
      <c r="A30" s="105" t="s">
        <v>5</v>
      </c>
      <c r="B30" s="106"/>
      <c r="C30" s="108"/>
      <c r="D30" s="108"/>
      <c r="E30" s="108"/>
      <c r="F30" s="108"/>
      <c r="G30" s="108"/>
      <c r="H30" s="108"/>
      <c r="I30" s="108"/>
    </row>
    <row r="31" spans="1:9" x14ac:dyDescent="0.2">
      <c r="A31" s="105"/>
      <c r="B31" s="106"/>
      <c r="C31" s="108"/>
      <c r="D31" s="108"/>
      <c r="E31" s="108"/>
      <c r="F31" s="108"/>
      <c r="G31" s="108"/>
      <c r="H31" s="108"/>
      <c r="I31" s="108"/>
    </row>
    <row r="32" spans="1:9" x14ac:dyDescent="0.2">
      <c r="A32" s="105" t="s">
        <v>7</v>
      </c>
      <c r="B32" s="106"/>
      <c r="C32" s="81">
        <v>131.23000000003958</v>
      </c>
      <c r="D32" s="81">
        <v>135.49000000004889</v>
      </c>
      <c r="E32" s="81">
        <v>8060.7600000000384</v>
      </c>
      <c r="F32" s="81">
        <f t="shared" ref="F32:I32" si="1">F21+F22-F23+F30</f>
        <v>7864.9699999999721</v>
      </c>
      <c r="G32" s="81">
        <f t="shared" si="1"/>
        <v>10648.989999999991</v>
      </c>
      <c r="H32" s="81">
        <f t="shared" si="1"/>
        <v>10648.989999999991</v>
      </c>
      <c r="I32" s="81">
        <f t="shared" si="1"/>
        <v>10648.989999999991</v>
      </c>
    </row>
    <row r="33" spans="1:9" x14ac:dyDescent="0.2">
      <c r="A33" s="116"/>
      <c r="B33" s="117"/>
      <c r="C33" s="119"/>
      <c r="D33" s="108"/>
      <c r="E33" s="108"/>
      <c r="F33" s="108"/>
      <c r="G33" s="108"/>
      <c r="H33" s="108"/>
      <c r="I33" s="108"/>
    </row>
    <row r="34" spans="1:9" x14ac:dyDescent="0.2">
      <c r="A34" s="105" t="s">
        <v>24</v>
      </c>
      <c r="B34" s="106"/>
      <c r="C34" s="108">
        <v>4621</v>
      </c>
      <c r="D34" s="108">
        <v>2462.4699999999998</v>
      </c>
      <c r="E34" s="109">
        <v>13000</v>
      </c>
      <c r="F34" s="108">
        <v>60235</v>
      </c>
      <c r="G34" s="108">
        <v>67958.41</v>
      </c>
      <c r="H34" s="108">
        <v>13000</v>
      </c>
      <c r="I34" s="108">
        <v>13000</v>
      </c>
    </row>
    <row r="35" spans="1:9" x14ac:dyDescent="0.2">
      <c r="A35" s="116"/>
      <c r="B35" s="117"/>
      <c r="C35" s="119"/>
      <c r="D35" s="119"/>
      <c r="E35" s="109"/>
      <c r="F35" s="108"/>
      <c r="G35" s="108"/>
      <c r="H35" s="108"/>
      <c r="I35" s="108"/>
    </row>
    <row r="36" spans="1:9" x14ac:dyDescent="0.2">
      <c r="A36" s="105" t="s">
        <v>25</v>
      </c>
      <c r="B36" s="120"/>
      <c r="C36" s="47" t="s">
        <v>198</v>
      </c>
      <c r="D36" s="47" t="s">
        <v>198</v>
      </c>
      <c r="E36" s="47" t="s">
        <v>198</v>
      </c>
      <c r="F36" s="47" t="s">
        <v>198</v>
      </c>
      <c r="G36" s="47" t="s">
        <v>198</v>
      </c>
      <c r="H36" s="47" t="s">
        <v>198</v>
      </c>
      <c r="I36" s="47" t="s">
        <v>198</v>
      </c>
    </row>
    <row r="37" spans="1:9" x14ac:dyDescent="0.2">
      <c r="A37" s="247"/>
      <c r="B37" s="247"/>
      <c r="C37" s="247"/>
      <c r="D37" s="247"/>
      <c r="E37" s="247"/>
      <c r="F37" s="247"/>
      <c r="G37" s="247"/>
      <c r="H37" s="247"/>
      <c r="I37" s="247"/>
    </row>
    <row r="38" spans="1:9" x14ac:dyDescent="0.2">
      <c r="A38" s="122" t="s">
        <v>26</v>
      </c>
      <c r="B38" s="97"/>
      <c r="C38" s="91"/>
      <c r="D38" s="91"/>
      <c r="E38" s="123"/>
      <c r="F38" s="123"/>
      <c r="G38" s="123"/>
      <c r="H38" s="123"/>
      <c r="I38" s="123"/>
    </row>
    <row r="39" spans="1:9" x14ac:dyDescent="0.2">
      <c r="A39" s="124" t="s">
        <v>199</v>
      </c>
      <c r="B39" s="117"/>
      <c r="C39" s="87"/>
      <c r="D39" s="87"/>
      <c r="E39" s="119"/>
      <c r="F39" s="119"/>
      <c r="G39" s="119"/>
      <c r="H39" s="119"/>
      <c r="I39" s="119"/>
    </row>
    <row r="40" spans="1:9" x14ac:dyDescent="0.2">
      <c r="A40" s="105"/>
      <c r="B40" s="106"/>
      <c r="C40" s="108"/>
      <c r="D40" s="108"/>
      <c r="E40" s="108"/>
      <c r="F40" s="108"/>
      <c r="G40" s="108"/>
      <c r="H40" s="108"/>
      <c r="I40" s="108"/>
    </row>
    <row r="41" spans="1:9" x14ac:dyDescent="0.2">
      <c r="A41" s="105" t="s">
        <v>6</v>
      </c>
      <c r="B41" s="106"/>
      <c r="C41" s="78"/>
      <c r="D41" s="78"/>
      <c r="E41" s="108"/>
      <c r="F41" s="108"/>
      <c r="G41" s="108"/>
      <c r="H41" s="108"/>
      <c r="I41" s="108"/>
    </row>
    <row r="42" spans="1:9" x14ac:dyDescent="0.2">
      <c r="A42" s="105"/>
      <c r="B42" s="106"/>
      <c r="C42" s="78"/>
      <c r="D42" s="78"/>
      <c r="E42" s="108"/>
      <c r="F42" s="108"/>
      <c r="G42" s="108"/>
      <c r="H42" s="108"/>
      <c r="I42" s="108"/>
    </row>
    <row r="43" spans="1:9" x14ac:dyDescent="0.2">
      <c r="A43" s="124" t="s">
        <v>8</v>
      </c>
      <c r="B43" s="120"/>
      <c r="C43" s="78"/>
      <c r="D43" s="78"/>
      <c r="E43" s="108"/>
      <c r="F43" s="108"/>
      <c r="G43" s="108"/>
      <c r="H43" s="108"/>
      <c r="I43" s="108"/>
    </row>
    <row r="44" spans="1:9" x14ac:dyDescent="0.2">
      <c r="A44" s="125" t="s">
        <v>9</v>
      </c>
      <c r="B44" s="126"/>
      <c r="C44" s="78"/>
      <c r="D44" s="78"/>
      <c r="E44" s="108"/>
      <c r="F44" s="108"/>
      <c r="G44" s="108"/>
      <c r="H44" s="108"/>
      <c r="I44" s="108"/>
    </row>
  </sheetData>
  <sheetProtection selectLockedCells="1"/>
  <mergeCells count="5">
    <mergeCell ref="A37:I37"/>
    <mergeCell ref="A8:I8"/>
    <mergeCell ref="A12:I13"/>
    <mergeCell ref="A15:I15"/>
    <mergeCell ref="A17:I17"/>
  </mergeCells>
  <printOptions horizontalCentered="1"/>
  <pageMargins left="0.75" right="0.75" top="0.6" bottom="0.55000000000000004" header="0.28000000000000003" footer="0.16"/>
  <pageSetup scale="91"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9CBF8D-AD02-43DA-8C81-C42D957EA6A2}">
  <sheetPr>
    <pageSetUpPr fitToPage="1"/>
  </sheetPr>
  <dimension ref="A1:I46"/>
  <sheetViews>
    <sheetView zoomScaleNormal="100" workbookViewId="0">
      <selection activeCell="M24" sqref="M24"/>
    </sheetView>
  </sheetViews>
  <sheetFormatPr defaultColWidth="10.28515625" defaultRowHeight="12.75" x14ac:dyDescent="0.2"/>
  <cols>
    <col min="1" max="2" width="14.7109375" style="221" customWidth="1"/>
    <col min="3" max="8" width="14" style="221" customWidth="1"/>
    <col min="9" max="9" width="13.140625" style="221" customWidth="1"/>
    <col min="10" max="12" width="10.28515625" style="221"/>
    <col min="13" max="13" width="9.28515625" style="221" bestFit="1" customWidth="1"/>
    <col min="14" max="16384" width="10.28515625" style="221"/>
  </cols>
  <sheetData>
    <row r="1" spans="1:9" x14ac:dyDescent="0.2">
      <c r="A1" s="96"/>
      <c r="B1" s="96"/>
      <c r="C1" s="96"/>
      <c r="D1" s="96"/>
      <c r="E1" s="96"/>
      <c r="F1" s="96"/>
      <c r="G1" s="96"/>
      <c r="H1" s="96"/>
      <c r="I1" s="96"/>
    </row>
    <row r="2" spans="1:9" x14ac:dyDescent="0.2">
      <c r="A2" s="96" t="s">
        <v>13</v>
      </c>
      <c r="B2" s="97" t="s">
        <v>36</v>
      </c>
      <c r="C2" s="97"/>
      <c r="D2" s="97"/>
      <c r="E2" s="96"/>
      <c r="F2" s="96"/>
      <c r="G2" s="98" t="s">
        <v>14</v>
      </c>
      <c r="H2" s="131" t="s">
        <v>187</v>
      </c>
      <c r="I2" s="97"/>
    </row>
    <row r="3" spans="1:9" x14ac:dyDescent="0.2">
      <c r="A3" s="96" t="s">
        <v>22</v>
      </c>
      <c r="B3" s="97" t="s">
        <v>232</v>
      </c>
      <c r="C3" s="97"/>
      <c r="D3" s="97"/>
      <c r="E3" s="96"/>
      <c r="F3" s="96"/>
      <c r="G3" s="98" t="s">
        <v>15</v>
      </c>
      <c r="H3" s="132" t="s">
        <v>189</v>
      </c>
      <c r="I3" s="101"/>
    </row>
    <row r="4" spans="1:9" x14ac:dyDescent="0.2">
      <c r="A4" s="96" t="s">
        <v>16</v>
      </c>
      <c r="B4" s="97" t="s">
        <v>238</v>
      </c>
      <c r="C4" s="97"/>
      <c r="D4" s="97"/>
      <c r="E4" s="96"/>
      <c r="F4" s="96"/>
      <c r="G4" s="98" t="s">
        <v>18</v>
      </c>
      <c r="H4" s="97" t="s">
        <v>41</v>
      </c>
      <c r="I4" s="97"/>
    </row>
    <row r="5" spans="1:9" x14ac:dyDescent="0.2">
      <c r="A5" s="96" t="s">
        <v>17</v>
      </c>
      <c r="B5" s="97" t="s">
        <v>234</v>
      </c>
      <c r="C5" s="101"/>
      <c r="D5" s="101"/>
      <c r="E5" s="96"/>
      <c r="F5" s="96"/>
      <c r="G5" s="98" t="s">
        <v>19</v>
      </c>
      <c r="H5" s="101" t="s">
        <v>239</v>
      </c>
      <c r="I5" s="101"/>
    </row>
    <row r="6" spans="1:9" x14ac:dyDescent="0.2">
      <c r="A6" s="96"/>
      <c r="B6" s="96"/>
      <c r="C6" s="96"/>
      <c r="D6" s="96"/>
      <c r="E6" s="96"/>
      <c r="F6" s="96"/>
      <c r="G6" s="98"/>
      <c r="H6" s="96"/>
      <c r="I6" s="96"/>
    </row>
    <row r="7" spans="1:9" x14ac:dyDescent="0.2">
      <c r="A7" s="96"/>
      <c r="B7" s="96"/>
      <c r="C7" s="96"/>
      <c r="D7" s="96"/>
      <c r="E7" s="96"/>
      <c r="F7" s="96"/>
      <c r="G7" s="96"/>
      <c r="H7" s="96"/>
      <c r="I7" s="96"/>
    </row>
    <row r="8" spans="1:9" s="102" customFormat="1" ht="12.75" customHeight="1" x14ac:dyDescent="0.2">
      <c r="A8" s="248" t="s">
        <v>240</v>
      </c>
      <c r="B8" s="248"/>
      <c r="C8" s="248"/>
      <c r="D8" s="248"/>
      <c r="E8" s="248"/>
      <c r="F8" s="248"/>
      <c r="G8" s="248"/>
      <c r="H8" s="248"/>
      <c r="I8" s="248"/>
    </row>
    <row r="9" spans="1:9" s="102" customFormat="1" x14ac:dyDescent="0.2">
      <c r="A9" s="248"/>
      <c r="B9" s="248"/>
      <c r="C9" s="248"/>
      <c r="D9" s="248"/>
      <c r="E9" s="248"/>
      <c r="F9" s="248"/>
      <c r="G9" s="248"/>
      <c r="H9" s="248"/>
      <c r="I9" s="248"/>
    </row>
    <row r="10" spans="1:9" s="102" customFormat="1" x14ac:dyDescent="0.2">
      <c r="A10" s="220"/>
      <c r="B10" s="220"/>
      <c r="C10" s="220"/>
      <c r="D10" s="220"/>
      <c r="E10" s="220"/>
      <c r="F10" s="220"/>
      <c r="G10" s="220"/>
      <c r="H10" s="220"/>
      <c r="I10" s="220"/>
    </row>
    <row r="11" spans="1:9" s="102" customFormat="1" x14ac:dyDescent="0.2">
      <c r="A11" s="133" t="s">
        <v>195</v>
      </c>
      <c r="B11" s="103"/>
      <c r="C11" s="103"/>
      <c r="D11" s="103"/>
      <c r="E11" s="103"/>
      <c r="F11" s="103"/>
      <c r="G11" s="103"/>
      <c r="H11" s="103"/>
      <c r="I11" s="103"/>
    </row>
    <row r="12" spans="1:9" s="102" customFormat="1" x14ac:dyDescent="0.2">
      <c r="A12" s="133"/>
      <c r="B12" s="103"/>
      <c r="C12" s="103"/>
      <c r="D12" s="103"/>
      <c r="E12" s="103"/>
      <c r="F12" s="103"/>
      <c r="G12" s="103"/>
      <c r="H12" s="103"/>
      <c r="I12" s="103"/>
    </row>
    <row r="13" spans="1:9" s="102" customFormat="1" ht="21.75" customHeight="1" x14ac:dyDescent="0.2">
      <c r="A13" s="248" t="s">
        <v>380</v>
      </c>
      <c r="B13" s="248"/>
      <c r="C13" s="248"/>
      <c r="D13" s="248"/>
      <c r="E13" s="248"/>
      <c r="F13" s="248"/>
      <c r="G13" s="248"/>
      <c r="H13" s="248"/>
      <c r="I13" s="248"/>
    </row>
    <row r="14" spans="1:9" s="102" customFormat="1" ht="21.75" customHeight="1" x14ac:dyDescent="0.2">
      <c r="A14" s="248"/>
      <c r="B14" s="248"/>
      <c r="C14" s="248"/>
      <c r="D14" s="248"/>
      <c r="E14" s="248"/>
      <c r="F14" s="248"/>
      <c r="G14" s="248"/>
      <c r="H14" s="248"/>
      <c r="I14" s="248"/>
    </row>
    <row r="15" spans="1:9" s="102" customFormat="1" x14ac:dyDescent="0.2">
      <c r="A15" s="220"/>
      <c r="B15" s="220"/>
      <c r="C15" s="220"/>
      <c r="D15" s="220"/>
      <c r="E15" s="220"/>
      <c r="F15" s="220"/>
      <c r="G15" s="220"/>
      <c r="H15" s="220"/>
      <c r="I15" s="220"/>
    </row>
    <row r="16" spans="1:9" s="102" customFormat="1" ht="12.75" customHeight="1" x14ac:dyDescent="0.2">
      <c r="A16" s="240" t="s">
        <v>237</v>
      </c>
      <c r="B16" s="240"/>
      <c r="C16" s="240"/>
      <c r="D16" s="240"/>
      <c r="E16" s="240"/>
      <c r="F16" s="240"/>
      <c r="G16" s="240"/>
      <c r="H16" s="240"/>
      <c r="I16" s="240"/>
    </row>
    <row r="17" spans="1:9" s="102" customFormat="1" x14ac:dyDescent="0.2">
      <c r="A17" s="240"/>
      <c r="B17" s="240"/>
      <c r="C17" s="240"/>
      <c r="D17" s="240"/>
      <c r="E17" s="240"/>
      <c r="F17" s="240"/>
      <c r="G17" s="240"/>
      <c r="H17" s="240"/>
      <c r="I17" s="240"/>
    </row>
    <row r="18" spans="1:9" x14ac:dyDescent="0.2">
      <c r="A18" s="96"/>
      <c r="B18" s="96"/>
      <c r="C18" s="96"/>
      <c r="D18" s="96"/>
      <c r="E18" s="96"/>
      <c r="F18" s="96"/>
      <c r="G18" s="96"/>
      <c r="H18" s="96"/>
      <c r="I18" s="96"/>
    </row>
    <row r="19" spans="1:9" x14ac:dyDescent="0.2">
      <c r="A19" s="250" t="s">
        <v>12</v>
      </c>
      <c r="B19" s="251"/>
      <c r="C19" s="251"/>
      <c r="D19" s="251"/>
      <c r="E19" s="251"/>
      <c r="F19" s="251"/>
      <c r="G19" s="251"/>
      <c r="H19" s="251"/>
      <c r="I19" s="252"/>
    </row>
    <row r="20" spans="1:9" s="1" customFormat="1" x14ac:dyDescent="0.2">
      <c r="A20" s="6"/>
      <c r="B20" s="7"/>
      <c r="C20" s="8" t="s">
        <v>27</v>
      </c>
      <c r="D20" s="8" t="s">
        <v>30</v>
      </c>
      <c r="E20" s="8" t="s">
        <v>32</v>
      </c>
      <c r="F20" s="8" t="s">
        <v>33</v>
      </c>
      <c r="G20" s="8" t="s">
        <v>34</v>
      </c>
      <c r="H20" s="8" t="s">
        <v>35</v>
      </c>
      <c r="I20" s="8" t="s">
        <v>356</v>
      </c>
    </row>
    <row r="21" spans="1:9" x14ac:dyDescent="0.2">
      <c r="A21" s="105"/>
      <c r="B21" s="106"/>
      <c r="C21" s="107" t="s">
        <v>10</v>
      </c>
      <c r="D21" s="77" t="s">
        <v>10</v>
      </c>
      <c r="E21" s="107" t="s">
        <v>10</v>
      </c>
      <c r="F21" s="11" t="s">
        <v>10</v>
      </c>
      <c r="G21" s="11" t="s">
        <v>10</v>
      </c>
      <c r="H21" s="107" t="s">
        <v>11</v>
      </c>
      <c r="I21" s="107" t="s">
        <v>11</v>
      </c>
    </row>
    <row r="22" spans="1:9" x14ac:dyDescent="0.2">
      <c r="A22" s="105" t="s">
        <v>0</v>
      </c>
      <c r="B22" s="106"/>
      <c r="C22" s="108">
        <v>348600</v>
      </c>
      <c r="D22" s="108">
        <v>207000</v>
      </c>
      <c r="E22" s="108">
        <v>1645875</v>
      </c>
      <c r="F22" s="108">
        <v>122000</v>
      </c>
      <c r="G22" s="108">
        <v>233630</v>
      </c>
      <c r="H22" s="108">
        <v>233630</v>
      </c>
      <c r="I22" s="108">
        <v>233630</v>
      </c>
    </row>
    <row r="23" spans="1:9" x14ac:dyDescent="0.2">
      <c r="A23" s="105" t="s">
        <v>1</v>
      </c>
      <c r="B23" s="106"/>
      <c r="C23" s="108">
        <v>8478</v>
      </c>
      <c r="D23" s="108">
        <v>3208.5499999999884</v>
      </c>
      <c r="E23" s="108">
        <v>38738.570000000007</v>
      </c>
      <c r="F23" s="108">
        <f t="shared" ref="F23:I23" si="0">E34</f>
        <v>10679.559999999998</v>
      </c>
      <c r="G23" s="108">
        <f t="shared" si="0"/>
        <v>10671.109999999986</v>
      </c>
      <c r="H23" s="108">
        <f t="shared" si="0"/>
        <v>10763.659999999974</v>
      </c>
      <c r="I23" s="108">
        <f t="shared" si="0"/>
        <v>10763.659999999974</v>
      </c>
    </row>
    <row r="24" spans="1:9" x14ac:dyDescent="0.2">
      <c r="A24" s="105" t="s">
        <v>2</v>
      </c>
      <c r="B24" s="106"/>
      <c r="C24" s="108">
        <v>359329.92</v>
      </c>
      <c r="D24" s="108">
        <v>357470</v>
      </c>
      <c r="E24" s="110">
        <v>266124.05</v>
      </c>
      <c r="F24" s="108">
        <v>319180.17</v>
      </c>
      <c r="G24" s="108">
        <v>242859.28</v>
      </c>
      <c r="H24" s="108">
        <v>300000</v>
      </c>
      <c r="I24" s="108">
        <v>300000</v>
      </c>
    </row>
    <row r="25" spans="1:9" x14ac:dyDescent="0.2">
      <c r="A25" s="105" t="s">
        <v>3</v>
      </c>
      <c r="B25" s="106"/>
      <c r="C25" s="108">
        <v>364599.37</v>
      </c>
      <c r="D25" s="108">
        <v>321939.98</v>
      </c>
      <c r="E25" s="110">
        <v>294183.06</v>
      </c>
      <c r="F25" s="108">
        <v>319188.62</v>
      </c>
      <c r="G25" s="108">
        <v>242766.73</v>
      </c>
      <c r="H25" s="108">
        <v>300000</v>
      </c>
      <c r="I25" s="108">
        <v>300000</v>
      </c>
    </row>
    <row r="26" spans="1:9" x14ac:dyDescent="0.2">
      <c r="A26" s="105"/>
      <c r="B26" s="106"/>
      <c r="C26" s="108"/>
      <c r="D26" s="108"/>
      <c r="E26" s="108"/>
      <c r="F26" s="108"/>
      <c r="G26" s="108"/>
      <c r="H26" s="108"/>
      <c r="I26" s="108"/>
    </row>
    <row r="27" spans="1:9" x14ac:dyDescent="0.2">
      <c r="A27" s="105" t="s">
        <v>4</v>
      </c>
      <c r="B27" s="101"/>
      <c r="C27" s="111"/>
      <c r="D27" s="111"/>
      <c r="E27" s="111"/>
      <c r="F27" s="111"/>
      <c r="G27" s="112"/>
      <c r="H27" s="112"/>
      <c r="I27" s="112"/>
    </row>
    <row r="28" spans="1:9" x14ac:dyDescent="0.2">
      <c r="A28" s="129" t="s">
        <v>197</v>
      </c>
      <c r="B28" s="101"/>
      <c r="C28" s="114"/>
      <c r="D28" s="114"/>
      <c r="E28" s="114"/>
      <c r="F28" s="114"/>
      <c r="G28" s="115"/>
      <c r="H28" s="115"/>
      <c r="I28" s="115"/>
    </row>
    <row r="29" spans="1:9" x14ac:dyDescent="0.2">
      <c r="A29" s="116"/>
      <c r="B29" s="117"/>
      <c r="C29" s="108"/>
      <c r="D29" s="108"/>
      <c r="E29" s="108"/>
      <c r="F29" s="108"/>
      <c r="G29" s="108"/>
      <c r="H29" s="108"/>
      <c r="I29" s="108"/>
    </row>
    <row r="30" spans="1:9" x14ac:dyDescent="0.2">
      <c r="A30" s="116"/>
      <c r="B30" s="117"/>
      <c r="C30" s="108"/>
      <c r="D30" s="108"/>
      <c r="E30" s="108"/>
      <c r="F30" s="108"/>
      <c r="G30" s="108"/>
      <c r="H30" s="108"/>
      <c r="I30" s="108"/>
    </row>
    <row r="31" spans="1:9" x14ac:dyDescent="0.2">
      <c r="A31" s="116"/>
      <c r="B31" s="117"/>
      <c r="C31" s="108"/>
      <c r="D31" s="108"/>
      <c r="E31" s="108"/>
      <c r="F31" s="108"/>
      <c r="G31" s="108"/>
      <c r="H31" s="108"/>
      <c r="I31" s="108"/>
    </row>
    <row r="32" spans="1:9" x14ac:dyDescent="0.2">
      <c r="A32" s="105" t="s">
        <v>5</v>
      </c>
      <c r="B32" s="106"/>
      <c r="C32" s="108"/>
      <c r="D32" s="108"/>
      <c r="E32" s="108"/>
      <c r="F32" s="108"/>
      <c r="G32" s="108"/>
      <c r="H32" s="108"/>
      <c r="I32" s="108"/>
    </row>
    <row r="33" spans="1:9" x14ac:dyDescent="0.2">
      <c r="A33" s="105"/>
      <c r="B33" s="106"/>
      <c r="C33" s="108"/>
      <c r="D33" s="108"/>
      <c r="E33" s="108"/>
      <c r="F33" s="108"/>
      <c r="G33" s="108"/>
      <c r="H33" s="108"/>
      <c r="I33" s="108"/>
    </row>
    <row r="34" spans="1:9" x14ac:dyDescent="0.2">
      <c r="A34" s="105" t="s">
        <v>7</v>
      </c>
      <c r="B34" s="106"/>
      <c r="C34" s="81">
        <v>3208.5499999999884</v>
      </c>
      <c r="D34" s="81">
        <v>38738.570000000007</v>
      </c>
      <c r="E34" s="81">
        <v>10679.559999999998</v>
      </c>
      <c r="F34" s="81">
        <f t="shared" ref="F34:I34" si="1">F23+F24-F25+F32</f>
        <v>10671.109999999986</v>
      </c>
      <c r="G34" s="81">
        <f t="shared" si="1"/>
        <v>10763.659999999974</v>
      </c>
      <c r="H34" s="81">
        <f t="shared" si="1"/>
        <v>10763.659999999974</v>
      </c>
      <c r="I34" s="81">
        <f t="shared" si="1"/>
        <v>10763.659999999974</v>
      </c>
    </row>
    <row r="35" spans="1:9" x14ac:dyDescent="0.2">
      <c r="A35" s="116"/>
      <c r="B35" s="117"/>
      <c r="C35" s="108"/>
      <c r="D35" s="108"/>
      <c r="E35" s="108"/>
      <c r="F35" s="108"/>
      <c r="G35" s="108"/>
      <c r="H35" s="108"/>
      <c r="I35" s="108"/>
    </row>
    <row r="36" spans="1:9" x14ac:dyDescent="0.2">
      <c r="A36" s="105" t="s">
        <v>24</v>
      </c>
      <c r="B36" s="106"/>
      <c r="C36" s="108">
        <v>9940.7900000000009</v>
      </c>
      <c r="D36" s="108">
        <v>10016.790000000001</v>
      </c>
      <c r="E36" s="109">
        <v>1762.85</v>
      </c>
      <c r="F36" s="108">
        <v>1762.85</v>
      </c>
      <c r="G36" s="108">
        <v>1800.85</v>
      </c>
      <c r="H36" s="108">
        <v>5000</v>
      </c>
      <c r="I36" s="108">
        <v>5000</v>
      </c>
    </row>
    <row r="37" spans="1:9" x14ac:dyDescent="0.2">
      <c r="A37" s="116"/>
      <c r="B37" s="117"/>
      <c r="C37" s="119"/>
      <c r="D37" s="119"/>
      <c r="E37" s="109"/>
      <c r="F37" s="108"/>
      <c r="G37" s="108"/>
      <c r="H37" s="108"/>
      <c r="I37" s="108"/>
    </row>
    <row r="38" spans="1:9" x14ac:dyDescent="0.2">
      <c r="A38" s="105" t="s">
        <v>25</v>
      </c>
      <c r="B38" s="120"/>
      <c r="C38" s="47" t="s">
        <v>198</v>
      </c>
      <c r="D38" s="47" t="s">
        <v>198</v>
      </c>
      <c r="E38" s="47" t="s">
        <v>198</v>
      </c>
      <c r="F38" s="47" t="s">
        <v>198</v>
      </c>
      <c r="G38" s="47" t="s">
        <v>198</v>
      </c>
      <c r="H38" s="47" t="s">
        <v>198</v>
      </c>
      <c r="I38" s="47" t="s">
        <v>198</v>
      </c>
    </row>
    <row r="39" spans="1:9" x14ac:dyDescent="0.2">
      <c r="A39" s="247"/>
      <c r="B39" s="247"/>
      <c r="C39" s="247"/>
      <c r="D39" s="247"/>
      <c r="E39" s="247"/>
      <c r="F39" s="247"/>
      <c r="G39" s="247"/>
      <c r="H39" s="247"/>
      <c r="I39" s="247"/>
    </row>
    <row r="40" spans="1:9" x14ac:dyDescent="0.2">
      <c r="A40" s="122" t="s">
        <v>26</v>
      </c>
      <c r="B40" s="97"/>
      <c r="C40" s="91"/>
      <c r="D40" s="91"/>
      <c r="E40" s="123"/>
      <c r="F40" s="123"/>
      <c r="G40" s="123"/>
      <c r="H40" s="123"/>
      <c r="I40" s="123"/>
    </row>
    <row r="41" spans="1:9" x14ac:dyDescent="0.2">
      <c r="A41" s="124" t="s">
        <v>199</v>
      </c>
      <c r="B41" s="117"/>
      <c r="C41" s="87"/>
      <c r="D41" s="87"/>
      <c r="E41" s="119"/>
      <c r="F41" s="119"/>
      <c r="G41" s="119"/>
      <c r="H41" s="119"/>
      <c r="I41" s="119"/>
    </row>
    <row r="42" spans="1:9" x14ac:dyDescent="0.2">
      <c r="A42" s="105"/>
      <c r="B42" s="106"/>
      <c r="C42" s="108"/>
      <c r="D42" s="108"/>
      <c r="E42" s="108"/>
      <c r="F42" s="108"/>
      <c r="G42" s="108"/>
      <c r="H42" s="108"/>
      <c r="I42" s="108"/>
    </row>
    <row r="43" spans="1:9" x14ac:dyDescent="0.2">
      <c r="A43" s="105" t="s">
        <v>6</v>
      </c>
      <c r="B43" s="106"/>
      <c r="C43" s="78"/>
      <c r="D43" s="78"/>
      <c r="E43" s="108"/>
      <c r="F43" s="108"/>
      <c r="G43" s="108"/>
      <c r="H43" s="108"/>
      <c r="I43" s="108"/>
    </row>
    <row r="44" spans="1:9" x14ac:dyDescent="0.2">
      <c r="A44" s="105"/>
      <c r="B44" s="106"/>
      <c r="C44" s="78"/>
      <c r="D44" s="78"/>
      <c r="E44" s="108"/>
      <c r="F44" s="108"/>
      <c r="G44" s="108"/>
      <c r="H44" s="108"/>
      <c r="I44" s="108"/>
    </row>
    <row r="45" spans="1:9" x14ac:dyDescent="0.2">
      <c r="A45" s="124" t="s">
        <v>8</v>
      </c>
      <c r="B45" s="120"/>
      <c r="C45" s="78"/>
      <c r="D45" s="78"/>
      <c r="E45" s="108"/>
      <c r="F45" s="108"/>
      <c r="G45" s="108"/>
      <c r="H45" s="108"/>
      <c r="I45" s="108"/>
    </row>
    <row r="46" spans="1:9" x14ac:dyDescent="0.2">
      <c r="A46" s="125" t="s">
        <v>9</v>
      </c>
      <c r="B46" s="126"/>
      <c r="C46" s="78"/>
      <c r="D46" s="78"/>
      <c r="E46" s="108"/>
      <c r="F46" s="108"/>
      <c r="G46" s="108"/>
      <c r="H46" s="108"/>
      <c r="I46" s="108"/>
    </row>
  </sheetData>
  <sheetProtection selectLockedCells="1"/>
  <mergeCells count="5">
    <mergeCell ref="A39:I39"/>
    <mergeCell ref="A8:I9"/>
    <mergeCell ref="A13:I14"/>
    <mergeCell ref="A16:I17"/>
    <mergeCell ref="A19:I19"/>
  </mergeCells>
  <printOptions horizontalCentered="1"/>
  <pageMargins left="0.75" right="0.75" top="0.6" bottom="0.55000000000000004" header="0.28000000000000003" footer="0.16"/>
  <pageSetup scale="89"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EA0C42-1C65-4ED9-A389-FE7B9068958A}">
  <sheetPr>
    <pageSetUpPr fitToPage="1"/>
  </sheetPr>
  <dimension ref="A1:M48"/>
  <sheetViews>
    <sheetView zoomScaleNormal="100" workbookViewId="0">
      <selection activeCell="L8" sqref="L8"/>
    </sheetView>
  </sheetViews>
  <sheetFormatPr defaultColWidth="10.28515625" defaultRowHeight="12.75" x14ac:dyDescent="0.2"/>
  <cols>
    <col min="1" max="2" width="14.7109375" style="221" customWidth="1"/>
    <col min="3" max="8" width="14" style="221" customWidth="1"/>
    <col min="9" max="9" width="13.140625" style="221" customWidth="1"/>
    <col min="10" max="16384" width="10.28515625" style="221"/>
  </cols>
  <sheetData>
    <row r="1" spans="1:9" x14ac:dyDescent="0.2">
      <c r="A1" s="96"/>
      <c r="B1" s="96"/>
      <c r="C1" s="96"/>
      <c r="D1" s="96"/>
      <c r="E1" s="96"/>
      <c r="F1" s="96"/>
      <c r="G1" s="96"/>
      <c r="H1" s="96"/>
      <c r="I1" s="96"/>
    </row>
    <row r="2" spans="1:9" x14ac:dyDescent="0.2">
      <c r="A2" s="96" t="s">
        <v>13</v>
      </c>
      <c r="B2" s="97" t="s">
        <v>36</v>
      </c>
      <c r="C2" s="97"/>
      <c r="D2" s="97"/>
      <c r="E2" s="96"/>
      <c r="F2" s="96"/>
      <c r="G2" s="98" t="s">
        <v>14</v>
      </c>
      <c r="H2" s="135" t="s">
        <v>187</v>
      </c>
      <c r="I2" s="97"/>
    </row>
    <row r="3" spans="1:9" x14ac:dyDescent="0.2">
      <c r="A3" s="96" t="s">
        <v>22</v>
      </c>
      <c r="B3" s="97" t="s">
        <v>241</v>
      </c>
      <c r="C3" s="97"/>
      <c r="D3" s="97"/>
      <c r="E3" s="96"/>
      <c r="F3" s="96"/>
      <c r="G3" s="98" t="s">
        <v>15</v>
      </c>
      <c r="H3" s="136" t="s">
        <v>189</v>
      </c>
      <c r="I3" s="101"/>
    </row>
    <row r="4" spans="1:9" x14ac:dyDescent="0.2">
      <c r="A4" s="96" t="s">
        <v>16</v>
      </c>
      <c r="B4" s="97" t="s">
        <v>242</v>
      </c>
      <c r="C4" s="97"/>
      <c r="D4" s="97"/>
      <c r="E4" s="96"/>
      <c r="F4" s="96"/>
      <c r="G4" s="98" t="s">
        <v>18</v>
      </c>
      <c r="H4" s="97" t="s">
        <v>41</v>
      </c>
      <c r="I4" s="97"/>
    </row>
    <row r="5" spans="1:9" x14ac:dyDescent="0.2">
      <c r="A5" s="96" t="s">
        <v>17</v>
      </c>
      <c r="B5" s="97" t="s">
        <v>243</v>
      </c>
      <c r="C5" s="101"/>
      <c r="D5" s="101"/>
      <c r="E5" s="96"/>
      <c r="F5" s="96"/>
      <c r="G5" s="98" t="s">
        <v>19</v>
      </c>
      <c r="H5" s="101" t="s">
        <v>244</v>
      </c>
      <c r="I5" s="101"/>
    </row>
    <row r="6" spans="1:9" x14ac:dyDescent="0.2">
      <c r="A6" s="96"/>
      <c r="B6" s="96"/>
      <c r="C6" s="96"/>
      <c r="D6" s="96"/>
      <c r="E6" s="96"/>
      <c r="F6" s="96"/>
      <c r="G6" s="96"/>
      <c r="H6" s="96"/>
      <c r="I6" s="96"/>
    </row>
    <row r="7" spans="1:9" x14ac:dyDescent="0.2">
      <c r="A7" s="96"/>
      <c r="B7" s="96"/>
      <c r="C7" s="96"/>
      <c r="D7" s="96"/>
      <c r="E7" s="96"/>
      <c r="F7" s="96"/>
      <c r="G7" s="96"/>
      <c r="H7" s="96"/>
      <c r="I7" s="96"/>
    </row>
    <row r="8" spans="1:9" x14ac:dyDescent="0.2">
      <c r="A8" s="262" t="s">
        <v>245</v>
      </c>
      <c r="B8" s="262"/>
      <c r="C8" s="262"/>
      <c r="D8" s="262"/>
      <c r="E8" s="262"/>
      <c r="F8" s="262"/>
      <c r="G8" s="262"/>
      <c r="H8" s="262"/>
      <c r="I8" s="262"/>
    </row>
    <row r="9" spans="1:9" x14ac:dyDescent="0.2">
      <c r="A9" s="96"/>
      <c r="B9" s="96"/>
      <c r="C9" s="96"/>
      <c r="D9" s="96"/>
      <c r="E9" s="96"/>
      <c r="F9" s="96"/>
      <c r="G9" s="96"/>
      <c r="H9" s="96"/>
      <c r="I9" s="96"/>
    </row>
    <row r="10" spans="1:9" x14ac:dyDescent="0.2">
      <c r="A10" s="137" t="s">
        <v>195</v>
      </c>
      <c r="B10" s="96"/>
      <c r="C10" s="96"/>
      <c r="D10" s="96"/>
      <c r="E10" s="96"/>
      <c r="F10" s="96"/>
      <c r="G10" s="96"/>
      <c r="H10" s="96"/>
      <c r="I10" s="96"/>
    </row>
    <row r="11" spans="1:9" x14ac:dyDescent="0.2">
      <c r="A11" s="262" t="s">
        <v>246</v>
      </c>
      <c r="B11" s="262"/>
      <c r="C11" s="262"/>
      <c r="D11" s="262"/>
      <c r="E11" s="262"/>
      <c r="F11" s="262"/>
      <c r="G11" s="262"/>
      <c r="H11" s="262"/>
      <c r="I11" s="262"/>
    </row>
    <row r="12" spans="1:9" x14ac:dyDescent="0.2">
      <c r="A12" s="262"/>
      <c r="B12" s="262"/>
      <c r="C12" s="262"/>
      <c r="D12" s="262"/>
      <c r="E12" s="262"/>
      <c r="F12" s="262"/>
      <c r="G12" s="262"/>
      <c r="H12" s="262"/>
      <c r="I12" s="262"/>
    </row>
    <row r="13" spans="1:9" x14ac:dyDescent="0.2">
      <c r="A13" s="96"/>
      <c r="B13" s="96"/>
      <c r="C13" s="96"/>
      <c r="D13" s="96"/>
      <c r="E13" s="96"/>
      <c r="F13" s="96"/>
      <c r="G13" s="96"/>
      <c r="H13" s="96"/>
      <c r="I13" s="96"/>
    </row>
    <row r="14" spans="1:9" ht="12.75" customHeight="1" x14ac:dyDescent="0.2">
      <c r="A14" s="249" t="s">
        <v>247</v>
      </c>
      <c r="B14" s="249"/>
      <c r="C14" s="249"/>
      <c r="D14" s="249"/>
      <c r="E14" s="249"/>
      <c r="F14" s="249"/>
      <c r="G14" s="249"/>
      <c r="H14" s="249"/>
      <c r="I14" s="249"/>
    </row>
    <row r="15" spans="1:9" x14ac:dyDescent="0.2">
      <c r="A15" s="249"/>
      <c r="B15" s="249"/>
      <c r="C15" s="249"/>
      <c r="D15" s="249"/>
      <c r="E15" s="249"/>
      <c r="F15" s="249"/>
      <c r="G15" s="249"/>
      <c r="H15" s="249"/>
      <c r="I15" s="249"/>
    </row>
    <row r="16" spans="1:9" x14ac:dyDescent="0.2">
      <c r="A16" s="249"/>
      <c r="B16" s="249"/>
      <c r="C16" s="249"/>
      <c r="D16" s="249"/>
      <c r="E16" s="249"/>
      <c r="F16" s="249"/>
      <c r="G16" s="249"/>
      <c r="H16" s="249"/>
      <c r="I16" s="249"/>
    </row>
    <row r="17" spans="1:13" x14ac:dyDescent="0.2">
      <c r="A17" s="96"/>
      <c r="B17" s="96"/>
      <c r="C17" s="96"/>
      <c r="D17" s="96"/>
      <c r="E17" s="96"/>
      <c r="F17" s="96"/>
      <c r="G17" s="96"/>
      <c r="H17" s="96"/>
      <c r="I17" s="96"/>
    </row>
    <row r="18" spans="1:13" x14ac:dyDescent="0.2">
      <c r="A18" s="250" t="s">
        <v>12</v>
      </c>
      <c r="B18" s="251"/>
      <c r="C18" s="251"/>
      <c r="D18" s="251"/>
      <c r="E18" s="251"/>
      <c r="F18" s="251"/>
      <c r="G18" s="251"/>
      <c r="H18" s="251"/>
      <c r="I18" s="252"/>
      <c r="M18" s="79"/>
    </row>
    <row r="19" spans="1:13" s="1" customFormat="1" x14ac:dyDescent="0.2">
      <c r="A19" s="6"/>
      <c r="B19" s="7"/>
      <c r="C19" s="8" t="s">
        <v>27</v>
      </c>
      <c r="D19" s="8" t="s">
        <v>30</v>
      </c>
      <c r="E19" s="8" t="s">
        <v>32</v>
      </c>
      <c r="F19" s="8" t="s">
        <v>33</v>
      </c>
      <c r="G19" s="8" t="s">
        <v>34</v>
      </c>
      <c r="H19" s="8" t="s">
        <v>35</v>
      </c>
      <c r="I19" s="8" t="s">
        <v>356</v>
      </c>
    </row>
    <row r="20" spans="1:13" x14ac:dyDescent="0.2">
      <c r="A20" s="105"/>
      <c r="B20" s="106"/>
      <c r="C20" s="107" t="s">
        <v>10</v>
      </c>
      <c r="D20" s="77" t="s">
        <v>10</v>
      </c>
      <c r="E20" s="107" t="s">
        <v>10</v>
      </c>
      <c r="F20" s="11" t="s">
        <v>10</v>
      </c>
      <c r="G20" s="11" t="s">
        <v>10</v>
      </c>
      <c r="H20" s="107" t="s">
        <v>11</v>
      </c>
      <c r="I20" s="107" t="s">
        <v>11</v>
      </c>
      <c r="M20" s="79"/>
    </row>
    <row r="21" spans="1:13" x14ac:dyDescent="0.2">
      <c r="A21" s="105" t="s">
        <v>0</v>
      </c>
      <c r="B21" s="106"/>
      <c r="C21" s="108">
        <v>409412</v>
      </c>
      <c r="D21" s="108">
        <v>409412</v>
      </c>
      <c r="E21" s="78">
        <v>788383</v>
      </c>
      <c r="F21" s="108">
        <v>644330</v>
      </c>
      <c r="G21" s="108">
        <v>1017800</v>
      </c>
      <c r="H21" s="108">
        <v>805000</v>
      </c>
      <c r="I21" s="108">
        <v>805000</v>
      </c>
    </row>
    <row r="22" spans="1:13" x14ac:dyDescent="0.2">
      <c r="A22" s="105" t="s">
        <v>1</v>
      </c>
      <c r="B22" s="106"/>
      <c r="C22" s="108">
        <v>0</v>
      </c>
      <c r="D22" s="108">
        <v>0</v>
      </c>
      <c r="E22" s="78">
        <v>0</v>
      </c>
      <c r="F22" s="108">
        <f t="shared" ref="F22:I22" si="0">E33</f>
        <v>3.75</v>
      </c>
      <c r="G22" s="108">
        <f t="shared" si="0"/>
        <v>3.75</v>
      </c>
      <c r="H22" s="108">
        <f t="shared" si="0"/>
        <v>0</v>
      </c>
      <c r="I22" s="108">
        <f t="shared" si="0"/>
        <v>0</v>
      </c>
    </row>
    <row r="23" spans="1:13" x14ac:dyDescent="0.2">
      <c r="A23" s="105" t="s">
        <v>2</v>
      </c>
      <c r="B23" s="106"/>
      <c r="C23" s="108">
        <v>0</v>
      </c>
      <c r="D23" s="108">
        <v>389916</v>
      </c>
      <c r="E23" s="78">
        <v>93240</v>
      </c>
      <c r="F23" s="108">
        <v>0</v>
      </c>
      <c r="G23" s="108">
        <v>407320</v>
      </c>
      <c r="H23" s="108">
        <v>1000000</v>
      </c>
      <c r="I23" s="108">
        <v>1000000</v>
      </c>
    </row>
    <row r="24" spans="1:13" x14ac:dyDescent="0.2">
      <c r="A24" s="105" t="s">
        <v>3</v>
      </c>
      <c r="B24" s="106"/>
      <c r="C24" s="108">
        <v>0</v>
      </c>
      <c r="D24" s="108">
        <v>389916</v>
      </c>
      <c r="E24" s="78">
        <v>93236.25</v>
      </c>
      <c r="F24" s="108">
        <v>0</v>
      </c>
      <c r="G24" s="108">
        <v>407323.75</v>
      </c>
      <c r="H24" s="108">
        <v>1000000</v>
      </c>
      <c r="I24" s="108">
        <v>1000000</v>
      </c>
    </row>
    <row r="25" spans="1:13" x14ac:dyDescent="0.2">
      <c r="A25" s="105"/>
      <c r="B25" s="106"/>
      <c r="C25" s="108"/>
      <c r="D25" s="108"/>
      <c r="E25" s="78"/>
      <c r="F25" s="108"/>
      <c r="G25" s="108"/>
      <c r="H25" s="108"/>
      <c r="I25" s="108"/>
    </row>
    <row r="26" spans="1:13" x14ac:dyDescent="0.2">
      <c r="A26" s="105" t="s">
        <v>4</v>
      </c>
      <c r="B26" s="101"/>
      <c r="C26" s="111"/>
      <c r="D26" s="111"/>
      <c r="E26" s="80"/>
      <c r="F26" s="111"/>
      <c r="G26" s="111"/>
      <c r="H26" s="112"/>
      <c r="I26" s="112"/>
    </row>
    <row r="27" spans="1:13" x14ac:dyDescent="0.2">
      <c r="A27" s="138" t="s">
        <v>197</v>
      </c>
      <c r="B27" s="101"/>
      <c r="C27" s="114"/>
      <c r="D27" s="114"/>
      <c r="E27" s="114"/>
      <c r="F27" s="114"/>
      <c r="G27" s="114"/>
      <c r="H27" s="115"/>
      <c r="I27" s="115"/>
    </row>
    <row r="28" spans="1:13" x14ac:dyDescent="0.2">
      <c r="A28" s="116"/>
      <c r="B28" s="117"/>
      <c r="C28" s="108">
        <v>0</v>
      </c>
      <c r="D28" s="108"/>
      <c r="E28" s="108"/>
      <c r="F28" s="108"/>
      <c r="G28" s="108"/>
      <c r="H28" s="108"/>
      <c r="I28" s="108"/>
    </row>
    <row r="29" spans="1:13" x14ac:dyDescent="0.2">
      <c r="A29" s="116"/>
      <c r="B29" s="117"/>
      <c r="C29" s="108"/>
      <c r="D29" s="108"/>
      <c r="E29" s="108"/>
      <c r="F29" s="108"/>
      <c r="G29" s="108"/>
      <c r="H29" s="108"/>
      <c r="I29" s="108"/>
    </row>
    <row r="30" spans="1:13" x14ac:dyDescent="0.2">
      <c r="A30" s="116"/>
      <c r="B30" s="117"/>
      <c r="C30" s="108"/>
      <c r="D30" s="108"/>
      <c r="E30" s="108"/>
      <c r="F30" s="108"/>
      <c r="G30" s="108"/>
      <c r="H30" s="108"/>
      <c r="I30" s="108"/>
    </row>
    <row r="31" spans="1:13" x14ac:dyDescent="0.2">
      <c r="A31" s="105" t="s">
        <v>5</v>
      </c>
      <c r="B31" s="106"/>
      <c r="C31" s="108">
        <v>0</v>
      </c>
      <c r="D31" s="108">
        <v>0</v>
      </c>
      <c r="E31" s="108">
        <v>0</v>
      </c>
      <c r="F31" s="108">
        <f t="shared" ref="F31:H31" si="1">SUM(F28:F30)</f>
        <v>0</v>
      </c>
      <c r="G31" s="108">
        <f t="shared" si="1"/>
        <v>0</v>
      </c>
      <c r="H31" s="108">
        <f t="shared" si="1"/>
        <v>0</v>
      </c>
      <c r="I31" s="108">
        <f t="shared" ref="I31" si="2">SUM(I28:I30)</f>
        <v>0</v>
      </c>
    </row>
    <row r="32" spans="1:13" x14ac:dyDescent="0.2">
      <c r="A32" s="105"/>
      <c r="B32" s="106"/>
      <c r="C32" s="108"/>
      <c r="D32" s="108"/>
      <c r="E32" s="108"/>
      <c r="F32" s="108"/>
      <c r="G32" s="108"/>
      <c r="H32" s="108"/>
      <c r="I32" s="108"/>
    </row>
    <row r="33" spans="1:9" x14ac:dyDescent="0.2">
      <c r="A33" s="105" t="s">
        <v>7</v>
      </c>
      <c r="B33" s="106"/>
      <c r="C33" s="112">
        <v>0</v>
      </c>
      <c r="D33" s="112">
        <v>0</v>
      </c>
      <c r="E33" s="112">
        <v>3.75</v>
      </c>
      <c r="F33" s="112">
        <f t="shared" ref="F33:I33" si="3">+F22+F23-F24+F31</f>
        <v>3.75</v>
      </c>
      <c r="G33" s="112">
        <f t="shared" si="3"/>
        <v>0</v>
      </c>
      <c r="H33" s="112">
        <f t="shared" si="3"/>
        <v>0</v>
      </c>
      <c r="I33" s="112">
        <f t="shared" si="3"/>
        <v>0</v>
      </c>
    </row>
    <row r="34" spans="1:9" x14ac:dyDescent="0.2">
      <c r="A34" s="116"/>
      <c r="B34" s="117"/>
      <c r="C34" s="119"/>
      <c r="D34" s="108"/>
      <c r="E34" s="108"/>
      <c r="F34" s="108"/>
      <c r="G34" s="108"/>
      <c r="H34" s="108"/>
      <c r="I34" s="108"/>
    </row>
    <row r="35" spans="1:9" x14ac:dyDescent="0.2">
      <c r="A35" s="105" t="s">
        <v>24</v>
      </c>
      <c r="B35" s="106"/>
      <c r="C35" s="119">
        <v>0</v>
      </c>
      <c r="D35" s="119">
        <v>0</v>
      </c>
      <c r="E35" s="119">
        <v>49167.75</v>
      </c>
      <c r="F35" s="119">
        <v>49167.75</v>
      </c>
      <c r="G35" s="119">
        <v>0</v>
      </c>
      <c r="H35" s="119">
        <v>0</v>
      </c>
      <c r="I35" s="119">
        <v>0</v>
      </c>
    </row>
    <row r="36" spans="1:9" x14ac:dyDescent="0.2">
      <c r="A36" s="116"/>
      <c r="B36" s="117"/>
      <c r="C36" s="119"/>
      <c r="D36" s="119"/>
      <c r="E36" s="108"/>
      <c r="F36" s="108"/>
      <c r="G36" s="108"/>
      <c r="H36" s="108"/>
      <c r="I36" s="108"/>
    </row>
    <row r="37" spans="1:9" x14ac:dyDescent="0.2">
      <c r="A37" s="105" t="s">
        <v>25</v>
      </c>
      <c r="B37" s="120"/>
      <c r="C37" s="47" t="s">
        <v>198</v>
      </c>
      <c r="D37" s="47" t="s">
        <v>198</v>
      </c>
      <c r="E37" s="47" t="s">
        <v>198</v>
      </c>
      <c r="F37" s="47" t="s">
        <v>198</v>
      </c>
      <c r="G37" s="47" t="s">
        <v>198</v>
      </c>
      <c r="H37" s="47" t="s">
        <v>198</v>
      </c>
      <c r="I37" s="47" t="s">
        <v>198</v>
      </c>
    </row>
    <row r="38" spans="1:9" x14ac:dyDescent="0.2">
      <c r="A38" s="139"/>
      <c r="B38" s="139"/>
      <c r="C38" s="140"/>
      <c r="D38" s="140"/>
      <c r="E38" s="140"/>
      <c r="F38" s="140"/>
      <c r="G38" s="140"/>
      <c r="H38" s="140"/>
      <c r="I38" s="140"/>
    </row>
    <row r="39" spans="1:9" x14ac:dyDescent="0.2">
      <c r="A39" s="122" t="s">
        <v>26</v>
      </c>
      <c r="B39" s="97"/>
      <c r="C39" s="91"/>
      <c r="D39" s="91"/>
      <c r="E39" s="123"/>
      <c r="F39" s="123"/>
      <c r="G39" s="123"/>
      <c r="H39" s="123"/>
      <c r="I39" s="123"/>
    </row>
    <row r="40" spans="1:9" x14ac:dyDescent="0.2">
      <c r="A40" s="124" t="s">
        <v>199</v>
      </c>
      <c r="B40" s="117"/>
      <c r="C40" s="87"/>
      <c r="D40" s="87"/>
      <c r="E40" s="119"/>
      <c r="F40" s="119"/>
      <c r="G40" s="119"/>
      <c r="H40" s="119"/>
      <c r="I40" s="119"/>
    </row>
    <row r="41" spans="1:9" x14ac:dyDescent="0.2">
      <c r="A41" s="105"/>
      <c r="B41" s="106"/>
      <c r="C41" s="108"/>
      <c r="D41" s="108"/>
      <c r="E41" s="108"/>
      <c r="F41" s="108"/>
      <c r="G41" s="108"/>
      <c r="H41" s="108"/>
      <c r="I41" s="108"/>
    </row>
    <row r="42" spans="1:9" x14ac:dyDescent="0.2">
      <c r="A42" s="105" t="s">
        <v>6</v>
      </c>
      <c r="B42" s="106"/>
      <c r="C42" s="78"/>
      <c r="D42" s="78"/>
      <c r="E42" s="108"/>
      <c r="F42" s="108"/>
      <c r="G42" s="108"/>
      <c r="H42" s="108"/>
      <c r="I42" s="108"/>
    </row>
    <row r="43" spans="1:9" x14ac:dyDescent="0.2">
      <c r="A43" s="105"/>
      <c r="B43" s="106"/>
      <c r="C43" s="78"/>
      <c r="D43" s="78"/>
      <c r="E43" s="108"/>
      <c r="F43" s="108"/>
      <c r="G43" s="108"/>
      <c r="H43" s="108"/>
      <c r="I43" s="108"/>
    </row>
    <row r="44" spans="1:9" x14ac:dyDescent="0.2">
      <c r="A44" s="124" t="s">
        <v>8</v>
      </c>
      <c r="B44" s="120"/>
      <c r="C44" s="78"/>
      <c r="D44" s="78"/>
      <c r="E44" s="108"/>
      <c r="F44" s="108"/>
      <c r="G44" s="108"/>
      <c r="H44" s="108"/>
      <c r="I44" s="108"/>
    </row>
    <row r="45" spans="1:9" x14ac:dyDescent="0.2">
      <c r="A45" s="125" t="s">
        <v>9</v>
      </c>
      <c r="B45" s="126"/>
      <c r="C45" s="78"/>
      <c r="D45" s="78"/>
      <c r="E45" s="108"/>
      <c r="F45" s="108"/>
      <c r="G45" s="108"/>
      <c r="H45" s="108"/>
      <c r="I45" s="108"/>
    </row>
    <row r="48" spans="1:9" x14ac:dyDescent="0.2">
      <c r="G48" s="79"/>
    </row>
  </sheetData>
  <mergeCells count="4">
    <mergeCell ref="A8:I8"/>
    <mergeCell ref="A11:I12"/>
    <mergeCell ref="A14:I16"/>
    <mergeCell ref="A18:I18"/>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0C7B41-FB53-4F99-83F5-0E58877A12C0}">
  <sheetPr>
    <pageSetUpPr fitToPage="1"/>
  </sheetPr>
  <dimension ref="A2:M44"/>
  <sheetViews>
    <sheetView zoomScaleNormal="100" zoomScalePageLayoutView="90" workbookViewId="0">
      <selection activeCell="A13" sqref="A13"/>
    </sheetView>
  </sheetViews>
  <sheetFormatPr defaultColWidth="10.28515625" defaultRowHeight="12.75" x14ac:dyDescent="0.2"/>
  <cols>
    <col min="1" max="2" width="14.7109375" style="221" customWidth="1"/>
    <col min="3" max="8" width="14" style="221" customWidth="1"/>
    <col min="9" max="9" width="13.140625" style="221" customWidth="1"/>
    <col min="10" max="16384" width="10.28515625" style="221"/>
  </cols>
  <sheetData>
    <row r="2" spans="1:13" x14ac:dyDescent="0.2">
      <c r="A2" s="221" t="s">
        <v>13</v>
      </c>
      <c r="B2" s="60" t="s">
        <v>36</v>
      </c>
      <c r="C2" s="60"/>
      <c r="D2" s="60"/>
      <c r="G2" s="71" t="s">
        <v>14</v>
      </c>
      <c r="H2" s="141" t="s">
        <v>187</v>
      </c>
      <c r="I2" s="60"/>
    </row>
    <row r="3" spans="1:13" x14ac:dyDescent="0.2">
      <c r="A3" s="221" t="s">
        <v>22</v>
      </c>
      <c r="B3" s="60" t="s">
        <v>218</v>
      </c>
      <c r="C3" s="60"/>
      <c r="D3" s="60"/>
      <c r="G3" s="71" t="s">
        <v>15</v>
      </c>
      <c r="H3" s="142" t="s">
        <v>189</v>
      </c>
      <c r="I3" s="61"/>
    </row>
    <row r="4" spans="1:13" x14ac:dyDescent="0.2">
      <c r="A4" s="221" t="s">
        <v>16</v>
      </c>
      <c r="B4" s="60" t="s">
        <v>248</v>
      </c>
      <c r="C4" s="60"/>
      <c r="D4" s="60"/>
      <c r="G4" s="71" t="s">
        <v>18</v>
      </c>
      <c r="H4" s="60" t="s">
        <v>41</v>
      </c>
      <c r="I4" s="60"/>
    </row>
    <row r="5" spans="1:13" x14ac:dyDescent="0.2">
      <c r="A5" s="221" t="s">
        <v>17</v>
      </c>
      <c r="B5" s="60" t="s">
        <v>249</v>
      </c>
      <c r="C5" s="61"/>
      <c r="D5" s="61"/>
      <c r="G5" s="71" t="s">
        <v>19</v>
      </c>
      <c r="H5" s="61" t="s">
        <v>250</v>
      </c>
      <c r="I5" s="61"/>
    </row>
    <row r="6" spans="1:13" x14ac:dyDescent="0.2">
      <c r="B6" s="61" t="s">
        <v>251</v>
      </c>
      <c r="C6" s="61"/>
      <c r="D6" s="61"/>
    </row>
    <row r="8" spans="1:13" s="102" customFormat="1" ht="34.5" customHeight="1" x14ac:dyDescent="0.2">
      <c r="A8" s="237" t="s">
        <v>252</v>
      </c>
      <c r="B8" s="237"/>
      <c r="C8" s="237"/>
      <c r="D8" s="237"/>
      <c r="E8" s="237"/>
      <c r="F8" s="237"/>
      <c r="G8" s="237"/>
      <c r="H8" s="237"/>
      <c r="I8" s="237"/>
    </row>
    <row r="9" spans="1:13" s="102" customFormat="1" ht="17.25" customHeight="1" x14ac:dyDescent="0.2">
      <c r="A9" s="102" t="s">
        <v>253</v>
      </c>
    </row>
    <row r="10" spans="1:13" s="102" customFormat="1" ht="17.25" customHeight="1" x14ac:dyDescent="0.2">
      <c r="A10" s="237" t="s">
        <v>254</v>
      </c>
      <c r="B10" s="237"/>
      <c r="C10" s="237"/>
      <c r="D10" s="237"/>
      <c r="E10" s="237"/>
      <c r="F10" s="237"/>
      <c r="G10" s="237"/>
      <c r="H10" s="237"/>
      <c r="I10" s="237"/>
    </row>
    <row r="11" spans="1:13" s="102" customFormat="1" x14ac:dyDescent="0.2">
      <c r="A11" s="103"/>
    </row>
    <row r="12" spans="1:13" s="102" customFormat="1" ht="32.25" customHeight="1" x14ac:dyDescent="0.2">
      <c r="A12" s="249" t="s">
        <v>255</v>
      </c>
      <c r="B12" s="248"/>
      <c r="C12" s="248"/>
      <c r="D12" s="248"/>
      <c r="E12" s="248"/>
      <c r="F12" s="248"/>
      <c r="G12" s="248"/>
      <c r="H12" s="248"/>
      <c r="I12" s="248"/>
    </row>
    <row r="14" spans="1:13" x14ac:dyDescent="0.2">
      <c r="A14" s="241" t="s">
        <v>12</v>
      </c>
      <c r="B14" s="242"/>
      <c r="C14" s="242"/>
      <c r="D14" s="242"/>
      <c r="E14" s="242"/>
      <c r="F14" s="242"/>
      <c r="G14" s="242"/>
      <c r="H14" s="242"/>
      <c r="I14" s="243"/>
      <c r="M14" s="79"/>
    </row>
    <row r="15" spans="1:13" s="1" customFormat="1" x14ac:dyDescent="0.2">
      <c r="A15" s="6"/>
      <c r="B15" s="7"/>
      <c r="C15" s="8" t="s">
        <v>27</v>
      </c>
      <c r="D15" s="8" t="s">
        <v>30</v>
      </c>
      <c r="E15" s="8" t="s">
        <v>32</v>
      </c>
      <c r="F15" s="8" t="s">
        <v>33</v>
      </c>
      <c r="G15" s="8" t="s">
        <v>34</v>
      </c>
      <c r="H15" s="8" t="s">
        <v>35</v>
      </c>
      <c r="I15" s="8" t="s">
        <v>356</v>
      </c>
    </row>
    <row r="16" spans="1:13" x14ac:dyDescent="0.2">
      <c r="A16" s="75"/>
      <c r="B16" s="76"/>
      <c r="C16" s="77" t="s">
        <v>10</v>
      </c>
      <c r="D16" s="77" t="s">
        <v>10</v>
      </c>
      <c r="E16" s="77" t="s">
        <v>10</v>
      </c>
      <c r="F16" s="11" t="s">
        <v>10</v>
      </c>
      <c r="G16" s="11" t="s">
        <v>10</v>
      </c>
      <c r="H16" s="77" t="s">
        <v>11</v>
      </c>
      <c r="I16" s="77" t="s">
        <v>11</v>
      </c>
      <c r="M16" s="79"/>
    </row>
    <row r="17" spans="1:9" x14ac:dyDescent="0.2">
      <c r="A17" s="75" t="s">
        <v>0</v>
      </c>
      <c r="B17" s="76"/>
      <c r="C17" s="78">
        <v>787500</v>
      </c>
      <c r="D17" s="78">
        <v>1614375</v>
      </c>
      <c r="E17" s="78">
        <v>461475</v>
      </c>
      <c r="F17" s="78">
        <v>1770378</v>
      </c>
      <c r="G17" s="78">
        <v>638000</v>
      </c>
      <c r="H17" s="78">
        <v>1339800</v>
      </c>
      <c r="I17" s="78">
        <v>638000</v>
      </c>
    </row>
    <row r="18" spans="1:9" x14ac:dyDescent="0.2">
      <c r="A18" s="75" t="s">
        <v>1</v>
      </c>
      <c r="B18" s="76"/>
      <c r="C18" s="78">
        <v>107809</v>
      </c>
      <c r="D18" s="78">
        <v>177441.18</v>
      </c>
      <c r="E18" s="78">
        <v>291068.45999999996</v>
      </c>
      <c r="F18" s="78">
        <f t="shared" ref="F18:I18" si="0">E29</f>
        <v>482381.23999999993</v>
      </c>
      <c r="G18" s="78">
        <f t="shared" si="0"/>
        <v>475197.64999999997</v>
      </c>
      <c r="H18" s="78">
        <f t="shared" si="0"/>
        <v>665306.76</v>
      </c>
      <c r="I18" s="78">
        <f t="shared" si="0"/>
        <v>665306.76</v>
      </c>
    </row>
    <row r="19" spans="1:9" x14ac:dyDescent="0.2">
      <c r="A19" s="75" t="s">
        <v>2</v>
      </c>
      <c r="B19" s="76"/>
      <c r="C19" s="78">
        <v>427824</v>
      </c>
      <c r="D19" s="78">
        <v>538781.29</v>
      </c>
      <c r="E19" s="110">
        <v>609459.74</v>
      </c>
      <c r="F19" s="78">
        <v>398041.83</v>
      </c>
      <c r="G19" s="78">
        <v>531330.54</v>
      </c>
      <c r="H19" s="78">
        <v>609459.74</v>
      </c>
      <c r="I19" s="78">
        <v>609459.74</v>
      </c>
    </row>
    <row r="20" spans="1:9" x14ac:dyDescent="0.2">
      <c r="A20" s="75" t="s">
        <v>3</v>
      </c>
      <c r="B20" s="76"/>
      <c r="C20" s="78">
        <v>358191.82</v>
      </c>
      <c r="D20" s="78">
        <v>425154.01</v>
      </c>
      <c r="E20" s="110">
        <v>418146.96</v>
      </c>
      <c r="F20" s="78">
        <v>405225.42</v>
      </c>
      <c r="G20" s="78">
        <v>341221.43</v>
      </c>
      <c r="H20" s="78">
        <v>609459.74</v>
      </c>
      <c r="I20" s="78">
        <v>609459.74</v>
      </c>
    </row>
    <row r="21" spans="1:9" x14ac:dyDescent="0.2">
      <c r="A21" s="75"/>
      <c r="B21" s="76"/>
      <c r="C21" s="78"/>
      <c r="D21" s="78"/>
      <c r="E21" s="78"/>
      <c r="F21" s="78"/>
      <c r="G21" s="78"/>
      <c r="H21" s="78"/>
      <c r="I21" s="78"/>
    </row>
    <row r="22" spans="1:9" x14ac:dyDescent="0.2">
      <c r="A22" s="75" t="s">
        <v>4</v>
      </c>
      <c r="B22" s="61"/>
      <c r="C22" s="80"/>
      <c r="D22" s="80"/>
      <c r="E22" s="80"/>
      <c r="F22" s="80"/>
      <c r="G22" s="81"/>
      <c r="H22" s="81"/>
      <c r="I22" s="81"/>
    </row>
    <row r="23" spans="1:9" x14ac:dyDescent="0.2">
      <c r="A23" s="143" t="s">
        <v>197</v>
      </c>
      <c r="B23" s="61"/>
      <c r="C23" s="83"/>
      <c r="D23" s="83"/>
      <c r="E23" s="83"/>
      <c r="F23" s="83"/>
      <c r="G23" s="84"/>
      <c r="H23" s="84"/>
      <c r="I23" s="84"/>
    </row>
    <row r="24" spans="1:9" x14ac:dyDescent="0.2">
      <c r="A24" s="85"/>
      <c r="B24" s="86"/>
      <c r="C24" s="78"/>
      <c r="D24" s="78"/>
      <c r="E24" s="78"/>
      <c r="F24" s="78"/>
      <c r="G24" s="78"/>
      <c r="H24" s="78"/>
      <c r="I24" s="78"/>
    </row>
    <row r="25" spans="1:9" x14ac:dyDescent="0.2">
      <c r="A25" s="85"/>
      <c r="B25" s="86"/>
      <c r="C25" s="78"/>
      <c r="D25" s="78"/>
      <c r="E25" s="78"/>
      <c r="F25" s="78"/>
      <c r="G25" s="78"/>
      <c r="H25" s="78"/>
      <c r="I25" s="78"/>
    </row>
    <row r="26" spans="1:9" x14ac:dyDescent="0.2">
      <c r="A26" s="85"/>
      <c r="B26" s="86"/>
      <c r="C26" s="78"/>
      <c r="D26" s="78"/>
      <c r="E26" s="78"/>
      <c r="F26" s="78"/>
      <c r="G26" s="78"/>
      <c r="H26" s="78"/>
      <c r="I26" s="78"/>
    </row>
    <row r="27" spans="1:9" x14ac:dyDescent="0.2">
      <c r="A27" s="75" t="s">
        <v>5</v>
      </c>
      <c r="B27" s="76"/>
      <c r="C27" s="78">
        <v>0</v>
      </c>
      <c r="D27" s="78">
        <v>0</v>
      </c>
      <c r="E27" s="78">
        <v>0</v>
      </c>
      <c r="F27" s="78">
        <f t="shared" ref="F27:H27" si="1">SUM(F24:F26)</f>
        <v>0</v>
      </c>
      <c r="G27" s="78">
        <f t="shared" si="1"/>
        <v>0</v>
      </c>
      <c r="H27" s="78">
        <f t="shared" si="1"/>
        <v>0</v>
      </c>
      <c r="I27" s="78">
        <f t="shared" ref="I27" si="2">SUM(I24:I26)</f>
        <v>0</v>
      </c>
    </row>
    <row r="28" spans="1:9" x14ac:dyDescent="0.2">
      <c r="A28" s="75"/>
      <c r="B28" s="76"/>
      <c r="C28" s="78"/>
      <c r="D28" s="78"/>
      <c r="E28" s="78"/>
      <c r="F28" s="78"/>
      <c r="G28" s="78"/>
      <c r="H28" s="78"/>
      <c r="I28" s="78"/>
    </row>
    <row r="29" spans="1:9" x14ac:dyDescent="0.2">
      <c r="A29" s="75" t="s">
        <v>7</v>
      </c>
      <c r="B29" s="76"/>
      <c r="C29" s="81">
        <v>177441.18</v>
      </c>
      <c r="D29" s="81">
        <v>291068.45999999996</v>
      </c>
      <c r="E29" s="81">
        <v>482381.23999999993</v>
      </c>
      <c r="F29" s="81">
        <f t="shared" ref="F29:I29" si="3">+F18+F19-F20+F27</f>
        <v>475197.64999999997</v>
      </c>
      <c r="G29" s="81">
        <f t="shared" si="3"/>
        <v>665306.76</v>
      </c>
      <c r="H29" s="81">
        <f t="shared" si="3"/>
        <v>665306.76</v>
      </c>
      <c r="I29" s="81">
        <f t="shared" si="3"/>
        <v>665306.76</v>
      </c>
    </row>
    <row r="30" spans="1:9" x14ac:dyDescent="0.2">
      <c r="A30" s="85"/>
      <c r="B30" s="86"/>
      <c r="C30" s="78"/>
      <c r="D30" s="78"/>
      <c r="E30" s="78"/>
      <c r="F30" s="78"/>
      <c r="G30" s="78"/>
      <c r="H30" s="78"/>
      <c r="I30" s="78"/>
    </row>
    <row r="31" spans="1:9" x14ac:dyDescent="0.2">
      <c r="A31" s="75" t="s">
        <v>24</v>
      </c>
      <c r="B31" s="76"/>
      <c r="C31" s="78">
        <v>38080</v>
      </c>
      <c r="D31" s="78">
        <v>45016.68</v>
      </c>
      <c r="E31" s="109">
        <v>10382.43</v>
      </c>
      <c r="F31" s="78">
        <v>61521.01</v>
      </c>
      <c r="G31" s="78">
        <v>41290.51</v>
      </c>
      <c r="H31" s="78">
        <v>20000</v>
      </c>
      <c r="I31" s="78">
        <v>20000</v>
      </c>
    </row>
    <row r="32" spans="1:9" x14ac:dyDescent="0.2">
      <c r="A32" s="85"/>
      <c r="B32" s="86"/>
      <c r="C32" s="87"/>
      <c r="D32" s="87"/>
      <c r="E32" s="109"/>
      <c r="F32" s="78"/>
      <c r="G32" s="78"/>
      <c r="H32" s="78"/>
      <c r="I32" s="78"/>
    </row>
    <row r="33" spans="1:9" x14ac:dyDescent="0.2">
      <c r="A33" s="75" t="s">
        <v>25</v>
      </c>
      <c r="B33" s="88"/>
      <c r="C33" s="47" t="s">
        <v>198</v>
      </c>
      <c r="D33" s="47" t="s">
        <v>198</v>
      </c>
      <c r="E33" s="47" t="s">
        <v>198</v>
      </c>
      <c r="F33" s="47" t="s">
        <v>198</v>
      </c>
      <c r="G33" s="47" t="s">
        <v>198</v>
      </c>
      <c r="H33" s="47" t="s">
        <v>198</v>
      </c>
      <c r="I33" s="47" t="s">
        <v>198</v>
      </c>
    </row>
    <row r="34" spans="1:9" x14ac:dyDescent="0.2">
      <c r="A34" s="144"/>
      <c r="B34" s="144"/>
      <c r="C34" s="145"/>
      <c r="D34" s="145"/>
      <c r="E34" s="145"/>
      <c r="F34" s="145"/>
      <c r="G34" s="145"/>
      <c r="H34" s="145"/>
      <c r="I34" s="145"/>
    </row>
    <row r="35" spans="1:9" x14ac:dyDescent="0.2">
      <c r="A35" s="90" t="s">
        <v>26</v>
      </c>
      <c r="B35" s="60"/>
      <c r="C35" s="91"/>
      <c r="D35" s="91"/>
      <c r="E35" s="91"/>
      <c r="F35" s="91"/>
      <c r="G35" s="91"/>
      <c r="H35" s="91"/>
      <c r="I35" s="91"/>
    </row>
    <row r="36" spans="1:9" x14ac:dyDescent="0.2">
      <c r="A36" s="92" t="s">
        <v>199</v>
      </c>
      <c r="B36" s="86"/>
      <c r="C36" s="87"/>
      <c r="D36" s="87"/>
      <c r="E36" s="87"/>
      <c r="F36" s="87"/>
      <c r="G36" s="87"/>
      <c r="H36" s="87"/>
      <c r="I36" s="87"/>
    </row>
    <row r="37" spans="1:9" x14ac:dyDescent="0.2">
      <c r="A37" s="75"/>
      <c r="B37" s="76"/>
      <c r="C37" s="78"/>
      <c r="D37" s="78"/>
      <c r="E37" s="78"/>
      <c r="F37" s="78"/>
      <c r="G37" s="78"/>
      <c r="H37" s="78"/>
      <c r="I37" s="78"/>
    </row>
    <row r="38" spans="1:9" x14ac:dyDescent="0.2">
      <c r="A38" s="75" t="s">
        <v>6</v>
      </c>
      <c r="B38" s="76"/>
      <c r="C38" s="78"/>
      <c r="D38" s="78"/>
      <c r="E38" s="78"/>
      <c r="F38" s="78"/>
      <c r="G38" s="78"/>
      <c r="H38" s="78"/>
      <c r="I38" s="78"/>
    </row>
    <row r="39" spans="1:9" x14ac:dyDescent="0.2">
      <c r="A39" s="75"/>
      <c r="B39" s="76"/>
      <c r="C39" s="78"/>
      <c r="D39" s="78"/>
      <c r="E39" s="78"/>
      <c r="F39" s="78"/>
      <c r="G39" s="78"/>
      <c r="H39" s="78"/>
      <c r="I39" s="78"/>
    </row>
    <row r="40" spans="1:9" x14ac:dyDescent="0.2">
      <c r="A40" s="92" t="s">
        <v>8</v>
      </c>
      <c r="B40" s="88"/>
      <c r="C40" s="78"/>
      <c r="D40" s="78"/>
      <c r="E40" s="78"/>
      <c r="F40" s="78"/>
      <c r="G40" s="78"/>
      <c r="H40" s="78"/>
      <c r="I40" s="78"/>
    </row>
    <row r="41" spans="1:9" x14ac:dyDescent="0.2">
      <c r="A41" s="93" t="s">
        <v>9</v>
      </c>
      <c r="B41" s="94"/>
      <c r="C41" s="78"/>
      <c r="D41" s="78"/>
      <c r="E41" s="78"/>
      <c r="F41" s="78"/>
      <c r="G41" s="78"/>
      <c r="H41" s="78"/>
      <c r="I41" s="78"/>
    </row>
    <row r="43" spans="1:9" x14ac:dyDescent="0.2">
      <c r="A43" s="95"/>
    </row>
    <row r="44" spans="1:9" ht="30.75" customHeight="1" x14ac:dyDescent="0.2">
      <c r="A44" s="236"/>
      <c r="B44" s="236"/>
      <c r="C44" s="236"/>
      <c r="D44" s="236"/>
      <c r="E44" s="236"/>
      <c r="F44" s="236"/>
      <c r="G44" s="236"/>
      <c r="H44" s="236"/>
      <c r="I44" s="236"/>
    </row>
  </sheetData>
  <mergeCells count="5">
    <mergeCell ref="A8:I8"/>
    <mergeCell ref="A10:I10"/>
    <mergeCell ref="A12:I12"/>
    <mergeCell ref="A14:I14"/>
    <mergeCell ref="A44:I44"/>
  </mergeCells>
  <printOptions horizontalCentered="1"/>
  <pageMargins left="0.75" right="0.75" top="0.6" bottom="0.55000000000000004" header="0.28000000000000003" footer="0.16"/>
  <pageSetup scale="95"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AFA819-7924-4FDE-B6F4-2EFDBE95741E}">
  <sheetPr>
    <pageSetUpPr fitToPage="1"/>
  </sheetPr>
  <dimension ref="A2:M50"/>
  <sheetViews>
    <sheetView zoomScaleNormal="100" workbookViewId="0">
      <selection activeCell="A12" sqref="A12:I14"/>
    </sheetView>
  </sheetViews>
  <sheetFormatPr defaultColWidth="10.28515625" defaultRowHeight="12.75" x14ac:dyDescent="0.2"/>
  <cols>
    <col min="1" max="2" width="14.7109375" style="221" customWidth="1"/>
    <col min="3" max="8" width="14" style="221" customWidth="1"/>
    <col min="9" max="9" width="13.140625" style="221" customWidth="1"/>
    <col min="10" max="16384" width="10.28515625" style="221"/>
  </cols>
  <sheetData>
    <row r="2" spans="1:9" x14ac:dyDescent="0.2">
      <c r="A2" s="221" t="s">
        <v>13</v>
      </c>
      <c r="B2" s="60" t="s">
        <v>36</v>
      </c>
      <c r="C2" s="60"/>
      <c r="D2" s="60"/>
      <c r="G2" s="71" t="s">
        <v>14</v>
      </c>
      <c r="H2" s="131" t="s">
        <v>187</v>
      </c>
      <c r="I2" s="60"/>
    </row>
    <row r="3" spans="1:9" x14ac:dyDescent="0.2">
      <c r="A3" s="221" t="s">
        <v>22</v>
      </c>
      <c r="B3" s="60" t="s">
        <v>218</v>
      </c>
      <c r="C3" s="60"/>
      <c r="D3" s="60"/>
      <c r="G3" s="71" t="s">
        <v>15</v>
      </c>
      <c r="H3" s="132" t="s">
        <v>189</v>
      </c>
      <c r="I3" s="61"/>
    </row>
    <row r="4" spans="1:9" x14ac:dyDescent="0.2">
      <c r="A4" s="221" t="s">
        <v>16</v>
      </c>
      <c r="B4" s="60" t="s">
        <v>256</v>
      </c>
      <c r="C4" s="60"/>
      <c r="D4" s="60"/>
      <c r="G4" s="71" t="s">
        <v>18</v>
      </c>
      <c r="H4" s="60" t="s">
        <v>41</v>
      </c>
      <c r="I4" s="60"/>
    </row>
    <row r="5" spans="1:9" x14ac:dyDescent="0.2">
      <c r="A5" s="221" t="s">
        <v>17</v>
      </c>
      <c r="B5" s="60" t="s">
        <v>257</v>
      </c>
      <c r="C5" s="61"/>
      <c r="D5" s="61"/>
      <c r="G5" s="71" t="s">
        <v>19</v>
      </c>
      <c r="H5" s="61" t="s">
        <v>258</v>
      </c>
      <c r="I5" s="61"/>
    </row>
    <row r="6" spans="1:9" x14ac:dyDescent="0.2">
      <c r="B6" s="61" t="s">
        <v>259</v>
      </c>
      <c r="C6" s="61"/>
      <c r="D6" s="61"/>
    </row>
    <row r="8" spans="1:9" s="102" customFormat="1" ht="53.25" customHeight="1" x14ac:dyDescent="0.2">
      <c r="A8" s="237" t="s">
        <v>260</v>
      </c>
      <c r="B8" s="237"/>
      <c r="C8" s="237"/>
      <c r="D8" s="237"/>
      <c r="E8" s="237"/>
      <c r="F8" s="237"/>
      <c r="G8" s="237"/>
      <c r="H8" s="237"/>
      <c r="I8" s="237"/>
    </row>
    <row r="9" spans="1:9" s="102" customFormat="1" ht="7.5" customHeight="1" x14ac:dyDescent="0.2">
      <c r="A9" s="219"/>
      <c r="B9" s="219"/>
      <c r="C9" s="219"/>
      <c r="D9" s="219"/>
      <c r="E9" s="219"/>
      <c r="F9" s="219"/>
      <c r="G9" s="219"/>
      <c r="H9" s="219"/>
      <c r="I9" s="219"/>
    </row>
    <row r="10" spans="1:9" s="102" customFormat="1" x14ac:dyDescent="0.2">
      <c r="A10" s="133" t="s">
        <v>195</v>
      </c>
    </row>
    <row r="11" spans="1:9" s="102" customFormat="1" ht="7.5" customHeight="1" x14ac:dyDescent="0.2">
      <c r="A11" s="133"/>
    </row>
    <row r="12" spans="1:9" s="102" customFormat="1" ht="12.75" customHeight="1" x14ac:dyDescent="0.2">
      <c r="A12" s="237" t="s">
        <v>261</v>
      </c>
      <c r="B12" s="237"/>
      <c r="C12" s="237"/>
      <c r="D12" s="237"/>
      <c r="E12" s="237"/>
      <c r="F12" s="237"/>
      <c r="G12" s="237"/>
      <c r="H12" s="237"/>
      <c r="I12" s="237"/>
    </row>
    <row r="13" spans="1:9" s="102" customFormat="1" x14ac:dyDescent="0.2">
      <c r="A13" s="237"/>
      <c r="B13" s="237"/>
      <c r="C13" s="237"/>
      <c r="D13" s="237"/>
      <c r="E13" s="237"/>
      <c r="F13" s="237"/>
      <c r="G13" s="237"/>
      <c r="H13" s="237"/>
      <c r="I13" s="237"/>
    </row>
    <row r="14" spans="1:9" s="102" customFormat="1" ht="15.75" customHeight="1" x14ac:dyDescent="0.2">
      <c r="A14" s="237"/>
      <c r="B14" s="237"/>
      <c r="C14" s="237"/>
      <c r="D14" s="237"/>
      <c r="E14" s="237"/>
      <c r="F14" s="237"/>
      <c r="G14" s="237"/>
      <c r="H14" s="237"/>
      <c r="I14" s="237"/>
    </row>
    <row r="15" spans="1:9" s="102" customFormat="1" hidden="1" x14ac:dyDescent="0.2">
      <c r="A15" s="237"/>
      <c r="B15" s="237"/>
      <c r="C15" s="237"/>
      <c r="D15" s="237"/>
      <c r="E15" s="237"/>
      <c r="F15" s="237"/>
      <c r="G15" s="237"/>
      <c r="H15" s="237"/>
      <c r="I15" s="237"/>
    </row>
    <row r="16" spans="1:9" s="102" customFormat="1" hidden="1" x14ac:dyDescent="0.2">
      <c r="A16" s="237"/>
      <c r="B16" s="237"/>
      <c r="C16" s="237"/>
      <c r="D16" s="237"/>
      <c r="E16" s="237"/>
      <c r="F16" s="237"/>
      <c r="G16" s="237"/>
      <c r="H16" s="237"/>
      <c r="I16" s="237"/>
    </row>
    <row r="17" spans="1:13" s="102" customFormat="1" ht="7.5" customHeight="1" x14ac:dyDescent="0.2">
      <c r="A17" s="219"/>
      <c r="B17" s="219"/>
      <c r="C17" s="219"/>
      <c r="D17" s="219"/>
      <c r="E17" s="219"/>
      <c r="F17" s="219"/>
      <c r="G17" s="219"/>
      <c r="H17" s="219"/>
      <c r="I17" s="219"/>
    </row>
    <row r="18" spans="1:13" s="102" customFormat="1" ht="27.2" customHeight="1" x14ac:dyDescent="0.2">
      <c r="A18" s="240" t="s">
        <v>381</v>
      </c>
      <c r="B18" s="237"/>
      <c r="C18" s="237"/>
      <c r="D18" s="237"/>
      <c r="E18" s="237"/>
      <c r="F18" s="237"/>
      <c r="G18" s="237"/>
      <c r="H18" s="237"/>
      <c r="I18" s="237"/>
    </row>
    <row r="20" spans="1:13" x14ac:dyDescent="0.2">
      <c r="A20" s="241" t="s">
        <v>12</v>
      </c>
      <c r="B20" s="242"/>
      <c r="C20" s="242"/>
      <c r="D20" s="242"/>
      <c r="E20" s="242"/>
      <c r="F20" s="242"/>
      <c r="G20" s="242"/>
      <c r="H20" s="242"/>
      <c r="I20" s="243"/>
      <c r="M20" s="79"/>
    </row>
    <row r="21" spans="1:13" s="1" customFormat="1" x14ac:dyDescent="0.2">
      <c r="A21" s="6"/>
      <c r="B21" s="7"/>
      <c r="C21" s="8" t="s">
        <v>27</v>
      </c>
      <c r="D21" s="8" t="s">
        <v>30</v>
      </c>
      <c r="E21" s="8" t="s">
        <v>32</v>
      </c>
      <c r="F21" s="8" t="s">
        <v>33</v>
      </c>
      <c r="G21" s="8" t="s">
        <v>34</v>
      </c>
      <c r="H21" s="8" t="s">
        <v>35</v>
      </c>
      <c r="I21" s="8" t="s">
        <v>356</v>
      </c>
    </row>
    <row r="22" spans="1:13" x14ac:dyDescent="0.2">
      <c r="A22" s="75"/>
      <c r="B22" s="76"/>
      <c r="C22" s="77" t="s">
        <v>10</v>
      </c>
      <c r="D22" s="77" t="s">
        <v>10</v>
      </c>
      <c r="E22" s="77" t="s">
        <v>10</v>
      </c>
      <c r="F22" s="11" t="s">
        <v>10</v>
      </c>
      <c r="G22" s="11" t="s">
        <v>10</v>
      </c>
      <c r="H22" s="77" t="s">
        <v>11</v>
      </c>
      <c r="I22" s="77" t="s">
        <v>11</v>
      </c>
      <c r="M22" s="79"/>
    </row>
    <row r="23" spans="1:13" x14ac:dyDescent="0.2">
      <c r="A23" s="75" t="s">
        <v>0</v>
      </c>
      <c r="B23" s="76"/>
      <c r="C23" s="78">
        <v>1006504</v>
      </c>
      <c r="D23" s="78">
        <v>1508807</v>
      </c>
      <c r="E23" s="78">
        <v>1298745</v>
      </c>
      <c r="F23" s="78">
        <v>500000</v>
      </c>
      <c r="G23" s="78">
        <v>4812465</v>
      </c>
      <c r="H23" s="78">
        <v>382000</v>
      </c>
      <c r="I23" s="78">
        <v>382000</v>
      </c>
    </row>
    <row r="24" spans="1:13" x14ac:dyDescent="0.2">
      <c r="A24" s="75" t="s">
        <v>1</v>
      </c>
      <c r="B24" s="76"/>
      <c r="C24" s="78">
        <v>5279</v>
      </c>
      <c r="D24" s="78">
        <v>609.10999999998603</v>
      </c>
      <c r="E24" s="78">
        <v>567.33999999985099</v>
      </c>
      <c r="F24" s="78">
        <f t="shared" ref="F24:I24" si="0">E35</f>
        <v>11850.799999999814</v>
      </c>
      <c r="G24" s="78">
        <f t="shared" si="0"/>
        <v>14564.559999999823</v>
      </c>
      <c r="H24" s="78">
        <f t="shared" si="0"/>
        <v>7913.5199999997858</v>
      </c>
      <c r="I24" s="78">
        <f t="shared" si="0"/>
        <v>7913.5199999997858</v>
      </c>
    </row>
    <row r="25" spans="1:13" x14ac:dyDescent="0.2">
      <c r="A25" s="75" t="s">
        <v>2</v>
      </c>
      <c r="B25" s="76"/>
      <c r="C25" s="78">
        <v>886531.7</v>
      </c>
      <c r="D25" s="78">
        <v>1119792.79</v>
      </c>
      <c r="E25" s="110">
        <v>931220</v>
      </c>
      <c r="F25" s="78">
        <v>934260</v>
      </c>
      <c r="G25" s="78">
        <v>568247.02</v>
      </c>
      <c r="H25" s="78">
        <v>900000</v>
      </c>
      <c r="I25" s="78">
        <v>900000</v>
      </c>
    </row>
    <row r="26" spans="1:13" x14ac:dyDescent="0.2">
      <c r="A26" s="75" t="s">
        <v>3</v>
      </c>
      <c r="B26" s="76"/>
      <c r="C26" s="78">
        <v>891201.59</v>
      </c>
      <c r="D26" s="78">
        <v>1119834.56</v>
      </c>
      <c r="E26" s="110">
        <v>919936.54</v>
      </c>
      <c r="F26" s="78">
        <v>931546.24</v>
      </c>
      <c r="G26" s="78">
        <v>574898.06000000006</v>
      </c>
      <c r="H26" s="78">
        <v>900000</v>
      </c>
      <c r="I26" s="78">
        <v>900000</v>
      </c>
    </row>
    <row r="27" spans="1:13" x14ac:dyDescent="0.2">
      <c r="A27" s="75"/>
      <c r="B27" s="76"/>
      <c r="C27" s="78"/>
      <c r="D27" s="78"/>
      <c r="E27" s="78"/>
      <c r="F27" s="78"/>
      <c r="G27" s="78"/>
      <c r="H27" s="78"/>
      <c r="I27" s="78"/>
    </row>
    <row r="28" spans="1:13" x14ac:dyDescent="0.2">
      <c r="A28" s="75" t="s">
        <v>4</v>
      </c>
      <c r="B28" s="61"/>
      <c r="C28" s="80"/>
      <c r="D28" s="80"/>
      <c r="E28" s="80"/>
      <c r="F28" s="80"/>
      <c r="G28" s="81"/>
      <c r="H28" s="81"/>
      <c r="I28" s="81"/>
    </row>
    <row r="29" spans="1:13" x14ac:dyDescent="0.2">
      <c r="A29" s="129" t="s">
        <v>197</v>
      </c>
      <c r="B29" s="61"/>
      <c r="C29" s="83"/>
      <c r="D29" s="83"/>
      <c r="E29" s="83"/>
      <c r="F29" s="83"/>
      <c r="G29" s="84"/>
      <c r="H29" s="84"/>
      <c r="I29" s="84"/>
    </row>
    <row r="30" spans="1:13" x14ac:dyDescent="0.2">
      <c r="A30" s="85"/>
      <c r="B30" s="86"/>
      <c r="C30" s="78"/>
      <c r="D30" s="78"/>
      <c r="E30" s="78"/>
      <c r="F30" s="78"/>
      <c r="G30" s="78"/>
      <c r="H30" s="78"/>
      <c r="I30" s="78"/>
    </row>
    <row r="31" spans="1:13" x14ac:dyDescent="0.2">
      <c r="A31" s="85"/>
      <c r="B31" s="86"/>
      <c r="C31" s="78"/>
      <c r="D31" s="78"/>
      <c r="E31" s="78"/>
      <c r="F31" s="78"/>
      <c r="G31" s="78"/>
      <c r="H31" s="78"/>
      <c r="I31" s="78"/>
    </row>
    <row r="32" spans="1:13" x14ac:dyDescent="0.2">
      <c r="A32" s="85"/>
      <c r="B32" s="86"/>
      <c r="C32" s="78"/>
      <c r="D32" s="78"/>
      <c r="E32" s="78"/>
      <c r="F32" s="78"/>
      <c r="G32" s="78"/>
      <c r="H32" s="78"/>
      <c r="I32" s="78"/>
    </row>
    <row r="33" spans="1:9" x14ac:dyDescent="0.2">
      <c r="A33" s="75" t="s">
        <v>5</v>
      </c>
      <c r="B33" s="76"/>
      <c r="C33" s="78">
        <v>0</v>
      </c>
      <c r="D33" s="78">
        <v>0</v>
      </c>
      <c r="E33" s="78">
        <v>0</v>
      </c>
      <c r="F33" s="78">
        <v>0</v>
      </c>
      <c r="G33" s="78">
        <v>0</v>
      </c>
      <c r="H33" s="78">
        <v>0</v>
      </c>
      <c r="I33" s="78">
        <v>0</v>
      </c>
    </row>
    <row r="34" spans="1:9" x14ac:dyDescent="0.2">
      <c r="A34" s="75"/>
      <c r="B34" s="76"/>
      <c r="C34" s="78"/>
      <c r="D34" s="78"/>
      <c r="E34" s="78"/>
      <c r="F34" s="78"/>
      <c r="G34" s="78"/>
      <c r="H34" s="78"/>
      <c r="I34" s="78"/>
    </row>
    <row r="35" spans="1:9" x14ac:dyDescent="0.2">
      <c r="A35" s="75" t="s">
        <v>7</v>
      </c>
      <c r="B35" s="76"/>
      <c r="C35" s="81">
        <v>609.10999999998603</v>
      </c>
      <c r="D35" s="81">
        <v>567.33999999985099</v>
      </c>
      <c r="E35" s="81">
        <v>11850.799999999814</v>
      </c>
      <c r="F35" s="81">
        <f t="shared" ref="F35:I35" si="1">+F24+F25-F26+F33</f>
        <v>14564.559999999823</v>
      </c>
      <c r="G35" s="81">
        <f t="shared" si="1"/>
        <v>7913.5199999997858</v>
      </c>
      <c r="H35" s="81">
        <f t="shared" si="1"/>
        <v>7913.5199999997858</v>
      </c>
      <c r="I35" s="81">
        <f t="shared" si="1"/>
        <v>7913.5199999997858</v>
      </c>
    </row>
    <row r="36" spans="1:9" x14ac:dyDescent="0.2">
      <c r="A36" s="85"/>
      <c r="B36" s="86"/>
      <c r="C36" s="78"/>
      <c r="D36" s="78"/>
      <c r="E36" s="78"/>
      <c r="F36" s="78"/>
      <c r="G36" s="78"/>
      <c r="H36" s="78"/>
      <c r="I36" s="78"/>
    </row>
    <row r="37" spans="1:9" x14ac:dyDescent="0.2">
      <c r="A37" s="75" t="s">
        <v>24</v>
      </c>
      <c r="B37" s="76"/>
      <c r="C37" s="78">
        <v>44297</v>
      </c>
      <c r="D37" s="78">
        <v>48258.57</v>
      </c>
      <c r="E37" s="109">
        <v>254198.71</v>
      </c>
      <c r="F37" s="78">
        <v>117754.85</v>
      </c>
      <c r="G37" s="78">
        <v>106916.05</v>
      </c>
      <c r="H37" s="78">
        <v>100000</v>
      </c>
      <c r="I37" s="78">
        <v>100000</v>
      </c>
    </row>
    <row r="38" spans="1:9" x14ac:dyDescent="0.2">
      <c r="A38" s="85"/>
      <c r="B38" s="86"/>
      <c r="C38" s="87"/>
      <c r="D38" s="87"/>
      <c r="E38" s="109"/>
      <c r="F38" s="78"/>
      <c r="G38" s="78"/>
      <c r="H38" s="78"/>
      <c r="I38" s="78"/>
    </row>
    <row r="39" spans="1:9" x14ac:dyDescent="0.2">
      <c r="A39" s="75" t="s">
        <v>25</v>
      </c>
      <c r="B39" s="88"/>
      <c r="C39" s="47" t="s">
        <v>198</v>
      </c>
      <c r="D39" s="47" t="s">
        <v>198</v>
      </c>
      <c r="E39" s="47" t="s">
        <v>198</v>
      </c>
      <c r="F39" s="47" t="s">
        <v>198</v>
      </c>
      <c r="G39" s="47" t="s">
        <v>198</v>
      </c>
      <c r="H39" s="47" t="s">
        <v>198</v>
      </c>
      <c r="I39" s="47" t="s">
        <v>198</v>
      </c>
    </row>
    <row r="40" spans="1:9" x14ac:dyDescent="0.2">
      <c r="A40" s="144"/>
      <c r="B40" s="144"/>
      <c r="C40" s="145"/>
      <c r="D40" s="145"/>
      <c r="E40" s="145"/>
      <c r="F40" s="146"/>
      <c r="G40" s="145"/>
      <c r="H40" s="145"/>
      <c r="I40" s="145"/>
    </row>
    <row r="41" spans="1:9" x14ac:dyDescent="0.2">
      <c r="A41" s="90" t="s">
        <v>26</v>
      </c>
      <c r="B41" s="60"/>
      <c r="C41" s="91"/>
      <c r="D41" s="91"/>
      <c r="E41" s="91"/>
      <c r="F41" s="91"/>
      <c r="G41" s="91"/>
      <c r="H41" s="91"/>
      <c r="I41" s="91"/>
    </row>
    <row r="42" spans="1:9" x14ac:dyDescent="0.2">
      <c r="A42" s="92" t="s">
        <v>199</v>
      </c>
      <c r="B42" s="86"/>
      <c r="C42" s="87"/>
      <c r="D42" s="87"/>
      <c r="E42" s="87"/>
      <c r="F42" s="87"/>
      <c r="G42" s="87"/>
      <c r="H42" s="87"/>
      <c r="I42" s="87"/>
    </row>
    <row r="43" spans="1:9" x14ac:dyDescent="0.2">
      <c r="A43" s="75"/>
      <c r="B43" s="76"/>
      <c r="C43" s="78"/>
      <c r="D43" s="78"/>
      <c r="E43" s="78"/>
      <c r="F43" s="78"/>
      <c r="G43" s="78"/>
      <c r="H43" s="78"/>
      <c r="I43" s="78"/>
    </row>
    <row r="44" spans="1:9" x14ac:dyDescent="0.2">
      <c r="A44" s="75" t="s">
        <v>6</v>
      </c>
      <c r="B44" s="76"/>
      <c r="C44" s="78"/>
      <c r="D44" s="78"/>
      <c r="E44" s="78"/>
      <c r="F44" s="78"/>
      <c r="G44" s="78"/>
      <c r="H44" s="78"/>
      <c r="I44" s="78"/>
    </row>
    <row r="45" spans="1:9" x14ac:dyDescent="0.2">
      <c r="A45" s="75"/>
      <c r="B45" s="76"/>
      <c r="C45" s="78"/>
      <c r="D45" s="78"/>
      <c r="E45" s="78"/>
      <c r="F45" s="78"/>
      <c r="G45" s="78"/>
      <c r="H45" s="78"/>
      <c r="I45" s="78"/>
    </row>
    <row r="46" spans="1:9" x14ac:dyDescent="0.2">
      <c r="A46" s="92" t="s">
        <v>8</v>
      </c>
      <c r="B46" s="88"/>
      <c r="C46" s="78"/>
      <c r="D46" s="78"/>
      <c r="E46" s="78"/>
      <c r="F46" s="78"/>
      <c r="G46" s="78"/>
      <c r="H46" s="78"/>
      <c r="I46" s="78"/>
    </row>
    <row r="47" spans="1:9" x14ac:dyDescent="0.2">
      <c r="A47" s="93" t="s">
        <v>9</v>
      </c>
      <c r="B47" s="94"/>
      <c r="C47" s="78"/>
      <c r="D47" s="78"/>
      <c r="E47" s="78"/>
      <c r="F47" s="78"/>
      <c r="G47" s="78"/>
      <c r="H47" s="78"/>
      <c r="I47" s="78"/>
    </row>
    <row r="49" spans="1:9" x14ac:dyDescent="0.2">
      <c r="A49" s="95"/>
    </row>
    <row r="50" spans="1:9" x14ac:dyDescent="0.2">
      <c r="A50" s="236"/>
      <c r="B50" s="236"/>
      <c r="C50" s="236"/>
      <c r="D50" s="236"/>
      <c r="E50" s="236"/>
      <c r="F50" s="236"/>
      <c r="G50" s="236"/>
      <c r="H50" s="236"/>
      <c r="I50" s="236"/>
    </row>
  </sheetData>
  <sheetProtection selectLockedCells="1"/>
  <mergeCells count="6">
    <mergeCell ref="A50:I50"/>
    <mergeCell ref="A8:I8"/>
    <mergeCell ref="A12:I14"/>
    <mergeCell ref="A15:I16"/>
    <mergeCell ref="A18:I18"/>
    <mergeCell ref="A20:I20"/>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BB1B5B-3B91-47F8-B59E-1F9FC87A341F}">
  <sheetPr>
    <pageSetUpPr fitToPage="1"/>
  </sheetPr>
  <dimension ref="A2:M48"/>
  <sheetViews>
    <sheetView zoomScaleNormal="100" workbookViewId="0">
      <selection activeCell="A13" sqref="A13:I14"/>
    </sheetView>
  </sheetViews>
  <sheetFormatPr defaultColWidth="10.28515625" defaultRowHeight="12.75" x14ac:dyDescent="0.2"/>
  <cols>
    <col min="1" max="2" width="14.7109375" style="221" customWidth="1"/>
    <col min="3" max="8" width="14" style="221" customWidth="1"/>
    <col min="9" max="9" width="13.140625" style="221" customWidth="1"/>
    <col min="10" max="16384" width="10.28515625" style="221"/>
  </cols>
  <sheetData>
    <row r="2" spans="1:9" x14ac:dyDescent="0.2">
      <c r="A2" s="221" t="s">
        <v>13</v>
      </c>
      <c r="B2" s="60" t="s">
        <v>36</v>
      </c>
      <c r="C2" s="60"/>
      <c r="D2" s="60"/>
      <c r="G2" s="71" t="s">
        <v>14</v>
      </c>
      <c r="H2" s="131" t="s">
        <v>187</v>
      </c>
      <c r="I2" s="60"/>
    </row>
    <row r="3" spans="1:9" x14ac:dyDescent="0.2">
      <c r="A3" s="221" t="s">
        <v>22</v>
      </c>
      <c r="B3" s="60" t="s">
        <v>218</v>
      </c>
      <c r="C3" s="60"/>
      <c r="D3" s="60"/>
      <c r="G3" s="71" t="s">
        <v>15</v>
      </c>
      <c r="H3" s="132" t="s">
        <v>189</v>
      </c>
      <c r="I3" s="61"/>
    </row>
    <row r="4" spans="1:9" x14ac:dyDescent="0.2">
      <c r="A4" s="221" t="s">
        <v>16</v>
      </c>
      <c r="B4" s="60" t="s">
        <v>262</v>
      </c>
      <c r="C4" s="60"/>
      <c r="D4" s="60"/>
      <c r="G4" s="71" t="s">
        <v>18</v>
      </c>
      <c r="H4" s="60" t="s">
        <v>41</v>
      </c>
      <c r="I4" s="60"/>
    </row>
    <row r="5" spans="1:9" x14ac:dyDescent="0.2">
      <c r="A5" s="221" t="s">
        <v>17</v>
      </c>
      <c r="B5" s="60" t="s">
        <v>257</v>
      </c>
      <c r="C5" s="61"/>
      <c r="D5" s="61"/>
      <c r="G5" s="71" t="s">
        <v>19</v>
      </c>
      <c r="H5" s="61" t="s">
        <v>263</v>
      </c>
      <c r="I5" s="61"/>
    </row>
    <row r="6" spans="1:9" x14ac:dyDescent="0.2">
      <c r="B6" s="61" t="s">
        <v>259</v>
      </c>
      <c r="C6" s="61"/>
      <c r="D6" s="61"/>
    </row>
    <row r="8" spans="1:9" hidden="1" x14ac:dyDescent="0.2"/>
    <row r="9" spans="1:9" s="102" customFormat="1" ht="25.5" customHeight="1" x14ac:dyDescent="0.2">
      <c r="A9" s="237" t="s">
        <v>382</v>
      </c>
      <c r="B9" s="237"/>
      <c r="C9" s="237"/>
      <c r="D9" s="237"/>
      <c r="E9" s="237"/>
      <c r="F9" s="237"/>
      <c r="G9" s="237"/>
      <c r="H9" s="237"/>
      <c r="I9" s="237"/>
    </row>
    <row r="10" spans="1:9" s="102" customFormat="1" x14ac:dyDescent="0.2">
      <c r="A10" s="219"/>
      <c r="B10" s="219"/>
      <c r="C10" s="219"/>
      <c r="D10" s="219"/>
      <c r="E10" s="219"/>
      <c r="F10" s="219"/>
      <c r="G10" s="219"/>
      <c r="H10" s="219"/>
      <c r="I10" s="219"/>
    </row>
    <row r="11" spans="1:9" s="102" customFormat="1" x14ac:dyDescent="0.2">
      <c r="A11" s="133" t="s">
        <v>195</v>
      </c>
    </row>
    <row r="12" spans="1:9" s="102" customFormat="1" x14ac:dyDescent="0.2">
      <c r="A12" s="133"/>
    </row>
    <row r="13" spans="1:9" s="102" customFormat="1" ht="12.75" customHeight="1" x14ac:dyDescent="0.2">
      <c r="A13" s="237" t="s">
        <v>264</v>
      </c>
      <c r="B13" s="237"/>
      <c r="C13" s="237"/>
      <c r="D13" s="237"/>
      <c r="E13" s="237"/>
      <c r="F13" s="237"/>
      <c r="G13" s="237"/>
      <c r="H13" s="237"/>
      <c r="I13" s="237"/>
    </row>
    <row r="14" spans="1:9" s="102" customFormat="1" ht="15" customHeight="1" x14ac:dyDescent="0.2">
      <c r="A14" s="237"/>
      <c r="B14" s="237"/>
      <c r="C14" s="237"/>
      <c r="D14" s="237"/>
      <c r="E14" s="237"/>
      <c r="F14" s="237"/>
      <c r="G14" s="237"/>
      <c r="H14" s="237"/>
      <c r="I14" s="237"/>
    </row>
    <row r="15" spans="1:9" s="102" customFormat="1" x14ac:dyDescent="0.2">
      <c r="A15" s="103"/>
    </row>
    <row r="16" spans="1:9" s="102" customFormat="1" ht="32.25" customHeight="1" x14ac:dyDescent="0.2">
      <c r="A16" s="249" t="s">
        <v>381</v>
      </c>
      <c r="B16" s="248"/>
      <c r="C16" s="248"/>
      <c r="D16" s="248"/>
      <c r="E16" s="248"/>
      <c r="F16" s="248"/>
      <c r="G16" s="248"/>
      <c r="H16" s="248"/>
      <c r="I16" s="248"/>
    </row>
    <row r="18" spans="1:13" x14ac:dyDescent="0.2">
      <c r="A18" s="241" t="s">
        <v>12</v>
      </c>
      <c r="B18" s="242"/>
      <c r="C18" s="242"/>
      <c r="D18" s="242"/>
      <c r="E18" s="242"/>
      <c r="F18" s="242"/>
      <c r="G18" s="242"/>
      <c r="H18" s="242"/>
      <c r="I18" s="243"/>
      <c r="M18" s="79"/>
    </row>
    <row r="19" spans="1:13" s="1" customFormat="1" x14ac:dyDescent="0.2">
      <c r="A19" s="6"/>
      <c r="B19" s="7"/>
      <c r="C19" s="8" t="s">
        <v>27</v>
      </c>
      <c r="D19" s="8" t="s">
        <v>30</v>
      </c>
      <c r="E19" s="8" t="s">
        <v>32</v>
      </c>
      <c r="F19" s="8" t="s">
        <v>33</v>
      </c>
      <c r="G19" s="8" t="s">
        <v>34</v>
      </c>
      <c r="H19" s="8" t="s">
        <v>35</v>
      </c>
      <c r="I19" s="8" t="s">
        <v>356</v>
      </c>
    </row>
    <row r="20" spans="1:13" x14ac:dyDescent="0.2">
      <c r="A20" s="75"/>
      <c r="B20" s="76"/>
      <c r="C20" s="77" t="s">
        <v>10</v>
      </c>
      <c r="D20" s="77" t="s">
        <v>10</v>
      </c>
      <c r="E20" s="77" t="s">
        <v>10</v>
      </c>
      <c r="F20" s="11" t="s">
        <v>10</v>
      </c>
      <c r="G20" s="11" t="s">
        <v>10</v>
      </c>
      <c r="H20" s="77" t="s">
        <v>11</v>
      </c>
      <c r="I20" s="77" t="s">
        <v>11</v>
      </c>
      <c r="M20" s="79"/>
    </row>
    <row r="21" spans="1:13" x14ac:dyDescent="0.2">
      <c r="A21" s="75" t="s">
        <v>0</v>
      </c>
      <c r="B21" s="76"/>
      <c r="C21" s="78">
        <v>303188</v>
      </c>
      <c r="D21" s="78">
        <v>909564</v>
      </c>
      <c r="E21" s="78">
        <v>288750</v>
      </c>
      <c r="F21" s="78">
        <v>200000</v>
      </c>
      <c r="G21" s="78">
        <v>866250</v>
      </c>
      <c r="H21" s="78">
        <v>224000</v>
      </c>
      <c r="I21" s="78">
        <v>224000</v>
      </c>
    </row>
    <row r="22" spans="1:13" x14ac:dyDescent="0.2">
      <c r="A22" s="75" t="s">
        <v>1</v>
      </c>
      <c r="B22" s="76"/>
      <c r="C22" s="78">
        <v>23284</v>
      </c>
      <c r="D22" s="78">
        <v>114.20000000001164</v>
      </c>
      <c r="E22" s="78">
        <v>102.1699999999837</v>
      </c>
      <c r="F22" s="78">
        <f t="shared" ref="F22:I22" si="0">E33</f>
        <v>26595.109999999986</v>
      </c>
      <c r="G22" s="78">
        <f t="shared" si="0"/>
        <v>6125.4499999999825</v>
      </c>
      <c r="H22" s="78">
        <f t="shared" si="0"/>
        <v>7600.1399999999849</v>
      </c>
      <c r="I22" s="78">
        <f t="shared" si="0"/>
        <v>7600.140000000014</v>
      </c>
    </row>
    <row r="23" spans="1:13" x14ac:dyDescent="0.2">
      <c r="A23" s="75" t="s">
        <v>2</v>
      </c>
      <c r="B23" s="76"/>
      <c r="C23" s="78">
        <v>293137.2</v>
      </c>
      <c r="D23" s="78">
        <v>320793.71999999997</v>
      </c>
      <c r="E23" s="110">
        <v>349951.91</v>
      </c>
      <c r="F23" s="78">
        <v>192880</v>
      </c>
      <c r="G23" s="78">
        <v>173424.49</v>
      </c>
      <c r="H23" s="78">
        <v>275000</v>
      </c>
      <c r="I23" s="78">
        <v>275000</v>
      </c>
    </row>
    <row r="24" spans="1:13" x14ac:dyDescent="0.2">
      <c r="A24" s="75" t="s">
        <v>3</v>
      </c>
      <c r="B24" s="76"/>
      <c r="C24" s="78">
        <v>316307</v>
      </c>
      <c r="D24" s="78">
        <v>320805.75</v>
      </c>
      <c r="E24" s="110">
        <v>323458.96999999997</v>
      </c>
      <c r="F24" s="78">
        <v>213349.66</v>
      </c>
      <c r="G24" s="78">
        <v>171949.8</v>
      </c>
      <c r="H24" s="78">
        <v>275000</v>
      </c>
      <c r="I24" s="78">
        <v>275000</v>
      </c>
    </row>
    <row r="25" spans="1:13" x14ac:dyDescent="0.2">
      <c r="A25" s="75"/>
      <c r="B25" s="76"/>
      <c r="C25" s="78"/>
      <c r="D25" s="78"/>
      <c r="E25" s="78"/>
      <c r="F25" s="78"/>
      <c r="G25" s="78"/>
      <c r="H25" s="78"/>
      <c r="I25" s="78"/>
    </row>
    <row r="26" spans="1:13" x14ac:dyDescent="0.2">
      <c r="A26" s="75" t="s">
        <v>4</v>
      </c>
      <c r="B26" s="61"/>
      <c r="C26" s="80"/>
      <c r="D26" s="80"/>
      <c r="E26" s="80"/>
      <c r="F26" s="80"/>
      <c r="G26" s="81"/>
      <c r="H26" s="81"/>
      <c r="I26" s="81"/>
      <c r="K26" s="83"/>
    </row>
    <row r="27" spans="1:13" x14ac:dyDescent="0.2">
      <c r="A27" s="129" t="s">
        <v>197</v>
      </c>
      <c r="B27" s="61"/>
      <c r="C27" s="83"/>
      <c r="D27" s="83"/>
      <c r="E27" s="83"/>
      <c r="F27" s="83"/>
      <c r="G27" s="84"/>
      <c r="H27" s="84"/>
      <c r="I27" s="84"/>
    </row>
    <row r="28" spans="1:13" x14ac:dyDescent="0.2">
      <c r="A28" s="85"/>
      <c r="B28" s="86"/>
      <c r="C28" s="78"/>
      <c r="D28" s="78"/>
      <c r="E28" s="78"/>
      <c r="F28" s="78"/>
      <c r="G28" s="78"/>
      <c r="H28" s="78"/>
      <c r="I28" s="78"/>
    </row>
    <row r="29" spans="1:13" x14ac:dyDescent="0.2">
      <c r="A29" s="85"/>
      <c r="B29" s="86"/>
      <c r="C29" s="78"/>
      <c r="D29" s="78"/>
      <c r="E29" s="78"/>
      <c r="F29" s="78"/>
      <c r="G29" s="78"/>
      <c r="H29" s="78"/>
      <c r="I29" s="78"/>
    </row>
    <row r="30" spans="1:13" x14ac:dyDescent="0.2">
      <c r="A30" s="85"/>
      <c r="B30" s="86"/>
      <c r="C30" s="78"/>
      <c r="D30" s="78"/>
      <c r="E30" s="78"/>
      <c r="F30" s="78"/>
      <c r="G30" s="78"/>
      <c r="H30" s="78"/>
      <c r="I30" s="78"/>
    </row>
    <row r="31" spans="1:13" x14ac:dyDescent="0.2">
      <c r="A31" s="75" t="s">
        <v>5</v>
      </c>
      <c r="B31" s="76"/>
      <c r="C31" s="78"/>
      <c r="D31" s="78"/>
      <c r="E31" s="78"/>
      <c r="F31" s="78"/>
      <c r="G31" s="78"/>
      <c r="H31" s="78"/>
      <c r="I31" s="78"/>
    </row>
    <row r="32" spans="1:13" x14ac:dyDescent="0.2">
      <c r="A32" s="75"/>
      <c r="B32" s="76"/>
      <c r="C32" s="78"/>
      <c r="D32" s="78"/>
      <c r="E32" s="78"/>
      <c r="F32" s="78"/>
      <c r="G32" s="78"/>
      <c r="H32" s="78"/>
      <c r="I32" s="78"/>
    </row>
    <row r="33" spans="1:9" x14ac:dyDescent="0.2">
      <c r="A33" s="75" t="s">
        <v>7</v>
      </c>
      <c r="B33" s="76"/>
      <c r="C33" s="81">
        <v>114.20000000001164</v>
      </c>
      <c r="D33" s="81">
        <v>102.1699999999837</v>
      </c>
      <c r="E33" s="81">
        <v>26595.109999999986</v>
      </c>
      <c r="F33" s="81">
        <f t="shared" ref="F33:I33" si="1">+F22+F23-F24+F31</f>
        <v>6125.4499999999825</v>
      </c>
      <c r="G33" s="81">
        <f t="shared" si="1"/>
        <v>7600.1399999999849</v>
      </c>
      <c r="H33" s="81">
        <f t="shared" si="1"/>
        <v>7600.140000000014</v>
      </c>
      <c r="I33" s="81">
        <f t="shared" si="1"/>
        <v>7600.140000000014</v>
      </c>
    </row>
    <row r="34" spans="1:9" x14ac:dyDescent="0.2">
      <c r="A34" s="85"/>
      <c r="B34" s="86"/>
      <c r="C34" s="78"/>
      <c r="D34" s="78"/>
      <c r="E34" s="78"/>
      <c r="F34" s="78"/>
      <c r="G34" s="78"/>
      <c r="H34" s="78"/>
      <c r="I34" s="78"/>
    </row>
    <row r="35" spans="1:9" x14ac:dyDescent="0.2">
      <c r="A35" s="75" t="s">
        <v>24</v>
      </c>
      <c r="B35" s="76"/>
      <c r="C35" s="78">
        <v>20475</v>
      </c>
      <c r="D35" s="78">
        <v>10269.5</v>
      </c>
      <c r="E35" s="109">
        <v>10000</v>
      </c>
      <c r="F35" s="78">
        <v>10000</v>
      </c>
      <c r="G35" s="78">
        <v>23631</v>
      </c>
      <c r="H35" s="78">
        <v>10000</v>
      </c>
      <c r="I35" s="78">
        <v>10000</v>
      </c>
    </row>
    <row r="36" spans="1:9" x14ac:dyDescent="0.2">
      <c r="A36" s="85"/>
      <c r="B36" s="86"/>
      <c r="C36" s="87"/>
      <c r="D36" s="87"/>
      <c r="E36" s="109"/>
      <c r="F36" s="78"/>
      <c r="G36" s="78"/>
      <c r="H36" s="78"/>
      <c r="I36" s="78"/>
    </row>
    <row r="37" spans="1:9" x14ac:dyDescent="0.2">
      <c r="A37" s="75" t="s">
        <v>25</v>
      </c>
      <c r="B37" s="88"/>
      <c r="C37" s="47" t="s">
        <v>198</v>
      </c>
      <c r="D37" s="47" t="s">
        <v>198</v>
      </c>
      <c r="E37" s="47" t="s">
        <v>198</v>
      </c>
      <c r="F37" s="47" t="s">
        <v>198</v>
      </c>
      <c r="G37" s="47" t="s">
        <v>198</v>
      </c>
      <c r="H37" s="47" t="s">
        <v>198</v>
      </c>
      <c r="I37" s="47" t="s">
        <v>198</v>
      </c>
    </row>
    <row r="38" spans="1:9" x14ac:dyDescent="0.2">
      <c r="A38" s="144"/>
      <c r="B38" s="144"/>
      <c r="C38" s="145"/>
      <c r="D38" s="145"/>
      <c r="E38" s="145"/>
      <c r="F38" s="145"/>
      <c r="G38" s="145"/>
      <c r="H38" s="145"/>
      <c r="I38" s="145"/>
    </row>
    <row r="39" spans="1:9" x14ac:dyDescent="0.2">
      <c r="A39" s="90" t="s">
        <v>26</v>
      </c>
      <c r="B39" s="60"/>
      <c r="C39" s="91"/>
      <c r="D39" s="91"/>
      <c r="E39" s="91"/>
      <c r="F39" s="91"/>
      <c r="G39" s="91"/>
      <c r="H39" s="91"/>
      <c r="I39" s="91"/>
    </row>
    <row r="40" spans="1:9" x14ac:dyDescent="0.2">
      <c r="A40" s="92" t="s">
        <v>199</v>
      </c>
      <c r="B40" s="86"/>
      <c r="C40" s="87"/>
      <c r="D40" s="87"/>
      <c r="E40" s="87"/>
      <c r="F40" s="87"/>
      <c r="G40" s="87"/>
      <c r="H40" s="87"/>
      <c r="I40" s="87"/>
    </row>
    <row r="41" spans="1:9" x14ac:dyDescent="0.2">
      <c r="A41" s="75"/>
      <c r="B41" s="76"/>
      <c r="C41" s="78"/>
      <c r="D41" s="78"/>
      <c r="E41" s="78"/>
      <c r="F41" s="78"/>
      <c r="G41" s="78"/>
      <c r="H41" s="78"/>
      <c r="I41" s="78"/>
    </row>
    <row r="42" spans="1:9" x14ac:dyDescent="0.2">
      <c r="A42" s="75" t="s">
        <v>6</v>
      </c>
      <c r="B42" s="76"/>
      <c r="C42" s="78"/>
      <c r="D42" s="78"/>
      <c r="E42" s="78"/>
      <c r="F42" s="78"/>
      <c r="G42" s="78"/>
      <c r="H42" s="78"/>
      <c r="I42" s="78"/>
    </row>
    <row r="43" spans="1:9" x14ac:dyDescent="0.2">
      <c r="A43" s="75"/>
      <c r="B43" s="76"/>
      <c r="C43" s="78"/>
      <c r="D43" s="78"/>
      <c r="E43" s="78"/>
      <c r="F43" s="78"/>
      <c r="G43" s="78"/>
      <c r="H43" s="78"/>
      <c r="I43" s="78"/>
    </row>
    <row r="44" spans="1:9" x14ac:dyDescent="0.2">
      <c r="A44" s="92" t="s">
        <v>8</v>
      </c>
      <c r="B44" s="88"/>
      <c r="C44" s="78"/>
      <c r="D44" s="78"/>
      <c r="E44" s="78"/>
      <c r="F44" s="78"/>
      <c r="G44" s="78"/>
      <c r="H44" s="78"/>
      <c r="I44" s="78"/>
    </row>
    <row r="45" spans="1:9" x14ac:dyDescent="0.2">
      <c r="A45" s="93" t="s">
        <v>9</v>
      </c>
      <c r="B45" s="94"/>
      <c r="C45" s="78"/>
      <c r="D45" s="78"/>
      <c r="E45" s="78"/>
      <c r="F45" s="78"/>
      <c r="G45" s="78"/>
      <c r="H45" s="78"/>
      <c r="I45" s="78"/>
    </row>
    <row r="47" spans="1:9" x14ac:dyDescent="0.2">
      <c r="A47" s="95"/>
    </row>
    <row r="48" spans="1:9" x14ac:dyDescent="0.2">
      <c r="A48" s="236"/>
      <c r="B48" s="236"/>
      <c r="C48" s="236"/>
      <c r="D48" s="236"/>
      <c r="E48" s="236"/>
      <c r="F48" s="236"/>
      <c r="G48" s="236"/>
      <c r="H48" s="236"/>
      <c r="I48" s="236"/>
    </row>
  </sheetData>
  <sheetProtection selectLockedCells="1"/>
  <mergeCells count="5">
    <mergeCell ref="A9:I9"/>
    <mergeCell ref="A13:I14"/>
    <mergeCell ref="A16:I16"/>
    <mergeCell ref="A18:I18"/>
    <mergeCell ref="A48:I48"/>
  </mergeCells>
  <printOptions horizontalCentered="1"/>
  <pageMargins left="0.75" right="0.75" top="0.6" bottom="0.55000000000000004" header="0.28000000000000003" footer="0.16"/>
  <pageSetup scale="91"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39A319-697E-4699-9D54-7EA0B610B5C0}">
  <sheetPr>
    <pageSetUpPr fitToPage="1"/>
  </sheetPr>
  <dimension ref="A1:I45"/>
  <sheetViews>
    <sheetView zoomScaleNormal="100" workbookViewId="0">
      <selection activeCell="A13" sqref="A13"/>
    </sheetView>
  </sheetViews>
  <sheetFormatPr defaultColWidth="8.85546875" defaultRowHeight="12.75" x14ac:dyDescent="0.2"/>
  <cols>
    <col min="1" max="2" width="14.7109375" style="1" customWidth="1"/>
    <col min="3" max="8" width="14" style="1" customWidth="1"/>
    <col min="9" max="9" width="13.140625" style="1" customWidth="1"/>
    <col min="10" max="16384" width="8.85546875" style="1"/>
  </cols>
  <sheetData>
    <row r="1" spans="1:9" x14ac:dyDescent="0.2">
      <c r="A1" s="2"/>
      <c r="B1" s="2"/>
      <c r="C1" s="2"/>
      <c r="D1" s="2"/>
      <c r="E1" s="2"/>
      <c r="F1" s="2"/>
      <c r="G1" s="2"/>
      <c r="H1" s="2"/>
      <c r="I1" s="2"/>
    </row>
    <row r="2" spans="1:9" x14ac:dyDescent="0.2">
      <c r="A2" s="2" t="s">
        <v>13</v>
      </c>
      <c r="B2" s="3" t="s">
        <v>36</v>
      </c>
      <c r="C2" s="3"/>
      <c r="D2" s="3"/>
      <c r="E2" s="2"/>
      <c r="F2" s="2"/>
      <c r="G2" s="4" t="s">
        <v>14</v>
      </c>
      <c r="H2" s="3" t="s">
        <v>307</v>
      </c>
      <c r="I2" s="3"/>
    </row>
    <row r="3" spans="1:9" x14ac:dyDescent="0.2">
      <c r="A3" s="2" t="s">
        <v>22</v>
      </c>
      <c r="B3" s="3" t="s">
        <v>318</v>
      </c>
      <c r="C3" s="3"/>
      <c r="D3" s="3"/>
      <c r="E3" s="2"/>
      <c r="F3" s="2"/>
      <c r="G3" s="4" t="s">
        <v>15</v>
      </c>
      <c r="H3" s="165" t="s">
        <v>309</v>
      </c>
      <c r="I3" s="5"/>
    </row>
    <row r="4" spans="1:9" x14ac:dyDescent="0.2">
      <c r="A4" s="2" t="s">
        <v>16</v>
      </c>
      <c r="B4" s="3" t="s">
        <v>319</v>
      </c>
      <c r="C4" s="3"/>
      <c r="D4" s="3"/>
      <c r="E4" s="2"/>
      <c r="F4" s="2"/>
      <c r="G4" s="4" t="s">
        <v>18</v>
      </c>
      <c r="H4" s="3" t="s">
        <v>41</v>
      </c>
      <c r="I4" s="3"/>
    </row>
    <row r="5" spans="1:9" x14ac:dyDescent="0.2">
      <c r="A5" s="2" t="s">
        <v>17</v>
      </c>
      <c r="B5" s="3" t="s">
        <v>320</v>
      </c>
      <c r="C5" s="5"/>
      <c r="D5" s="5"/>
      <c r="E5" s="2"/>
      <c r="F5" s="2"/>
      <c r="G5" s="4" t="s">
        <v>19</v>
      </c>
      <c r="H5" s="5" t="s">
        <v>321</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322</v>
      </c>
      <c r="B8" s="2"/>
      <c r="C8" s="2"/>
      <c r="D8" s="2"/>
      <c r="E8" s="2"/>
      <c r="F8" s="2"/>
      <c r="G8" s="2"/>
      <c r="H8" s="2"/>
      <c r="I8" s="2"/>
    </row>
    <row r="9" spans="1:9" x14ac:dyDescent="0.2">
      <c r="A9" s="2" t="s">
        <v>323</v>
      </c>
      <c r="B9" s="2"/>
      <c r="C9" s="2"/>
      <c r="D9" s="2"/>
      <c r="E9" s="2"/>
      <c r="F9" s="2"/>
      <c r="G9" s="2"/>
      <c r="H9" s="2"/>
      <c r="I9" s="2"/>
    </row>
    <row r="10" spans="1:9" x14ac:dyDescent="0.2">
      <c r="A10" s="2" t="s">
        <v>324</v>
      </c>
      <c r="B10" s="2"/>
      <c r="C10" s="2"/>
      <c r="D10" s="2"/>
      <c r="E10" s="2"/>
      <c r="F10" s="2"/>
      <c r="G10" s="2"/>
      <c r="H10" s="2"/>
      <c r="I10" s="2"/>
    </row>
    <row r="11" spans="1:9" x14ac:dyDescent="0.2">
      <c r="A11" s="2"/>
      <c r="B11" s="2"/>
      <c r="C11" s="2"/>
      <c r="D11" s="2"/>
      <c r="E11" s="2"/>
      <c r="F11" s="2"/>
      <c r="G11" s="2"/>
      <c r="H11" s="2"/>
      <c r="I11" s="2"/>
    </row>
    <row r="12" spans="1:9" x14ac:dyDescent="0.2">
      <c r="A12" s="2" t="s">
        <v>325</v>
      </c>
      <c r="B12" s="2"/>
      <c r="C12" s="2"/>
      <c r="D12" s="2"/>
      <c r="E12" s="2"/>
      <c r="F12" s="2"/>
      <c r="G12" s="2"/>
      <c r="H12" s="2"/>
      <c r="I12" s="2"/>
    </row>
    <row r="13" spans="1:9" x14ac:dyDescent="0.2">
      <c r="A13" s="2"/>
      <c r="B13" s="2"/>
      <c r="C13" s="2"/>
      <c r="D13" s="2"/>
      <c r="E13" s="2"/>
      <c r="F13" s="2"/>
      <c r="G13" s="2"/>
      <c r="H13" s="2"/>
      <c r="I13" s="2"/>
    </row>
    <row r="14" spans="1:9" x14ac:dyDescent="0.2">
      <c r="A14" s="1" t="s">
        <v>28</v>
      </c>
      <c r="B14" s="2"/>
      <c r="C14" s="2"/>
      <c r="D14" s="2"/>
      <c r="E14" s="2"/>
      <c r="F14" s="2"/>
      <c r="G14" s="2"/>
      <c r="H14" s="2"/>
      <c r="I14" s="2"/>
    </row>
    <row r="15" spans="1:9" x14ac:dyDescent="0.2">
      <c r="A15" s="2" t="s">
        <v>357</v>
      </c>
      <c r="B15" s="2"/>
      <c r="C15" s="2"/>
      <c r="D15" s="2"/>
      <c r="E15" s="2"/>
      <c r="F15" s="2"/>
      <c r="G15" s="2"/>
      <c r="H15" s="2"/>
      <c r="I15" s="2"/>
    </row>
    <row r="16" spans="1:9" x14ac:dyDescent="0.2">
      <c r="B16" s="2"/>
      <c r="C16" s="2"/>
      <c r="D16" s="2"/>
      <c r="E16" s="2"/>
      <c r="F16" s="2"/>
      <c r="G16" s="2"/>
      <c r="H16" s="2"/>
      <c r="I16" s="2"/>
    </row>
    <row r="17" spans="1:9" x14ac:dyDescent="0.2">
      <c r="A17" s="2"/>
      <c r="B17" s="2"/>
      <c r="C17" s="2"/>
      <c r="D17" s="2"/>
      <c r="E17" s="2"/>
      <c r="F17" s="2"/>
      <c r="G17" s="2"/>
      <c r="H17" s="2"/>
      <c r="I17" s="2"/>
    </row>
    <row r="18" spans="1:9" x14ac:dyDescent="0.2">
      <c r="A18" s="233" t="s">
        <v>12</v>
      </c>
      <c r="B18" s="234"/>
      <c r="C18" s="234"/>
      <c r="D18" s="234"/>
      <c r="E18" s="234"/>
      <c r="F18" s="234"/>
      <c r="G18" s="234"/>
      <c r="H18" s="234"/>
      <c r="I18" s="235"/>
    </row>
    <row r="19" spans="1:9" x14ac:dyDescent="0.2">
      <c r="A19" s="6"/>
      <c r="B19" s="7"/>
      <c r="C19" s="8" t="s">
        <v>27</v>
      </c>
      <c r="D19" s="8" t="s">
        <v>30</v>
      </c>
      <c r="E19" s="8" t="s">
        <v>32</v>
      </c>
      <c r="F19" s="8" t="s">
        <v>33</v>
      </c>
      <c r="G19" s="8" t="s">
        <v>34</v>
      </c>
      <c r="H19" s="8" t="s">
        <v>35</v>
      </c>
      <c r="I19" s="8" t="s">
        <v>356</v>
      </c>
    </row>
    <row r="20" spans="1:9" x14ac:dyDescent="0.2">
      <c r="A20" s="6"/>
      <c r="B20" s="7"/>
      <c r="C20" s="10" t="s">
        <v>10</v>
      </c>
      <c r="D20" s="11" t="s">
        <v>10</v>
      </c>
      <c r="E20" s="11" t="s">
        <v>10</v>
      </c>
      <c r="F20" s="11" t="s">
        <v>10</v>
      </c>
      <c r="G20" s="11" t="s">
        <v>10</v>
      </c>
      <c r="H20" s="11" t="s">
        <v>11</v>
      </c>
      <c r="I20" s="11" t="s">
        <v>11</v>
      </c>
    </row>
    <row r="21" spans="1:9" x14ac:dyDescent="0.2">
      <c r="A21" s="6" t="s">
        <v>0</v>
      </c>
      <c r="B21" s="7"/>
      <c r="C21" s="13"/>
      <c r="D21" s="13"/>
      <c r="E21" s="13"/>
      <c r="F21" s="13"/>
      <c r="G21" s="13"/>
      <c r="H21" s="13"/>
      <c r="I21" s="13"/>
    </row>
    <row r="22" spans="1:9" x14ac:dyDescent="0.2">
      <c r="A22" s="6" t="s">
        <v>1</v>
      </c>
      <c r="B22" s="7"/>
      <c r="C22" s="13">
        <f t="shared" ref="C22" si="0">B33</f>
        <v>0</v>
      </c>
      <c r="D22" s="13">
        <f t="shared" ref="D22" si="1">C33</f>
        <v>0</v>
      </c>
      <c r="E22" s="13">
        <f t="shared" ref="E22" si="2">D33</f>
        <v>0</v>
      </c>
      <c r="F22" s="13">
        <f t="shared" ref="F22" si="3">E33</f>
        <v>0</v>
      </c>
      <c r="G22" s="13">
        <f t="shared" ref="G22" si="4">F33</f>
        <v>45985.600000000006</v>
      </c>
      <c r="H22" s="13">
        <f t="shared" ref="H22" si="5">G33</f>
        <v>121.22000000001572</v>
      </c>
      <c r="I22" s="13">
        <f t="shared" ref="I22" si="6">H33</f>
        <v>0.22000000003026798</v>
      </c>
    </row>
    <row r="23" spans="1:9" x14ac:dyDescent="0.2">
      <c r="A23" s="6" t="s">
        <v>2</v>
      </c>
      <c r="B23" s="7"/>
      <c r="C23" s="13"/>
      <c r="D23" s="13"/>
      <c r="E23" s="13"/>
      <c r="F23" s="13">
        <v>177452.72</v>
      </c>
      <c r="G23" s="13">
        <v>60962.79</v>
      </c>
      <c r="H23" s="13">
        <v>137766</v>
      </c>
      <c r="I23" s="13">
        <v>0</v>
      </c>
    </row>
    <row r="24" spans="1:9" x14ac:dyDescent="0.2">
      <c r="A24" s="6" t="s">
        <v>3</v>
      </c>
      <c r="B24" s="7"/>
      <c r="C24" s="13"/>
      <c r="D24" s="13"/>
      <c r="E24" s="12"/>
      <c r="F24" s="13">
        <v>131467.12</v>
      </c>
      <c r="G24" s="13">
        <v>106827.17</v>
      </c>
      <c r="H24" s="13">
        <v>137887</v>
      </c>
      <c r="I24" s="13">
        <v>0</v>
      </c>
    </row>
    <row r="25" spans="1:9" x14ac:dyDescent="0.2">
      <c r="A25" s="6"/>
      <c r="B25" s="7"/>
      <c r="C25" s="13"/>
      <c r="D25" s="13"/>
      <c r="E25" s="13"/>
      <c r="F25" s="13"/>
      <c r="G25" s="13"/>
      <c r="H25" s="13"/>
      <c r="I25" s="13"/>
    </row>
    <row r="26" spans="1:9" x14ac:dyDescent="0.2">
      <c r="A26" s="14" t="s">
        <v>4</v>
      </c>
      <c r="B26" s="15"/>
      <c r="C26" s="16"/>
      <c r="D26" s="16"/>
      <c r="E26" s="16"/>
      <c r="F26" s="16"/>
      <c r="G26" s="16"/>
      <c r="H26" s="17"/>
      <c r="I26" s="17"/>
    </row>
    <row r="27" spans="1:9" x14ac:dyDescent="0.2">
      <c r="A27" s="14" t="s">
        <v>31</v>
      </c>
      <c r="B27" s="18"/>
      <c r="C27" s="19"/>
      <c r="D27" s="16"/>
      <c r="E27" s="16"/>
      <c r="F27" s="16"/>
      <c r="G27" s="16"/>
      <c r="H27" s="17"/>
      <c r="I27" s="17"/>
    </row>
    <row r="28" spans="1:9" x14ac:dyDescent="0.2">
      <c r="A28" s="20"/>
      <c r="B28" s="21"/>
      <c r="C28" s="22"/>
      <c r="D28" s="22"/>
      <c r="E28" s="22"/>
      <c r="F28" s="22"/>
      <c r="G28" s="22"/>
      <c r="H28" s="22"/>
      <c r="I28" s="22"/>
    </row>
    <row r="29" spans="1:9" x14ac:dyDescent="0.2">
      <c r="A29" s="20"/>
      <c r="B29" s="21"/>
      <c r="C29" s="22"/>
      <c r="D29" s="22"/>
      <c r="E29" s="22"/>
      <c r="F29" s="22"/>
      <c r="G29" s="22"/>
      <c r="H29" s="22"/>
      <c r="I29" s="22"/>
    </row>
    <row r="30" spans="1:9" x14ac:dyDescent="0.2">
      <c r="A30" s="20"/>
      <c r="B30" s="21"/>
      <c r="C30" s="22"/>
      <c r="D30" s="22"/>
      <c r="E30" s="22"/>
      <c r="F30" s="22"/>
      <c r="G30" s="22"/>
      <c r="H30" s="22"/>
      <c r="I30" s="22"/>
    </row>
    <row r="31" spans="1:9" x14ac:dyDescent="0.2">
      <c r="A31" s="14" t="s">
        <v>5</v>
      </c>
      <c r="B31" s="18"/>
      <c r="C31" s="17">
        <f t="shared" ref="C31:H31" si="7">SUM(C28:C30)</f>
        <v>0</v>
      </c>
      <c r="D31" s="17">
        <f t="shared" si="7"/>
        <v>0</v>
      </c>
      <c r="E31" s="17">
        <f t="shared" si="7"/>
        <v>0</v>
      </c>
      <c r="F31" s="17">
        <f t="shared" si="7"/>
        <v>0</v>
      </c>
      <c r="G31" s="17">
        <f t="shared" si="7"/>
        <v>0</v>
      </c>
      <c r="H31" s="17">
        <f t="shared" si="7"/>
        <v>0</v>
      </c>
      <c r="I31" s="17">
        <f t="shared" ref="I31" si="8">SUM(I28:I30)</f>
        <v>0</v>
      </c>
    </row>
    <row r="32" spans="1:9" x14ac:dyDescent="0.2">
      <c r="A32" s="6"/>
      <c r="B32" s="7"/>
      <c r="C32" s="13"/>
      <c r="D32" s="13"/>
      <c r="E32" s="13"/>
      <c r="F32" s="13"/>
      <c r="G32" s="13"/>
      <c r="H32" s="13"/>
      <c r="I32" s="13"/>
    </row>
    <row r="33" spans="1:9" x14ac:dyDescent="0.2">
      <c r="A33" s="6" t="s">
        <v>7</v>
      </c>
      <c r="B33" s="7"/>
      <c r="C33" s="12">
        <f t="shared" ref="C33" si="9">+C22+C23-C24+C31</f>
        <v>0</v>
      </c>
      <c r="D33" s="12">
        <f>+D22+D23-D24+D31</f>
        <v>0</v>
      </c>
      <c r="E33" s="12">
        <f t="shared" ref="E33" si="10">+E22+E23-E24+E31</f>
        <v>0</v>
      </c>
      <c r="F33" s="12">
        <f>+F22+F23-F24+F31</f>
        <v>45985.600000000006</v>
      </c>
      <c r="G33" s="12">
        <f>+G22+G23-G24+G31</f>
        <v>121.22000000001572</v>
      </c>
      <c r="H33" s="12">
        <f t="shared" ref="H33" si="11">+H22+H23-H24+H31</f>
        <v>0.22000000003026798</v>
      </c>
      <c r="I33" s="12">
        <f t="shared" ref="I33" si="12">+I22+I23-I24+I31</f>
        <v>0.22000000003026798</v>
      </c>
    </row>
    <row r="34" spans="1:9" x14ac:dyDescent="0.2">
      <c r="A34" s="23"/>
      <c r="B34" s="24"/>
      <c r="C34" s="25"/>
      <c r="D34" s="25"/>
      <c r="E34" s="13"/>
      <c r="F34" s="13"/>
      <c r="G34" s="13"/>
      <c r="H34" s="13"/>
      <c r="I34" s="13"/>
    </row>
    <row r="35" spans="1:9" x14ac:dyDescent="0.2">
      <c r="A35" s="6" t="s">
        <v>24</v>
      </c>
      <c r="B35" s="7"/>
      <c r="C35" s="25"/>
      <c r="D35" s="25"/>
      <c r="E35" s="13"/>
      <c r="F35" s="13">
        <v>144618.79999999999</v>
      </c>
      <c r="G35" s="13">
        <v>69789.679999999993</v>
      </c>
      <c r="H35" s="13"/>
      <c r="I35" s="13"/>
    </row>
    <row r="36" spans="1:9" x14ac:dyDescent="0.2">
      <c r="A36" s="23"/>
      <c r="B36" s="24"/>
      <c r="C36" s="25"/>
      <c r="D36" s="25"/>
      <c r="E36" s="13"/>
      <c r="F36" s="13"/>
      <c r="G36" s="13"/>
      <c r="H36" s="13"/>
      <c r="I36" s="13"/>
    </row>
    <row r="37" spans="1:9" x14ac:dyDescent="0.2">
      <c r="A37" s="6" t="s">
        <v>25</v>
      </c>
      <c r="B37" s="27"/>
      <c r="C37" s="28">
        <f t="shared" ref="C37:E37" si="13">C33-C35</f>
        <v>0</v>
      </c>
      <c r="D37" s="28">
        <f t="shared" si="13"/>
        <v>0</v>
      </c>
      <c r="E37" s="29">
        <f t="shared" si="13"/>
        <v>0</v>
      </c>
      <c r="F37" s="29" t="s">
        <v>198</v>
      </c>
      <c r="G37" s="29" t="s">
        <v>198</v>
      </c>
      <c r="H37" s="29" t="s">
        <v>198</v>
      </c>
      <c r="I37" s="29" t="s">
        <v>198</v>
      </c>
    </row>
    <row r="38" spans="1:9" x14ac:dyDescent="0.2">
      <c r="A38" s="31"/>
      <c r="B38" s="31"/>
      <c r="C38" s="32"/>
      <c r="D38" s="32"/>
      <c r="E38" s="32"/>
      <c r="F38" s="32"/>
      <c r="G38" s="32"/>
      <c r="H38" s="32"/>
      <c r="I38" s="32"/>
    </row>
    <row r="39" spans="1:9" x14ac:dyDescent="0.2">
      <c r="A39" s="33" t="s">
        <v>26</v>
      </c>
      <c r="B39" s="3"/>
      <c r="C39" s="34"/>
      <c r="D39" s="34"/>
      <c r="E39" s="35"/>
      <c r="F39" s="35"/>
      <c r="G39" s="35"/>
      <c r="H39" s="35"/>
      <c r="I39" s="35"/>
    </row>
    <row r="40" spans="1:9" x14ac:dyDescent="0.2">
      <c r="A40" s="36" t="s">
        <v>29</v>
      </c>
      <c r="B40" s="24"/>
      <c r="C40" s="37"/>
      <c r="D40" s="37"/>
      <c r="E40" s="25"/>
      <c r="F40" s="25"/>
      <c r="G40" s="25"/>
      <c r="H40" s="25"/>
      <c r="I40" s="25"/>
    </row>
    <row r="41" spans="1:9" x14ac:dyDescent="0.2">
      <c r="A41" s="6"/>
      <c r="B41" s="7"/>
      <c r="C41" s="13"/>
      <c r="D41" s="13"/>
      <c r="E41" s="13"/>
      <c r="F41" s="13"/>
      <c r="G41" s="13"/>
      <c r="H41" s="13"/>
      <c r="I41" s="13"/>
    </row>
    <row r="42" spans="1:9" x14ac:dyDescent="0.2">
      <c r="A42" s="6" t="s">
        <v>6</v>
      </c>
      <c r="B42" s="7"/>
      <c r="C42" s="22"/>
      <c r="D42" s="22"/>
      <c r="E42" s="13"/>
      <c r="F42" s="13"/>
      <c r="G42" s="13"/>
      <c r="H42" s="13"/>
      <c r="I42" s="13"/>
    </row>
    <row r="43" spans="1:9" x14ac:dyDescent="0.2">
      <c r="A43" s="6"/>
      <c r="B43" s="7"/>
      <c r="C43" s="22"/>
      <c r="D43" s="22"/>
      <c r="E43" s="13"/>
      <c r="F43" s="13"/>
      <c r="G43" s="13"/>
      <c r="H43" s="13"/>
      <c r="I43" s="13"/>
    </row>
    <row r="44" spans="1:9" x14ac:dyDescent="0.2">
      <c r="A44" s="36" t="s">
        <v>8</v>
      </c>
      <c r="B44" s="27"/>
      <c r="C44" s="22"/>
      <c r="D44" s="22"/>
      <c r="E44" s="13"/>
      <c r="F44" s="13"/>
      <c r="G44" s="13"/>
      <c r="H44" s="13"/>
      <c r="I44" s="13"/>
    </row>
    <row r="45" spans="1:9" x14ac:dyDescent="0.2">
      <c r="A45" s="38" t="s">
        <v>9</v>
      </c>
      <c r="B45" s="39"/>
      <c r="C45" s="22"/>
      <c r="D45" s="22"/>
      <c r="E45" s="13"/>
      <c r="F45" s="13"/>
      <c r="G45" s="13"/>
      <c r="H45" s="13"/>
      <c r="I45" s="13"/>
    </row>
  </sheetData>
  <sheetProtection selectLockedCells="1"/>
  <mergeCells count="1">
    <mergeCell ref="A18:I18"/>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8167E1-0EA7-4923-847D-9D31838B3925}">
  <sheetPr>
    <pageSetUpPr fitToPage="1"/>
  </sheetPr>
  <dimension ref="A1:I43"/>
  <sheetViews>
    <sheetView zoomScaleNormal="100" workbookViewId="0">
      <selection activeCell="A13" sqref="A13"/>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A1" s="2"/>
      <c r="B1" s="2"/>
      <c r="C1" s="2"/>
      <c r="D1" s="2"/>
      <c r="E1" s="2"/>
      <c r="F1" s="2"/>
      <c r="G1" s="2"/>
      <c r="H1" s="2"/>
      <c r="I1" s="2"/>
    </row>
    <row r="2" spans="1:9" x14ac:dyDescent="0.2">
      <c r="A2" s="2" t="s">
        <v>13</v>
      </c>
      <c r="B2" s="3" t="s">
        <v>36</v>
      </c>
      <c r="C2" s="3"/>
      <c r="D2" s="3"/>
      <c r="E2" s="2"/>
      <c r="F2" s="2"/>
      <c r="G2" s="4" t="s">
        <v>14</v>
      </c>
      <c r="H2" s="3" t="s">
        <v>307</v>
      </c>
      <c r="I2" s="3"/>
    </row>
    <row r="3" spans="1:9" x14ac:dyDescent="0.2">
      <c r="A3" s="2" t="s">
        <v>22</v>
      </c>
      <c r="B3" s="3" t="s">
        <v>308</v>
      </c>
      <c r="C3" s="3"/>
      <c r="D3" s="3"/>
      <c r="E3" s="2"/>
      <c r="F3" s="2"/>
      <c r="G3" s="4" t="s">
        <v>15</v>
      </c>
      <c r="H3" s="163" t="s">
        <v>309</v>
      </c>
      <c r="I3" s="5"/>
    </row>
    <row r="4" spans="1:9" x14ac:dyDescent="0.2">
      <c r="A4" s="2" t="s">
        <v>16</v>
      </c>
      <c r="B4" s="3" t="s">
        <v>326</v>
      </c>
      <c r="C4" s="3"/>
      <c r="D4" s="3"/>
      <c r="E4" s="2"/>
      <c r="F4" s="2"/>
      <c r="G4" s="4" t="s">
        <v>18</v>
      </c>
      <c r="H4" s="3" t="s">
        <v>41</v>
      </c>
      <c r="I4" s="3"/>
    </row>
    <row r="5" spans="1:9" x14ac:dyDescent="0.2">
      <c r="A5" s="2" t="s">
        <v>17</v>
      </c>
      <c r="B5" s="3" t="s">
        <v>327</v>
      </c>
      <c r="C5" s="5"/>
      <c r="D5" s="5"/>
      <c r="E5" s="2"/>
      <c r="F5" s="2"/>
      <c r="G5" s="4" t="s">
        <v>19</v>
      </c>
      <c r="H5" s="5" t="s">
        <v>328</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329</v>
      </c>
      <c r="B8" s="2"/>
      <c r="C8" s="2"/>
      <c r="D8" s="2"/>
      <c r="E8" s="2"/>
      <c r="F8" s="2"/>
      <c r="G8" s="2"/>
      <c r="H8" s="2"/>
      <c r="I8" s="2"/>
    </row>
    <row r="9" spans="1:9" x14ac:dyDescent="0.2">
      <c r="A9" s="2"/>
      <c r="B9" s="2"/>
      <c r="C9" s="2"/>
      <c r="D9" s="2"/>
      <c r="E9" s="2"/>
      <c r="F9" s="2"/>
      <c r="G9" s="2"/>
      <c r="H9" s="2"/>
      <c r="I9" s="2"/>
    </row>
    <row r="10" spans="1:9" x14ac:dyDescent="0.2">
      <c r="A10" s="2" t="s">
        <v>314</v>
      </c>
      <c r="B10" s="2"/>
      <c r="C10" s="2"/>
      <c r="D10" s="2"/>
      <c r="E10" s="2"/>
      <c r="F10" s="2"/>
      <c r="G10" s="2"/>
      <c r="H10" s="2"/>
      <c r="I10" s="2"/>
    </row>
    <row r="11" spans="1:9" x14ac:dyDescent="0.2">
      <c r="A11" s="2"/>
      <c r="B11" s="2"/>
      <c r="C11" s="2"/>
      <c r="D11" s="2"/>
      <c r="E11" s="2"/>
      <c r="F11" s="2"/>
      <c r="G11" s="2"/>
      <c r="H11" s="2"/>
      <c r="I11" s="2"/>
    </row>
    <row r="12" spans="1:9" x14ac:dyDescent="0.2">
      <c r="A12" s="2" t="s">
        <v>330</v>
      </c>
      <c r="B12" s="2"/>
      <c r="C12" s="2"/>
      <c r="D12" s="2"/>
      <c r="E12" s="2"/>
      <c r="F12" s="2"/>
      <c r="G12" s="2"/>
      <c r="H12" s="2"/>
      <c r="I12" s="2"/>
    </row>
    <row r="13" spans="1:9" x14ac:dyDescent="0.2">
      <c r="A13" s="2"/>
      <c r="B13" s="2"/>
      <c r="C13" s="2"/>
      <c r="D13" s="2"/>
      <c r="E13" s="2"/>
      <c r="F13" s="2"/>
      <c r="G13" s="2"/>
      <c r="H13" s="2"/>
      <c r="I13" s="2"/>
    </row>
    <row r="14" spans="1:9" x14ac:dyDescent="0.2">
      <c r="A14" s="1" t="s">
        <v>331</v>
      </c>
      <c r="B14" s="2"/>
      <c r="C14" s="2"/>
      <c r="D14" s="2"/>
      <c r="E14" s="2"/>
      <c r="F14" s="2"/>
      <c r="G14" s="2"/>
      <c r="H14" s="2"/>
      <c r="I14" s="2"/>
    </row>
    <row r="15" spans="1:9" x14ac:dyDescent="0.2">
      <c r="A15" s="2"/>
      <c r="B15" s="2"/>
      <c r="C15" s="2"/>
      <c r="D15" s="2"/>
      <c r="E15" s="2"/>
      <c r="F15" s="2"/>
      <c r="G15" s="2"/>
      <c r="H15" s="2"/>
      <c r="I15" s="2"/>
    </row>
    <row r="16" spans="1:9" x14ac:dyDescent="0.2">
      <c r="A16" s="233" t="s">
        <v>12</v>
      </c>
      <c r="B16" s="234"/>
      <c r="C16" s="234"/>
      <c r="D16" s="234"/>
      <c r="E16" s="234"/>
      <c r="F16" s="234"/>
      <c r="G16" s="234"/>
      <c r="H16" s="234"/>
      <c r="I16" s="235"/>
    </row>
    <row r="17" spans="1:9" x14ac:dyDescent="0.2">
      <c r="A17" s="6"/>
      <c r="B17" s="7"/>
      <c r="C17" s="8" t="s">
        <v>27</v>
      </c>
      <c r="D17" s="8" t="s">
        <v>30</v>
      </c>
      <c r="E17" s="8" t="s">
        <v>32</v>
      </c>
      <c r="F17" s="8" t="s">
        <v>33</v>
      </c>
      <c r="G17" s="8" t="s">
        <v>34</v>
      </c>
      <c r="H17" s="8" t="s">
        <v>35</v>
      </c>
      <c r="I17" s="8" t="s">
        <v>356</v>
      </c>
    </row>
    <row r="18" spans="1:9" x14ac:dyDescent="0.2">
      <c r="A18" s="6"/>
      <c r="B18" s="7"/>
      <c r="C18" s="10" t="s">
        <v>10</v>
      </c>
      <c r="D18" s="11" t="s">
        <v>10</v>
      </c>
      <c r="E18" s="11" t="s">
        <v>10</v>
      </c>
      <c r="F18" s="11" t="s">
        <v>10</v>
      </c>
      <c r="G18" s="11" t="s">
        <v>10</v>
      </c>
      <c r="H18" s="11" t="s">
        <v>11</v>
      </c>
      <c r="I18" s="11" t="s">
        <v>11</v>
      </c>
    </row>
    <row r="19" spans="1:9" x14ac:dyDescent="0.2">
      <c r="A19" s="6" t="s">
        <v>0</v>
      </c>
      <c r="B19" s="7"/>
      <c r="C19" s="13">
        <v>576968</v>
      </c>
      <c r="D19" s="13">
        <v>630378</v>
      </c>
      <c r="E19" s="13">
        <v>630378</v>
      </c>
      <c r="F19" s="13">
        <v>500000</v>
      </c>
      <c r="G19" s="13">
        <v>500000</v>
      </c>
      <c r="H19" s="13">
        <v>500000</v>
      </c>
      <c r="I19" s="13">
        <v>500000</v>
      </c>
    </row>
    <row r="20" spans="1:9" x14ac:dyDescent="0.2">
      <c r="A20" s="6" t="s">
        <v>1</v>
      </c>
      <c r="B20" s="7"/>
      <c r="C20" s="13">
        <v>4673</v>
      </c>
      <c r="D20" s="13">
        <v>5743</v>
      </c>
      <c r="E20" s="13">
        <v>30955.900000000023</v>
      </c>
      <c r="F20" s="13">
        <v>21359.539999999979</v>
      </c>
      <c r="G20" s="171">
        <f>F31</f>
        <v>18012.229999999981</v>
      </c>
      <c r="H20" s="171">
        <f>G31</f>
        <v>19098.879999999946</v>
      </c>
      <c r="I20" s="171">
        <f>H31</f>
        <v>-0.12000000005355105</v>
      </c>
    </row>
    <row r="21" spans="1:9" x14ac:dyDescent="0.2">
      <c r="A21" s="6" t="s">
        <v>2</v>
      </c>
      <c r="B21" s="7"/>
      <c r="C21" s="13">
        <v>191785</v>
      </c>
      <c r="D21" s="13">
        <v>351151.64</v>
      </c>
      <c r="E21" s="13">
        <v>326953.90999999997</v>
      </c>
      <c r="F21" s="13">
        <v>269552</v>
      </c>
      <c r="G21" s="13">
        <v>271792.8</v>
      </c>
      <c r="H21" s="13">
        <v>238553</v>
      </c>
      <c r="I21" s="13">
        <v>257652</v>
      </c>
    </row>
    <row r="22" spans="1:9" x14ac:dyDescent="0.2">
      <c r="A22" s="6" t="s">
        <v>3</v>
      </c>
      <c r="B22" s="7"/>
      <c r="C22" s="13">
        <v>190715</v>
      </c>
      <c r="D22" s="13">
        <v>325938.74</v>
      </c>
      <c r="E22" s="12">
        <v>336550.27</v>
      </c>
      <c r="F22" s="13">
        <v>272899.31</v>
      </c>
      <c r="G22" s="13">
        <v>270706.15000000002</v>
      </c>
      <c r="H22" s="13">
        <v>257652</v>
      </c>
      <c r="I22" s="13">
        <v>257652</v>
      </c>
    </row>
    <row r="23" spans="1:9" x14ac:dyDescent="0.2">
      <c r="A23" s="6"/>
      <c r="B23" s="7"/>
      <c r="C23" s="13"/>
      <c r="D23" s="13"/>
      <c r="E23" s="13"/>
      <c r="F23" s="13"/>
      <c r="G23" s="13"/>
      <c r="H23" s="13"/>
      <c r="I23" s="13"/>
    </row>
    <row r="24" spans="1:9" x14ac:dyDescent="0.2">
      <c r="A24" s="14" t="s">
        <v>4</v>
      </c>
      <c r="B24" s="15"/>
      <c r="C24" s="16"/>
      <c r="D24" s="16"/>
      <c r="E24" s="16"/>
      <c r="F24" s="16"/>
      <c r="G24" s="16"/>
      <c r="H24" s="17"/>
      <c r="I24" s="17"/>
    </row>
    <row r="25" spans="1:9" x14ac:dyDescent="0.2">
      <c r="A25" s="14" t="s">
        <v>31</v>
      </c>
      <c r="B25" s="18"/>
      <c r="C25" s="19"/>
      <c r="D25" s="16"/>
      <c r="E25" s="16"/>
      <c r="F25" s="16"/>
      <c r="G25" s="16"/>
      <c r="H25" s="17"/>
      <c r="I25" s="17"/>
    </row>
    <row r="26" spans="1:9" x14ac:dyDescent="0.2">
      <c r="A26" s="20"/>
      <c r="B26" s="21"/>
      <c r="C26" s="22"/>
      <c r="D26" s="22"/>
      <c r="E26" s="22"/>
      <c r="F26" s="22"/>
      <c r="G26" s="22"/>
      <c r="H26" s="22"/>
      <c r="I26" s="22"/>
    </row>
    <row r="27" spans="1:9" x14ac:dyDescent="0.2">
      <c r="A27" s="20"/>
      <c r="B27" s="21"/>
      <c r="C27" s="22"/>
      <c r="D27" s="22"/>
      <c r="E27" s="22"/>
      <c r="F27" s="22"/>
      <c r="G27" s="22"/>
      <c r="H27" s="22"/>
      <c r="I27" s="22"/>
    </row>
    <row r="28" spans="1:9" x14ac:dyDescent="0.2">
      <c r="A28" s="20"/>
      <c r="B28" s="21"/>
      <c r="C28" s="22"/>
      <c r="D28" s="22"/>
      <c r="E28" s="22"/>
      <c r="F28" s="22"/>
      <c r="G28" s="22"/>
      <c r="H28" s="22"/>
      <c r="I28" s="22"/>
    </row>
    <row r="29" spans="1:9" x14ac:dyDescent="0.2">
      <c r="A29" s="14" t="s">
        <v>5</v>
      </c>
      <c r="B29" s="18"/>
      <c r="C29" s="17">
        <v>0</v>
      </c>
      <c r="D29" s="17">
        <v>0</v>
      </c>
      <c r="E29" s="17">
        <v>0</v>
      </c>
      <c r="F29" s="17">
        <f t="shared" ref="F29:H29" si="0">SUM(F26:F28)</f>
        <v>0</v>
      </c>
      <c r="G29" s="17">
        <f t="shared" si="0"/>
        <v>0</v>
      </c>
      <c r="H29" s="17">
        <f t="shared" si="0"/>
        <v>0</v>
      </c>
      <c r="I29" s="17">
        <f t="shared" ref="I29" si="1">SUM(I26:I28)</f>
        <v>0</v>
      </c>
    </row>
    <row r="30" spans="1:9" x14ac:dyDescent="0.2">
      <c r="A30" s="6"/>
      <c r="B30" s="7"/>
      <c r="C30" s="13"/>
      <c r="D30" s="13"/>
      <c r="E30" s="13"/>
      <c r="F30" s="13"/>
      <c r="G30" s="13"/>
      <c r="H30" s="13"/>
      <c r="I30" s="13"/>
    </row>
    <row r="31" spans="1:9" x14ac:dyDescent="0.2">
      <c r="A31" s="6" t="s">
        <v>7</v>
      </c>
      <c r="B31" s="7"/>
      <c r="C31" s="12">
        <v>5743</v>
      </c>
      <c r="D31" s="12">
        <v>30955.900000000023</v>
      </c>
      <c r="E31" s="12">
        <v>21359.539999999979</v>
      </c>
      <c r="F31" s="12">
        <f>+F20+F21-F22+F29</f>
        <v>18012.229999999981</v>
      </c>
      <c r="G31" s="12">
        <f>+G20+G21-G22+G29</f>
        <v>19098.879999999946</v>
      </c>
      <c r="H31" s="12">
        <f t="shared" ref="H31:I31" si="2">+H20+H21-H22+H29</f>
        <v>-0.12000000005355105</v>
      </c>
      <c r="I31" s="12">
        <f t="shared" si="2"/>
        <v>-0.12000000005355105</v>
      </c>
    </row>
    <row r="32" spans="1:9" x14ac:dyDescent="0.2">
      <c r="A32" s="23"/>
      <c r="B32" s="24"/>
      <c r="C32" s="25"/>
      <c r="D32" s="25"/>
      <c r="E32" s="13"/>
      <c r="F32" s="13"/>
      <c r="G32" s="13"/>
      <c r="H32" s="13"/>
      <c r="I32" s="13"/>
    </row>
    <row r="33" spans="1:9" x14ac:dyDescent="0.2">
      <c r="A33" s="6" t="s">
        <v>24</v>
      </c>
      <c r="B33" s="7"/>
      <c r="C33" s="25">
        <v>7779</v>
      </c>
      <c r="D33" s="25">
        <v>60820.77</v>
      </c>
      <c r="E33" s="13">
        <v>24337.02</v>
      </c>
      <c r="F33" s="13">
        <v>10208</v>
      </c>
      <c r="G33" s="13">
        <v>58464.03</v>
      </c>
      <c r="H33" s="13"/>
      <c r="I33" s="13"/>
    </row>
    <row r="34" spans="1:9" x14ac:dyDescent="0.2">
      <c r="A34" s="23"/>
      <c r="B34" s="24"/>
      <c r="C34" s="25"/>
      <c r="D34" s="25"/>
      <c r="E34" s="13"/>
      <c r="F34" s="13"/>
      <c r="G34" s="13"/>
      <c r="H34" s="13"/>
      <c r="I34" s="13"/>
    </row>
    <row r="35" spans="1:9" x14ac:dyDescent="0.2">
      <c r="A35" s="6" t="s">
        <v>25</v>
      </c>
      <c r="B35" s="27"/>
      <c r="C35" s="28">
        <v>-2036</v>
      </c>
      <c r="D35" s="28">
        <v>-29864.869999999974</v>
      </c>
      <c r="E35" s="29" t="s">
        <v>198</v>
      </c>
      <c r="F35" s="166" t="s">
        <v>198</v>
      </c>
      <c r="G35" s="166" t="s">
        <v>198</v>
      </c>
      <c r="H35" s="166" t="s">
        <v>198</v>
      </c>
      <c r="I35" s="166" t="s">
        <v>198</v>
      </c>
    </row>
    <row r="36" spans="1:9" x14ac:dyDescent="0.2">
      <c r="A36" s="31"/>
      <c r="B36" s="31"/>
      <c r="C36" s="32"/>
      <c r="D36" s="32"/>
      <c r="E36" s="32"/>
      <c r="F36" s="32"/>
      <c r="G36" s="32"/>
      <c r="H36" s="32"/>
      <c r="I36" s="32"/>
    </row>
    <row r="37" spans="1:9" x14ac:dyDescent="0.2">
      <c r="A37" s="33" t="s">
        <v>26</v>
      </c>
      <c r="B37" s="3"/>
      <c r="C37" s="34"/>
      <c r="D37" s="34"/>
      <c r="E37" s="35"/>
      <c r="F37" s="35"/>
      <c r="G37" s="35"/>
      <c r="H37" s="35"/>
      <c r="I37" s="35"/>
    </row>
    <row r="38" spans="1:9" x14ac:dyDescent="0.2">
      <c r="A38" s="36" t="s">
        <v>29</v>
      </c>
      <c r="B38" s="24"/>
      <c r="C38" s="37"/>
      <c r="D38" s="37"/>
      <c r="E38" s="25"/>
      <c r="F38" s="25"/>
      <c r="G38" s="25"/>
      <c r="H38" s="25"/>
      <c r="I38" s="25"/>
    </row>
    <row r="39" spans="1:9" x14ac:dyDescent="0.2">
      <c r="A39" s="6"/>
      <c r="B39" s="7"/>
      <c r="C39" s="13"/>
      <c r="D39" s="13"/>
      <c r="E39" s="13"/>
      <c r="F39" s="13"/>
      <c r="G39" s="13"/>
      <c r="H39" s="13"/>
      <c r="I39" s="13"/>
    </row>
    <row r="40" spans="1:9" x14ac:dyDescent="0.2">
      <c r="A40" s="6" t="s">
        <v>6</v>
      </c>
      <c r="B40" s="7"/>
      <c r="C40" s="22"/>
      <c r="D40" s="22"/>
      <c r="E40" s="13"/>
      <c r="F40" s="13"/>
      <c r="G40" s="13"/>
      <c r="H40" s="13"/>
      <c r="I40" s="13"/>
    </row>
    <row r="41" spans="1:9" x14ac:dyDescent="0.2">
      <c r="A41" s="6"/>
      <c r="B41" s="7"/>
      <c r="C41" s="22"/>
      <c r="D41" s="22"/>
      <c r="E41" s="13"/>
      <c r="F41" s="13"/>
      <c r="G41" s="13"/>
      <c r="H41" s="13"/>
      <c r="I41" s="13"/>
    </row>
    <row r="42" spans="1:9" x14ac:dyDescent="0.2">
      <c r="A42" s="36" t="s">
        <v>8</v>
      </c>
      <c r="B42" s="27"/>
      <c r="C42" s="22"/>
      <c r="D42" s="22"/>
      <c r="E42" s="13"/>
      <c r="F42" s="13"/>
      <c r="G42" s="13"/>
      <c r="H42" s="13"/>
      <c r="I42" s="13"/>
    </row>
    <row r="43" spans="1:9" x14ac:dyDescent="0.2">
      <c r="A43" s="38" t="s">
        <v>9</v>
      </c>
      <c r="B43" s="39"/>
      <c r="C43" s="22"/>
      <c r="D43" s="22"/>
      <c r="E43" s="13"/>
      <c r="F43" s="13"/>
      <c r="G43" s="13"/>
      <c r="H43" s="13"/>
      <c r="I43" s="13"/>
    </row>
  </sheetData>
  <sheetProtection selectLockedCells="1"/>
  <mergeCells count="1">
    <mergeCell ref="A16:I16"/>
  </mergeCells>
  <printOptions horizontalCentered="1"/>
  <pageMargins left="0.75" right="0.75" top="0.6" bottom="0.55000000000000004" header="0.28000000000000003" footer="0.16"/>
  <pageSetup scale="97"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E55029-7FF9-4E2D-94CF-0C8636CDC27E}">
  <sheetPr>
    <pageSetUpPr fitToPage="1"/>
  </sheetPr>
  <dimension ref="A1:I43"/>
  <sheetViews>
    <sheetView zoomScaleNormal="100" workbookViewId="0">
      <selection activeCell="A13" sqref="A13"/>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A1" s="2"/>
      <c r="B1" s="2"/>
      <c r="C1" s="2"/>
      <c r="D1" s="2"/>
      <c r="E1" s="2"/>
      <c r="F1" s="2"/>
      <c r="G1" s="2"/>
      <c r="H1" s="2"/>
      <c r="I1" s="2"/>
    </row>
    <row r="2" spans="1:9" x14ac:dyDescent="0.2">
      <c r="A2" s="2" t="s">
        <v>13</v>
      </c>
      <c r="B2" s="3" t="s">
        <v>36</v>
      </c>
      <c r="C2" s="3"/>
      <c r="D2" s="3"/>
      <c r="E2" s="2"/>
      <c r="F2" s="2"/>
      <c r="G2" s="4" t="s">
        <v>14</v>
      </c>
      <c r="H2" s="3" t="s">
        <v>307</v>
      </c>
      <c r="I2" s="3"/>
    </row>
    <row r="3" spans="1:9" x14ac:dyDescent="0.2">
      <c r="A3" s="2" t="s">
        <v>22</v>
      </c>
      <c r="B3" s="3" t="s">
        <v>308</v>
      </c>
      <c r="C3" s="3"/>
      <c r="D3" s="3"/>
      <c r="E3" s="2"/>
      <c r="F3" s="2"/>
      <c r="G3" s="4" t="s">
        <v>15</v>
      </c>
      <c r="H3" s="163" t="s">
        <v>309</v>
      </c>
      <c r="I3" s="5"/>
    </row>
    <row r="4" spans="1:9" x14ac:dyDescent="0.2">
      <c r="A4" s="2" t="s">
        <v>16</v>
      </c>
      <c r="B4" s="3" t="s">
        <v>332</v>
      </c>
      <c r="C4" s="3"/>
      <c r="D4" s="3"/>
      <c r="E4" s="2"/>
      <c r="F4" s="2"/>
      <c r="G4" s="4" t="s">
        <v>18</v>
      </c>
      <c r="H4" s="3" t="s">
        <v>139</v>
      </c>
      <c r="I4" s="3"/>
    </row>
    <row r="5" spans="1:9" x14ac:dyDescent="0.2">
      <c r="A5" s="2" t="s">
        <v>17</v>
      </c>
      <c r="B5" s="3" t="s">
        <v>333</v>
      </c>
      <c r="C5" s="5"/>
      <c r="D5" s="5"/>
      <c r="E5" s="2"/>
      <c r="F5" s="2"/>
      <c r="G5" s="4" t="s">
        <v>19</v>
      </c>
      <c r="H5" s="5" t="s">
        <v>334</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335</v>
      </c>
      <c r="B8" s="2"/>
      <c r="C8" s="2"/>
      <c r="D8" s="2"/>
      <c r="E8" s="2"/>
      <c r="F8" s="2"/>
      <c r="G8" s="2"/>
      <c r="H8" s="2"/>
      <c r="I8" s="2"/>
    </row>
    <row r="9" spans="1:9" x14ac:dyDescent="0.2">
      <c r="A9" s="2"/>
      <c r="B9" s="2"/>
      <c r="C9" s="2"/>
      <c r="D9" s="2"/>
      <c r="E9" s="2"/>
      <c r="F9" s="2"/>
      <c r="G9" s="2"/>
      <c r="H9" s="2"/>
      <c r="I9" s="2"/>
    </row>
    <row r="10" spans="1:9" x14ac:dyDescent="0.2">
      <c r="A10" s="2" t="s">
        <v>314</v>
      </c>
      <c r="B10" s="2"/>
      <c r="C10" s="2"/>
      <c r="D10" s="2"/>
      <c r="E10" s="2"/>
      <c r="F10" s="2"/>
      <c r="G10" s="2"/>
      <c r="H10" s="2"/>
      <c r="I10" s="2"/>
    </row>
    <row r="11" spans="1:9" x14ac:dyDescent="0.2">
      <c r="A11" s="2"/>
      <c r="B11" s="2"/>
      <c r="C11" s="2"/>
      <c r="D11" s="2"/>
      <c r="E11" s="2"/>
      <c r="F11" s="2"/>
      <c r="G11" s="2"/>
      <c r="H11" s="2"/>
      <c r="I11" s="2"/>
    </row>
    <row r="12" spans="1:9" x14ac:dyDescent="0.2">
      <c r="A12" s="2" t="s">
        <v>336</v>
      </c>
      <c r="B12" s="2"/>
      <c r="C12" s="2"/>
      <c r="D12" s="2"/>
      <c r="E12" s="2"/>
      <c r="F12" s="2"/>
      <c r="G12" s="2"/>
      <c r="H12" s="2"/>
      <c r="I12" s="2"/>
    </row>
    <row r="13" spans="1:9" x14ac:dyDescent="0.2">
      <c r="A13" s="2"/>
      <c r="B13" s="2"/>
      <c r="C13" s="2"/>
      <c r="D13" s="2"/>
      <c r="E13" s="2"/>
      <c r="F13" s="2"/>
      <c r="G13" s="2"/>
      <c r="H13" s="2"/>
      <c r="I13" s="2"/>
    </row>
    <row r="14" spans="1:9" x14ac:dyDescent="0.2">
      <c r="A14" s="1" t="s">
        <v>359</v>
      </c>
      <c r="B14" s="2"/>
      <c r="C14" s="2"/>
      <c r="D14" s="2"/>
      <c r="E14" s="2"/>
      <c r="F14" s="2"/>
      <c r="G14" s="2"/>
      <c r="H14" s="2"/>
      <c r="I14" s="2"/>
    </row>
    <row r="15" spans="1:9" x14ac:dyDescent="0.2">
      <c r="A15" s="2"/>
      <c r="B15" s="2"/>
      <c r="C15" s="2"/>
      <c r="D15" s="2"/>
      <c r="E15" s="2"/>
      <c r="F15" s="2"/>
      <c r="G15" s="2"/>
      <c r="H15" s="2"/>
      <c r="I15" s="2"/>
    </row>
    <row r="16" spans="1:9" x14ac:dyDescent="0.2">
      <c r="A16" s="233" t="s">
        <v>12</v>
      </c>
      <c r="B16" s="234"/>
      <c r="C16" s="234"/>
      <c r="D16" s="234"/>
      <c r="E16" s="234"/>
      <c r="F16" s="234"/>
      <c r="G16" s="234"/>
      <c r="H16" s="234"/>
      <c r="I16" s="235"/>
    </row>
    <row r="17" spans="1:9" x14ac:dyDescent="0.2">
      <c r="A17" s="6"/>
      <c r="B17" s="7"/>
      <c r="C17" s="8" t="s">
        <v>27</v>
      </c>
      <c r="D17" s="8" t="s">
        <v>30</v>
      </c>
      <c r="E17" s="8" t="s">
        <v>32</v>
      </c>
      <c r="F17" s="8" t="s">
        <v>33</v>
      </c>
      <c r="G17" s="8" t="s">
        <v>34</v>
      </c>
      <c r="H17" s="8" t="s">
        <v>35</v>
      </c>
      <c r="I17" s="8" t="s">
        <v>356</v>
      </c>
    </row>
    <row r="18" spans="1:9" x14ac:dyDescent="0.2">
      <c r="A18" s="6"/>
      <c r="B18" s="7"/>
      <c r="C18" s="10" t="s">
        <v>10</v>
      </c>
      <c r="D18" s="11" t="s">
        <v>10</v>
      </c>
      <c r="E18" s="11" t="s">
        <v>10</v>
      </c>
      <c r="F18" s="11" t="s">
        <v>10</v>
      </c>
      <c r="G18" s="11" t="s">
        <v>10</v>
      </c>
      <c r="H18" s="11" t="s">
        <v>11</v>
      </c>
      <c r="I18" s="11" t="s">
        <v>11</v>
      </c>
    </row>
    <row r="19" spans="1:9" x14ac:dyDescent="0.2">
      <c r="A19" s="6" t="s">
        <v>0</v>
      </c>
      <c r="B19" s="7"/>
      <c r="C19" s="22">
        <v>194306</v>
      </c>
      <c r="D19" s="22">
        <v>181449</v>
      </c>
      <c r="E19" s="22">
        <v>180000</v>
      </c>
      <c r="F19" s="13">
        <v>130000</v>
      </c>
      <c r="G19" s="13">
        <v>130000</v>
      </c>
      <c r="H19" s="13">
        <v>130000</v>
      </c>
      <c r="I19" s="13">
        <v>130000</v>
      </c>
    </row>
    <row r="20" spans="1:9" x14ac:dyDescent="0.2">
      <c r="A20" s="6" t="s">
        <v>1</v>
      </c>
      <c r="B20" s="7"/>
      <c r="C20" s="22">
        <v>9376</v>
      </c>
      <c r="D20" s="22">
        <v>5113</v>
      </c>
      <c r="E20" s="22">
        <v>1869</v>
      </c>
      <c r="F20" s="13">
        <v>1781.3899999999994</v>
      </c>
      <c r="G20" s="13">
        <f>F31</f>
        <v>5865.6199999999953</v>
      </c>
      <c r="H20" s="13">
        <f>G31</f>
        <v>1781.390000000014</v>
      </c>
      <c r="I20" s="13">
        <f>H31</f>
        <v>0.39000000001396984</v>
      </c>
    </row>
    <row r="21" spans="1:9" x14ac:dyDescent="0.2">
      <c r="A21" s="6" t="s">
        <v>2</v>
      </c>
      <c r="B21" s="7"/>
      <c r="C21" s="22">
        <v>118395</v>
      </c>
      <c r="D21" s="22">
        <v>121647</v>
      </c>
      <c r="E21" s="22">
        <v>109861.02</v>
      </c>
      <c r="F21" s="13">
        <v>161098.53</v>
      </c>
      <c r="G21" s="13">
        <v>224365.13</v>
      </c>
      <c r="H21" s="13">
        <v>112219</v>
      </c>
      <c r="I21" s="13">
        <v>114000</v>
      </c>
    </row>
    <row r="22" spans="1:9" x14ac:dyDescent="0.2">
      <c r="A22" s="6" t="s">
        <v>3</v>
      </c>
      <c r="B22" s="7"/>
      <c r="C22" s="22">
        <v>122658</v>
      </c>
      <c r="D22" s="22">
        <v>124891</v>
      </c>
      <c r="E22" s="17">
        <v>109948.63</v>
      </c>
      <c r="F22" s="13">
        <v>157014.29999999999</v>
      </c>
      <c r="G22" s="13">
        <v>228449.36</v>
      </c>
      <c r="H22" s="13">
        <v>114000</v>
      </c>
      <c r="I22" s="13">
        <v>114000</v>
      </c>
    </row>
    <row r="23" spans="1:9" x14ac:dyDescent="0.2">
      <c r="A23" s="6"/>
      <c r="B23" s="7"/>
      <c r="C23" s="22"/>
      <c r="D23" s="22"/>
      <c r="E23" s="22"/>
      <c r="F23" s="13"/>
      <c r="G23" s="13"/>
      <c r="H23" s="13"/>
      <c r="I23" s="13"/>
    </row>
    <row r="24" spans="1:9" x14ac:dyDescent="0.2">
      <c r="A24" s="14" t="s">
        <v>4</v>
      </c>
      <c r="B24" s="15"/>
      <c r="C24" s="16"/>
      <c r="D24" s="16"/>
      <c r="E24" s="16"/>
      <c r="F24" s="16"/>
      <c r="G24" s="16"/>
      <c r="H24" s="17"/>
      <c r="I24" s="17"/>
    </row>
    <row r="25" spans="1:9" x14ac:dyDescent="0.2">
      <c r="A25" s="14" t="s">
        <v>31</v>
      </c>
      <c r="B25" s="18"/>
      <c r="C25" s="19"/>
      <c r="D25" s="16"/>
      <c r="E25" s="16"/>
      <c r="F25" s="16"/>
      <c r="G25" s="16"/>
      <c r="H25" s="17"/>
      <c r="I25" s="17"/>
    </row>
    <row r="26" spans="1:9" x14ac:dyDescent="0.2">
      <c r="A26" s="20"/>
      <c r="B26" s="21"/>
      <c r="C26" s="22"/>
      <c r="D26" s="22"/>
      <c r="E26" s="22"/>
      <c r="F26" s="22"/>
      <c r="G26" s="22"/>
      <c r="H26" s="22"/>
      <c r="I26" s="22"/>
    </row>
    <row r="27" spans="1:9" x14ac:dyDescent="0.2">
      <c r="A27" s="20"/>
      <c r="B27" s="21"/>
      <c r="C27" s="22"/>
      <c r="D27" s="22"/>
      <c r="E27" s="22"/>
      <c r="F27" s="22"/>
      <c r="G27" s="22"/>
      <c r="H27" s="22"/>
      <c r="I27" s="22"/>
    </row>
    <row r="28" spans="1:9" x14ac:dyDescent="0.2">
      <c r="A28" s="20"/>
      <c r="B28" s="21"/>
      <c r="C28" s="22"/>
      <c r="D28" s="22"/>
      <c r="E28" s="22"/>
      <c r="F28" s="22"/>
      <c r="G28" s="22"/>
      <c r="H28" s="22"/>
      <c r="I28" s="22"/>
    </row>
    <row r="29" spans="1:9" x14ac:dyDescent="0.2">
      <c r="A29" s="14" t="s">
        <v>5</v>
      </c>
      <c r="B29" s="18"/>
      <c r="C29" s="17">
        <v>0</v>
      </c>
      <c r="D29" s="17">
        <v>0</v>
      </c>
      <c r="E29" s="17">
        <v>0</v>
      </c>
      <c r="F29" s="17">
        <f t="shared" ref="F29:H29" si="0">SUM(F26:F28)</f>
        <v>0</v>
      </c>
      <c r="G29" s="17">
        <f t="shared" si="0"/>
        <v>0</v>
      </c>
      <c r="H29" s="17">
        <f t="shared" si="0"/>
        <v>0</v>
      </c>
      <c r="I29" s="17">
        <f t="shared" ref="I29" si="1">SUM(I26:I28)</f>
        <v>0</v>
      </c>
    </row>
    <row r="30" spans="1:9" x14ac:dyDescent="0.2">
      <c r="A30" s="6"/>
      <c r="B30" s="7"/>
      <c r="C30" s="22"/>
      <c r="D30" s="22"/>
      <c r="E30" s="22"/>
      <c r="F30" s="13"/>
      <c r="G30" s="13"/>
      <c r="H30" s="13"/>
      <c r="I30" s="13"/>
    </row>
    <row r="31" spans="1:9" x14ac:dyDescent="0.2">
      <c r="A31" s="6" t="s">
        <v>7</v>
      </c>
      <c r="B31" s="7"/>
      <c r="C31" s="17">
        <v>5113</v>
      </c>
      <c r="D31" s="17">
        <v>1869</v>
      </c>
      <c r="E31" s="17">
        <v>1781.3899999999994</v>
      </c>
      <c r="F31" s="12">
        <f>+F20+F21-F22+F29</f>
        <v>5865.6199999999953</v>
      </c>
      <c r="G31" s="12">
        <f>+G20+G21-G22+G29</f>
        <v>1781.390000000014</v>
      </c>
      <c r="H31" s="12">
        <f t="shared" ref="H31:I31" si="2">+H20+H21-H22+H29</f>
        <v>0.39000000001396984</v>
      </c>
      <c r="I31" s="12">
        <f t="shared" si="2"/>
        <v>0.39000000001396984</v>
      </c>
    </row>
    <row r="32" spans="1:9" x14ac:dyDescent="0.2">
      <c r="A32" s="23"/>
      <c r="B32" s="24"/>
      <c r="C32" s="37"/>
      <c r="D32" s="37"/>
      <c r="E32" s="22"/>
      <c r="F32" s="13"/>
      <c r="G32" s="13"/>
      <c r="H32" s="13"/>
      <c r="I32" s="13"/>
    </row>
    <row r="33" spans="1:9" x14ac:dyDescent="0.2">
      <c r="A33" s="6" t="s">
        <v>24</v>
      </c>
      <c r="B33" s="7"/>
      <c r="C33" s="37">
        <v>0</v>
      </c>
      <c r="D33" s="37">
        <v>0</v>
      </c>
      <c r="E33" s="22"/>
      <c r="F33" s="13">
        <v>53107.78</v>
      </c>
      <c r="G33" s="13">
        <v>0</v>
      </c>
      <c r="H33" s="13"/>
      <c r="I33" s="13"/>
    </row>
    <row r="34" spans="1:9" x14ac:dyDescent="0.2">
      <c r="A34" s="23"/>
      <c r="B34" s="24"/>
      <c r="C34" s="37"/>
      <c r="D34" s="37"/>
      <c r="E34" s="22"/>
      <c r="F34" s="13"/>
      <c r="G34" s="13"/>
      <c r="H34" s="13"/>
      <c r="I34" s="13"/>
    </row>
    <row r="35" spans="1:9" x14ac:dyDescent="0.2">
      <c r="A35" s="6" t="s">
        <v>25</v>
      </c>
      <c r="B35" s="27"/>
      <c r="C35" s="58">
        <v>5113</v>
      </c>
      <c r="D35" s="58">
        <v>1869</v>
      </c>
      <c r="E35" s="59">
        <v>1781.3899999999994</v>
      </c>
      <c r="F35" s="29" t="s">
        <v>198</v>
      </c>
      <c r="G35" s="29" t="s">
        <v>198</v>
      </c>
      <c r="H35" s="29" t="s">
        <v>198</v>
      </c>
      <c r="I35" s="29" t="s">
        <v>198</v>
      </c>
    </row>
    <row r="36" spans="1:9" x14ac:dyDescent="0.2">
      <c r="A36" s="31"/>
      <c r="B36" s="31"/>
      <c r="C36" s="32"/>
      <c r="D36" s="32"/>
      <c r="E36" s="32"/>
      <c r="F36" s="32"/>
      <c r="G36" s="32"/>
      <c r="H36" s="32"/>
      <c r="I36" s="32"/>
    </row>
    <row r="37" spans="1:9" x14ac:dyDescent="0.2">
      <c r="A37" s="33" t="s">
        <v>26</v>
      </c>
      <c r="B37" s="3"/>
      <c r="C37" s="34"/>
      <c r="D37" s="34"/>
      <c r="E37" s="35"/>
      <c r="F37" s="35"/>
      <c r="G37" s="35"/>
      <c r="H37" s="35"/>
      <c r="I37" s="35"/>
    </row>
    <row r="38" spans="1:9" x14ac:dyDescent="0.2">
      <c r="A38" s="36" t="s">
        <v>29</v>
      </c>
      <c r="B38" s="24"/>
      <c r="C38" s="37"/>
      <c r="D38" s="37"/>
      <c r="E38" s="25"/>
      <c r="F38" s="25"/>
      <c r="G38" s="25"/>
      <c r="H38" s="25"/>
      <c r="I38" s="25"/>
    </row>
    <row r="39" spans="1:9" x14ac:dyDescent="0.2">
      <c r="A39" s="6"/>
      <c r="B39" s="7"/>
      <c r="C39" s="13"/>
      <c r="D39" s="13"/>
      <c r="E39" s="13"/>
      <c r="F39" s="13"/>
      <c r="G39" s="13"/>
      <c r="H39" s="13"/>
      <c r="I39" s="13"/>
    </row>
    <row r="40" spans="1:9" x14ac:dyDescent="0.2">
      <c r="A40" s="6" t="s">
        <v>6</v>
      </c>
      <c r="B40" s="7"/>
      <c r="C40" s="22"/>
      <c r="D40" s="22"/>
      <c r="E40" s="13"/>
      <c r="F40" s="13"/>
      <c r="G40" s="13"/>
      <c r="H40" s="13"/>
      <c r="I40" s="13"/>
    </row>
    <row r="41" spans="1:9" x14ac:dyDescent="0.2">
      <c r="A41" s="6"/>
      <c r="B41" s="7"/>
      <c r="C41" s="22"/>
      <c r="D41" s="22"/>
      <c r="E41" s="13"/>
      <c r="F41" s="13"/>
      <c r="G41" s="13"/>
      <c r="H41" s="13"/>
      <c r="I41" s="13"/>
    </row>
    <row r="42" spans="1:9" x14ac:dyDescent="0.2">
      <c r="A42" s="36" t="s">
        <v>8</v>
      </c>
      <c r="B42" s="27"/>
      <c r="C42" s="22"/>
      <c r="D42" s="22"/>
      <c r="E42" s="13"/>
      <c r="F42" s="13"/>
      <c r="G42" s="13"/>
      <c r="H42" s="13"/>
      <c r="I42" s="13"/>
    </row>
    <row r="43" spans="1:9" x14ac:dyDescent="0.2">
      <c r="A43" s="38" t="s">
        <v>9</v>
      </c>
      <c r="B43" s="39"/>
      <c r="C43" s="22"/>
      <c r="D43" s="22"/>
      <c r="E43" s="13"/>
      <c r="F43" s="13"/>
      <c r="G43" s="13"/>
      <c r="H43" s="13"/>
      <c r="I43" s="13"/>
    </row>
  </sheetData>
  <sheetProtection selectLockedCells="1"/>
  <mergeCells count="1">
    <mergeCell ref="A16:I16"/>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2AD7AC-6426-4D8B-A8B8-DBEE02CD9D4B}">
  <sheetPr>
    <pageSetUpPr fitToPage="1"/>
  </sheetPr>
  <dimension ref="A1:I43"/>
  <sheetViews>
    <sheetView zoomScaleNormal="100" workbookViewId="0">
      <selection activeCell="A13" sqref="A13"/>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A1" s="2"/>
      <c r="B1" s="2"/>
      <c r="C1" s="2"/>
      <c r="D1" s="2"/>
      <c r="E1" s="2"/>
      <c r="F1" s="2"/>
      <c r="G1" s="2"/>
      <c r="H1" s="2"/>
      <c r="I1" s="2"/>
    </row>
    <row r="2" spans="1:9" x14ac:dyDescent="0.2">
      <c r="A2" s="2" t="s">
        <v>13</v>
      </c>
      <c r="B2" s="3" t="s">
        <v>36</v>
      </c>
      <c r="C2" s="3"/>
      <c r="D2" s="3"/>
      <c r="E2" s="2"/>
      <c r="F2" s="2"/>
      <c r="G2" s="4" t="s">
        <v>14</v>
      </c>
      <c r="H2" s="3" t="s">
        <v>307</v>
      </c>
      <c r="I2" s="3"/>
    </row>
    <row r="3" spans="1:9" x14ac:dyDescent="0.2">
      <c r="A3" s="2" t="s">
        <v>22</v>
      </c>
      <c r="B3" s="3" t="s">
        <v>308</v>
      </c>
      <c r="C3" s="3"/>
      <c r="D3" s="3"/>
      <c r="E3" s="2"/>
      <c r="F3" s="2"/>
      <c r="G3" s="4" t="s">
        <v>15</v>
      </c>
      <c r="H3" s="163" t="s">
        <v>309</v>
      </c>
      <c r="I3" s="5"/>
    </row>
    <row r="4" spans="1:9" x14ac:dyDescent="0.2">
      <c r="A4" s="2" t="s">
        <v>16</v>
      </c>
      <c r="B4" s="3" t="s">
        <v>337</v>
      </c>
      <c r="C4" s="3"/>
      <c r="D4" s="3"/>
      <c r="E4" s="2"/>
      <c r="F4" s="2"/>
      <c r="G4" s="4" t="s">
        <v>18</v>
      </c>
      <c r="H4" s="3" t="s">
        <v>139</v>
      </c>
      <c r="I4" s="3"/>
    </row>
    <row r="5" spans="1:9" x14ac:dyDescent="0.2">
      <c r="A5" s="2" t="s">
        <v>17</v>
      </c>
      <c r="B5" s="3" t="s">
        <v>333</v>
      </c>
      <c r="C5" s="5"/>
      <c r="D5" s="5"/>
      <c r="E5" s="2"/>
      <c r="F5" s="2"/>
      <c r="G5" s="4" t="s">
        <v>19</v>
      </c>
      <c r="H5" s="5" t="s">
        <v>338</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339</v>
      </c>
      <c r="B8" s="2"/>
      <c r="C8" s="2"/>
      <c r="D8" s="2"/>
      <c r="E8" s="2"/>
      <c r="F8" s="2"/>
      <c r="G8" s="2"/>
      <c r="H8" s="2"/>
      <c r="I8" s="2"/>
    </row>
    <row r="9" spans="1:9" x14ac:dyDescent="0.2">
      <c r="A9" s="2"/>
      <c r="B9" s="2"/>
      <c r="C9" s="2"/>
      <c r="D9" s="2"/>
      <c r="E9" s="2"/>
      <c r="F9" s="2"/>
      <c r="G9" s="2"/>
      <c r="H9" s="2"/>
      <c r="I9" s="2"/>
    </row>
    <row r="10" spans="1:9" x14ac:dyDescent="0.2">
      <c r="A10" s="2" t="s">
        <v>314</v>
      </c>
      <c r="B10" s="2"/>
      <c r="C10" s="2"/>
      <c r="D10" s="2"/>
      <c r="E10" s="2"/>
      <c r="F10" s="2"/>
      <c r="G10" s="2"/>
      <c r="H10" s="2"/>
      <c r="I10" s="2"/>
    </row>
    <row r="11" spans="1:9" x14ac:dyDescent="0.2">
      <c r="A11" s="2"/>
      <c r="B11" s="2"/>
      <c r="C11" s="2"/>
      <c r="D11" s="2"/>
      <c r="E11" s="2"/>
      <c r="F11" s="2"/>
      <c r="G11" s="2"/>
      <c r="H11" s="2"/>
      <c r="I11" s="2"/>
    </row>
    <row r="12" spans="1:9" x14ac:dyDescent="0.2">
      <c r="A12" s="2" t="s">
        <v>340</v>
      </c>
      <c r="B12" s="2"/>
      <c r="C12" s="2"/>
      <c r="D12" s="2"/>
      <c r="E12" s="2"/>
      <c r="F12" s="2"/>
      <c r="G12" s="2"/>
      <c r="H12" s="2"/>
      <c r="I12" s="2"/>
    </row>
    <row r="13" spans="1:9" x14ac:dyDescent="0.2">
      <c r="A13" s="2"/>
      <c r="B13" s="2"/>
      <c r="C13" s="2"/>
      <c r="D13" s="2"/>
      <c r="E13" s="2"/>
      <c r="F13" s="2"/>
      <c r="G13" s="2"/>
      <c r="H13" s="2"/>
      <c r="I13" s="2"/>
    </row>
    <row r="14" spans="1:9" x14ac:dyDescent="0.2">
      <c r="A14" s="1" t="s">
        <v>331</v>
      </c>
      <c r="B14" s="2"/>
      <c r="C14" s="2"/>
      <c r="D14" s="2"/>
      <c r="E14" s="2"/>
      <c r="F14" s="2"/>
      <c r="G14" s="2"/>
      <c r="H14" s="2"/>
      <c r="I14" s="2"/>
    </row>
    <row r="15" spans="1:9" x14ac:dyDescent="0.2">
      <c r="A15" s="2"/>
      <c r="B15" s="2"/>
      <c r="C15" s="2"/>
      <c r="D15" s="2"/>
      <c r="E15" s="2"/>
      <c r="F15" s="2"/>
      <c r="G15" s="2"/>
      <c r="H15" s="2"/>
      <c r="I15" s="2"/>
    </row>
    <row r="16" spans="1:9" x14ac:dyDescent="0.2">
      <c r="A16" s="233" t="s">
        <v>12</v>
      </c>
      <c r="B16" s="234"/>
      <c r="C16" s="234"/>
      <c r="D16" s="234"/>
      <c r="E16" s="234"/>
      <c r="F16" s="234"/>
      <c r="G16" s="234"/>
      <c r="H16" s="234"/>
      <c r="I16" s="235"/>
    </row>
    <row r="17" spans="1:9" x14ac:dyDescent="0.2">
      <c r="A17" s="6"/>
      <c r="B17" s="7"/>
      <c r="C17" s="8" t="s">
        <v>27</v>
      </c>
      <c r="D17" s="8" t="s">
        <v>30</v>
      </c>
      <c r="E17" s="8" t="s">
        <v>32</v>
      </c>
      <c r="F17" s="8" t="s">
        <v>33</v>
      </c>
      <c r="G17" s="8" t="s">
        <v>34</v>
      </c>
      <c r="H17" s="8" t="s">
        <v>35</v>
      </c>
      <c r="I17" s="8" t="s">
        <v>356</v>
      </c>
    </row>
    <row r="18" spans="1:9" x14ac:dyDescent="0.2">
      <c r="A18" s="6"/>
      <c r="B18" s="7"/>
      <c r="C18" s="10" t="s">
        <v>10</v>
      </c>
      <c r="D18" s="11" t="s">
        <v>10</v>
      </c>
      <c r="E18" s="11" t="s">
        <v>10</v>
      </c>
      <c r="F18" s="11" t="s">
        <v>10</v>
      </c>
      <c r="G18" s="11" t="s">
        <v>10</v>
      </c>
      <c r="H18" s="11" t="s">
        <v>11</v>
      </c>
      <c r="I18" s="11" t="s">
        <v>11</v>
      </c>
    </row>
    <row r="19" spans="1:9" x14ac:dyDescent="0.2">
      <c r="A19" s="6" t="s">
        <v>0</v>
      </c>
      <c r="B19" s="7"/>
      <c r="C19" s="22">
        <v>811297</v>
      </c>
      <c r="D19" s="22">
        <v>711894</v>
      </c>
      <c r="E19" s="22">
        <v>700000</v>
      </c>
      <c r="F19" s="13">
        <v>575000</v>
      </c>
      <c r="G19" s="13">
        <v>575000</v>
      </c>
      <c r="H19" s="13">
        <v>575000</v>
      </c>
      <c r="I19" s="13">
        <v>575000</v>
      </c>
    </row>
    <row r="20" spans="1:9" x14ac:dyDescent="0.2">
      <c r="A20" s="6" t="s">
        <v>1</v>
      </c>
      <c r="B20" s="7"/>
      <c r="C20" s="22">
        <v>0</v>
      </c>
      <c r="D20" s="22">
        <v>0</v>
      </c>
      <c r="E20" s="22">
        <v>0</v>
      </c>
      <c r="F20" s="13">
        <v>0</v>
      </c>
      <c r="G20" s="13">
        <v>0</v>
      </c>
      <c r="H20" s="13">
        <v>0</v>
      </c>
      <c r="I20" s="13">
        <v>0</v>
      </c>
    </row>
    <row r="21" spans="1:9" x14ac:dyDescent="0.2">
      <c r="A21" s="6" t="s">
        <v>2</v>
      </c>
      <c r="B21" s="7"/>
      <c r="C21" s="22">
        <v>573472</v>
      </c>
      <c r="D21" s="22">
        <v>449275</v>
      </c>
      <c r="E21" s="22">
        <v>182709</v>
      </c>
      <c r="F21" s="13">
        <v>687677.7</v>
      </c>
      <c r="G21" s="13">
        <v>292170.3</v>
      </c>
      <c r="H21" s="13">
        <v>575000</v>
      </c>
      <c r="I21" s="13">
        <v>575000</v>
      </c>
    </row>
    <row r="22" spans="1:9" x14ac:dyDescent="0.2">
      <c r="A22" s="6" t="s">
        <v>3</v>
      </c>
      <c r="B22" s="7"/>
      <c r="C22" s="22">
        <v>573472</v>
      </c>
      <c r="D22" s="22">
        <v>449275</v>
      </c>
      <c r="E22" s="17">
        <v>182709</v>
      </c>
      <c r="F22" s="13">
        <v>687677.7</v>
      </c>
      <c r="G22" s="13">
        <v>292170.3</v>
      </c>
      <c r="H22" s="13">
        <v>575000</v>
      </c>
      <c r="I22" s="13">
        <v>575000</v>
      </c>
    </row>
    <row r="23" spans="1:9" x14ac:dyDescent="0.2">
      <c r="A23" s="6"/>
      <c r="B23" s="7"/>
      <c r="C23" s="22"/>
      <c r="D23" s="22"/>
      <c r="E23" s="22"/>
      <c r="F23" s="13"/>
      <c r="G23" s="13"/>
      <c r="H23" s="13"/>
      <c r="I23" s="13"/>
    </row>
    <row r="24" spans="1:9" x14ac:dyDescent="0.2">
      <c r="A24" s="14" t="s">
        <v>4</v>
      </c>
      <c r="B24" s="15"/>
      <c r="C24" s="16"/>
      <c r="D24" s="16"/>
      <c r="E24" s="16"/>
      <c r="F24" s="16"/>
      <c r="G24" s="16"/>
      <c r="H24" s="17"/>
      <c r="I24" s="17"/>
    </row>
    <row r="25" spans="1:9" x14ac:dyDescent="0.2">
      <c r="A25" s="14" t="s">
        <v>31</v>
      </c>
      <c r="B25" s="18"/>
      <c r="C25" s="19"/>
      <c r="D25" s="16"/>
      <c r="E25" s="16"/>
      <c r="F25" s="16"/>
      <c r="G25" s="16"/>
      <c r="H25" s="17"/>
      <c r="I25" s="17"/>
    </row>
    <row r="26" spans="1:9" x14ac:dyDescent="0.2">
      <c r="A26" s="20"/>
      <c r="B26" s="21"/>
      <c r="C26" s="22"/>
      <c r="D26" s="22"/>
      <c r="E26" s="22"/>
      <c r="F26" s="22"/>
      <c r="G26" s="22"/>
      <c r="H26" s="22"/>
      <c r="I26" s="22"/>
    </row>
    <row r="27" spans="1:9" x14ac:dyDescent="0.2">
      <c r="A27" s="20"/>
      <c r="B27" s="21"/>
      <c r="C27" s="22"/>
      <c r="D27" s="22"/>
      <c r="E27" s="22"/>
      <c r="F27" s="22"/>
      <c r="G27" s="22"/>
      <c r="H27" s="22"/>
      <c r="I27" s="22"/>
    </row>
    <row r="28" spans="1:9" x14ac:dyDescent="0.2">
      <c r="A28" s="20"/>
      <c r="B28" s="21"/>
      <c r="C28" s="22"/>
      <c r="D28" s="22"/>
      <c r="E28" s="22"/>
      <c r="F28" s="22"/>
      <c r="G28" s="22"/>
      <c r="H28" s="22"/>
      <c r="I28" s="22"/>
    </row>
    <row r="29" spans="1:9" x14ac:dyDescent="0.2">
      <c r="A29" s="14" t="s">
        <v>5</v>
      </c>
      <c r="B29" s="18"/>
      <c r="C29" s="17">
        <v>0</v>
      </c>
      <c r="D29" s="17">
        <v>0</v>
      </c>
      <c r="E29" s="17">
        <v>0</v>
      </c>
      <c r="F29" s="17">
        <f t="shared" ref="F29:H29" si="0">SUM(F26:F28)</f>
        <v>0</v>
      </c>
      <c r="G29" s="17">
        <f t="shared" si="0"/>
        <v>0</v>
      </c>
      <c r="H29" s="17">
        <f t="shared" si="0"/>
        <v>0</v>
      </c>
      <c r="I29" s="17">
        <f t="shared" ref="I29" si="1">SUM(I26:I28)</f>
        <v>0</v>
      </c>
    </row>
    <row r="30" spans="1:9" x14ac:dyDescent="0.2">
      <c r="A30" s="6"/>
      <c r="B30" s="7"/>
      <c r="C30" s="22"/>
      <c r="D30" s="22"/>
      <c r="E30" s="22"/>
      <c r="F30" s="13"/>
      <c r="G30" s="13"/>
      <c r="H30" s="13"/>
      <c r="I30" s="13"/>
    </row>
    <row r="31" spans="1:9" x14ac:dyDescent="0.2">
      <c r="A31" s="6" t="s">
        <v>7</v>
      </c>
      <c r="B31" s="7"/>
      <c r="C31" s="17">
        <v>0</v>
      </c>
      <c r="D31" s="17">
        <v>0</v>
      </c>
      <c r="E31" s="17">
        <v>0</v>
      </c>
      <c r="F31" s="12">
        <f>+F20+F21-F22+F29</f>
        <v>0</v>
      </c>
      <c r="G31" s="12">
        <f>+G20+G21-G22+G29</f>
        <v>0</v>
      </c>
      <c r="H31" s="12">
        <f t="shared" ref="H31:I31" si="2">+H20+H21-H22+H29</f>
        <v>0</v>
      </c>
      <c r="I31" s="12">
        <f t="shared" si="2"/>
        <v>0</v>
      </c>
    </row>
    <row r="32" spans="1:9" x14ac:dyDescent="0.2">
      <c r="A32" s="23"/>
      <c r="B32" s="24"/>
      <c r="C32" s="37"/>
      <c r="D32" s="37"/>
      <c r="E32" s="22"/>
      <c r="F32" s="13"/>
      <c r="G32" s="13"/>
      <c r="H32" s="13"/>
      <c r="I32" s="13"/>
    </row>
    <row r="33" spans="1:9" x14ac:dyDescent="0.2">
      <c r="A33" s="6" t="s">
        <v>24</v>
      </c>
      <c r="B33" s="7"/>
      <c r="C33" s="37">
        <v>0</v>
      </c>
      <c r="D33" s="37">
        <v>0</v>
      </c>
      <c r="E33" s="22">
        <v>338580</v>
      </c>
      <c r="F33" s="13">
        <v>343891.3</v>
      </c>
      <c r="G33" s="13">
        <v>545992</v>
      </c>
      <c r="H33" s="13"/>
      <c r="I33" s="13"/>
    </row>
    <row r="34" spans="1:9" x14ac:dyDescent="0.2">
      <c r="A34" s="23"/>
      <c r="B34" s="24"/>
      <c r="C34" s="37"/>
      <c r="D34" s="37"/>
      <c r="E34" s="22"/>
      <c r="F34" s="13"/>
      <c r="G34" s="13"/>
      <c r="H34" s="13"/>
      <c r="I34" s="13"/>
    </row>
    <row r="35" spans="1:9" x14ac:dyDescent="0.2">
      <c r="A35" s="6" t="s">
        <v>25</v>
      </c>
      <c r="B35" s="27"/>
      <c r="C35" s="58">
        <v>0</v>
      </c>
      <c r="D35" s="58">
        <v>0</v>
      </c>
      <c r="E35" s="59" t="s">
        <v>198</v>
      </c>
      <c r="F35" s="166" t="s">
        <v>198</v>
      </c>
      <c r="G35" s="166" t="s">
        <v>198</v>
      </c>
      <c r="H35" s="166" t="s">
        <v>198</v>
      </c>
      <c r="I35" s="166" t="s">
        <v>198</v>
      </c>
    </row>
    <row r="36" spans="1:9" x14ac:dyDescent="0.2">
      <c r="A36" s="31"/>
      <c r="B36" s="31"/>
      <c r="C36" s="32"/>
      <c r="D36" s="32"/>
      <c r="E36" s="32"/>
      <c r="F36" s="32"/>
      <c r="G36" s="32"/>
      <c r="H36" s="32"/>
      <c r="I36" s="32"/>
    </row>
    <row r="37" spans="1:9" x14ac:dyDescent="0.2">
      <c r="A37" s="33" t="s">
        <v>26</v>
      </c>
      <c r="B37" s="3"/>
      <c r="C37" s="34"/>
      <c r="D37" s="34"/>
      <c r="E37" s="35"/>
      <c r="F37" s="35"/>
      <c r="G37" s="35"/>
      <c r="H37" s="35"/>
      <c r="I37" s="35"/>
    </row>
    <row r="38" spans="1:9" x14ac:dyDescent="0.2">
      <c r="A38" s="36" t="s">
        <v>29</v>
      </c>
      <c r="B38" s="24"/>
      <c r="C38" s="37"/>
      <c r="D38" s="37"/>
      <c r="E38" s="25"/>
      <c r="F38" s="25"/>
      <c r="G38" s="25"/>
      <c r="H38" s="25"/>
      <c r="I38" s="25"/>
    </row>
    <row r="39" spans="1:9" x14ac:dyDescent="0.2">
      <c r="A39" s="6"/>
      <c r="B39" s="7"/>
      <c r="C39" s="13"/>
      <c r="D39" s="13"/>
      <c r="E39" s="13"/>
      <c r="F39" s="13"/>
      <c r="G39" s="13"/>
      <c r="H39" s="13"/>
      <c r="I39" s="13"/>
    </row>
    <row r="40" spans="1:9" x14ac:dyDescent="0.2">
      <c r="A40" s="6" t="s">
        <v>6</v>
      </c>
      <c r="B40" s="7"/>
      <c r="C40" s="22"/>
      <c r="D40" s="22"/>
      <c r="E40" s="13"/>
      <c r="F40" s="13"/>
      <c r="G40" s="13"/>
      <c r="H40" s="13"/>
      <c r="I40" s="13"/>
    </row>
    <row r="41" spans="1:9" x14ac:dyDescent="0.2">
      <c r="A41" s="6"/>
      <c r="B41" s="7"/>
      <c r="C41" s="22"/>
      <c r="D41" s="22"/>
      <c r="E41" s="13"/>
      <c r="F41" s="13"/>
      <c r="G41" s="13"/>
      <c r="H41" s="13"/>
      <c r="I41" s="13"/>
    </row>
    <row r="42" spans="1:9" x14ac:dyDescent="0.2">
      <c r="A42" s="36" t="s">
        <v>8</v>
      </c>
      <c r="B42" s="27"/>
      <c r="C42" s="22"/>
      <c r="D42" s="22"/>
      <c r="E42" s="13"/>
      <c r="F42" s="13"/>
      <c r="G42" s="13"/>
      <c r="H42" s="13"/>
      <c r="I42" s="13"/>
    </row>
    <row r="43" spans="1:9" x14ac:dyDescent="0.2">
      <c r="A43" s="38" t="s">
        <v>9</v>
      </c>
      <c r="B43" s="39"/>
      <c r="C43" s="22"/>
      <c r="D43" s="22"/>
      <c r="E43" s="13"/>
      <c r="F43" s="13"/>
      <c r="G43" s="13"/>
      <c r="H43" s="13"/>
      <c r="I43" s="13"/>
    </row>
  </sheetData>
  <sheetProtection selectLockedCells="1"/>
  <mergeCells count="1">
    <mergeCell ref="A16:I16"/>
  </mergeCells>
  <printOptions horizontalCentered="1"/>
  <pageMargins left="0.75" right="0.75" top="0.6" bottom="0.55000000000000004" header="0.28000000000000003" footer="0.16"/>
  <pageSetup scale="97" orientation="landscape" r:id="rId1"/>
  <headerFooter alignWithMargins="0">
    <oddHeader>&amp;C&amp;"Arial,Bold"Report on Non-General Fund Information
&amp;"Arial,Regular"for Submittal to the 2023 Legislature</oddHeader>
    <oddFooter>&amp;LForm 37-47 (rev. 9/7/21)&amp;R&amp;D  &amp;T</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26CFD11B3D7604E9109C38CBFCFC434" ma:contentTypeVersion="2" ma:contentTypeDescription="Create a new document." ma:contentTypeScope="" ma:versionID="b71e8365c18c8f5b508bdaf5b07f7c13">
  <xsd:schema xmlns:xsd="http://www.w3.org/2001/XMLSchema" xmlns:xs="http://www.w3.org/2001/XMLSchema" xmlns:p="http://schemas.microsoft.com/office/2006/metadata/properties" targetNamespace="http://schemas.microsoft.com/office/2006/metadata/properties" ma:root="true" ma:fieldsID="dcf24e562da6693c9ce5cc061685d4ea">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4EE8FFF-2234-4550-99EC-6BC34BDED33A}">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customXml/itemProps2.xml><?xml version="1.0" encoding="utf-8"?>
<ds:datastoreItem xmlns:ds="http://schemas.openxmlformats.org/officeDocument/2006/customXml" ds:itemID="{48405116-D162-4EC9-A582-FB0045016DEC}">
  <ds:schemaRefs>
    <ds:schemaRef ds:uri="http://schemas.microsoft.com/sharepoint/v3/contenttype/forms"/>
  </ds:schemaRefs>
</ds:datastoreItem>
</file>

<file path=customXml/itemProps3.xml><?xml version="1.0" encoding="utf-8"?>
<ds:datastoreItem xmlns:ds="http://schemas.openxmlformats.org/officeDocument/2006/customXml" ds:itemID="{0E30FE52-29EE-4B71-8A36-774166DEC28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46</vt:i4>
      </vt:variant>
      <vt:variant>
        <vt:lpstr>Named Ranges</vt:lpstr>
      </vt:variant>
      <vt:variant>
        <vt:i4>16</vt:i4>
      </vt:variant>
    </vt:vector>
  </HeadingPairs>
  <TitlesOfParts>
    <vt:vector size="62" baseType="lpstr">
      <vt:lpstr>S 500</vt:lpstr>
      <vt:lpstr>S 501</vt:lpstr>
      <vt:lpstr>S 504 (old)</vt:lpstr>
      <vt:lpstr>S 504 </vt:lpstr>
      <vt:lpstr>S 505 </vt:lpstr>
      <vt:lpstr>S-21-506 </vt:lpstr>
      <vt:lpstr>S 507</vt:lpstr>
      <vt:lpstr>S 508</vt:lpstr>
      <vt:lpstr>S 509(old)</vt:lpstr>
      <vt:lpstr>S 509</vt:lpstr>
      <vt:lpstr>S 511</vt:lpstr>
      <vt:lpstr>S 512</vt:lpstr>
      <vt:lpstr>S 513</vt:lpstr>
      <vt:lpstr>S 514</vt:lpstr>
      <vt:lpstr>S 516</vt:lpstr>
      <vt:lpstr>S 518</vt:lpstr>
      <vt:lpstr>S 519 (old)</vt:lpstr>
      <vt:lpstr>S 519</vt:lpstr>
      <vt:lpstr>S 520</vt:lpstr>
      <vt:lpstr>S-20-522</vt:lpstr>
      <vt:lpstr>S-22-522</vt:lpstr>
      <vt:lpstr>S 523</vt:lpstr>
      <vt:lpstr>S 524</vt:lpstr>
      <vt:lpstr>S 525</vt:lpstr>
      <vt:lpstr>S 526</vt:lpstr>
      <vt:lpstr>S 527</vt:lpstr>
      <vt:lpstr>S 529</vt:lpstr>
      <vt:lpstr>S 531</vt:lpstr>
      <vt:lpstr>S 533</vt:lpstr>
      <vt:lpstr>S 534</vt:lpstr>
      <vt:lpstr>S 536 (will be S 567)</vt:lpstr>
      <vt:lpstr>S 538(old)</vt:lpstr>
      <vt:lpstr>S 538</vt:lpstr>
      <vt:lpstr>S 539</vt:lpstr>
      <vt:lpstr>S541 S549</vt:lpstr>
      <vt:lpstr>S 542</vt:lpstr>
      <vt:lpstr>S 543</vt:lpstr>
      <vt:lpstr>S 544</vt:lpstr>
      <vt:lpstr>S 545</vt:lpstr>
      <vt:lpstr>S 546</vt:lpstr>
      <vt:lpstr>S 547</vt:lpstr>
      <vt:lpstr>S 548</vt:lpstr>
      <vt:lpstr>S-20-550</vt:lpstr>
      <vt:lpstr>S 552</vt:lpstr>
      <vt:lpstr>S 554</vt:lpstr>
      <vt:lpstr>S 555</vt:lpstr>
      <vt:lpstr>'S 507'!Print_Area</vt:lpstr>
      <vt:lpstr>'S 511'!Print_Area</vt:lpstr>
      <vt:lpstr>'S 512'!Print_Area</vt:lpstr>
      <vt:lpstr>'S 513'!Print_Area</vt:lpstr>
      <vt:lpstr>'S 536 (will be S 567)'!Print_Area</vt:lpstr>
      <vt:lpstr>'S 538'!Print_Area</vt:lpstr>
      <vt:lpstr>'S 538(old)'!Print_Area</vt:lpstr>
      <vt:lpstr>'S 542'!Print_Area</vt:lpstr>
      <vt:lpstr>'S 543'!Print_Area</vt:lpstr>
      <vt:lpstr>'S 544'!Print_Area</vt:lpstr>
      <vt:lpstr>'S 545'!Print_Area</vt:lpstr>
      <vt:lpstr>'S 546'!Print_Area</vt:lpstr>
      <vt:lpstr>'S 547'!Print_Area</vt:lpstr>
      <vt:lpstr>'S 548'!Print_Area</vt:lpstr>
      <vt:lpstr>'S-21-506 '!Print_Area</vt:lpstr>
      <vt:lpstr>'S541 S549'!Print_Area</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Yasuda, Donna Lyn M.</cp:lastModifiedBy>
  <cp:lastPrinted>2021-09-30T23:09:30Z</cp:lastPrinted>
  <dcterms:created xsi:type="dcterms:W3CDTF">2007-10-18T21:13:24Z</dcterms:created>
  <dcterms:modified xsi:type="dcterms:W3CDTF">2022-10-01T01:43:42Z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0x010100E26CFD11B3D7604E9109C38CBFCFC434</vt:lpwstr>
  </property>
</Properties>
</file>