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G:\BMSS\Non-General Fund Report\FY23 NON GENERAL FUND RPT\Master Form 37-47_to Leg,B&amp;F\"/>
    </mc:Choice>
  </mc:AlternateContent>
  <xr:revisionPtr revIDLastSave="0" documentId="13_ncr:1_{B811903B-E751-4361-B8E7-9FE1E7EB4998}" xr6:coauthVersionLast="44" xr6:coauthVersionMax="47" xr10:uidLastSave="{00000000-0000-0000-0000-000000000000}"/>
  <bookViews>
    <workbookView xWindow="-120" yWindow="-120" windowWidth="29040" windowHeight="15840" activeTab="4" xr2:uid="{3A34C102-F171-4F7C-9348-F5014DB17801}"/>
  </bookViews>
  <sheets>
    <sheet name="S 362" sheetId="4" r:id="rId1"/>
    <sheet name="S364 S345 S379 " sheetId="5" r:id="rId2"/>
    <sheet name="S 374" sheetId="2" r:id="rId3"/>
    <sheet name="S308 S397 S332 S380 " sheetId="6" r:id="rId4"/>
    <sheet name="S 388" sheetId="3" r:id="rId5"/>
  </sheets>
  <definedNames>
    <definedName name="_xlnm.Print_Area" localSheetId="0">'S 362'!$A$1:$I$43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E40" i="6" l="1"/>
  <c r="D40" i="6"/>
  <c r="C40" i="6"/>
  <c r="H34" i="6" a="1"/>
  <c r="H34" i="6" s="1"/>
  <c r="F34" i="6" a="1"/>
  <c r="F34" i="6" s="1"/>
  <c r="H29" i="6"/>
  <c r="G29" i="6"/>
  <c r="I29" i="6" s="1"/>
  <c r="I34" i="6" s="1" a="1"/>
  <c r="I34" i="6" s="1"/>
  <c r="H25" i="6"/>
  <c r="I25" i="6" s="1"/>
  <c r="F25" i="6"/>
  <c r="F24" i="6"/>
  <c r="E35" i="5"/>
  <c r="D35" i="5"/>
  <c r="C35" i="5"/>
  <c r="I29" i="5"/>
  <c r="H29" i="5"/>
  <c r="G29" i="5"/>
  <c r="F29" i="5"/>
  <c r="F21" i="5"/>
  <c r="F20" i="5"/>
  <c r="F31" i="5" s="1"/>
  <c r="G34" i="6" l="1" a="1"/>
  <c r="G34" i="6" s="1"/>
  <c r="F36" i="6"/>
  <c r="G20" i="5"/>
  <c r="G31" i="5" s="1"/>
  <c r="F35" i="5"/>
  <c r="G24" i="6" l="1"/>
  <c r="G36" i="6" s="1"/>
  <c r="F40" i="6"/>
  <c r="H31" i="5"/>
  <c r="G35" i="5"/>
  <c r="H24" i="6" l="1"/>
  <c r="H36" i="6" s="1"/>
  <c r="G40" i="6"/>
  <c r="I31" i="5"/>
  <c r="I35" i="5" s="1"/>
  <c r="H35" i="5"/>
  <c r="H40" i="6" l="1"/>
  <c r="I24" i="6"/>
  <c r="I36" i="6" s="1"/>
  <c r="I40" i="6" s="1"/>
  <c r="I29" i="4" l="1"/>
  <c r="H29" i="4"/>
  <c r="G29" i="4"/>
  <c r="F29" i="4"/>
  <c r="F20" i="4"/>
  <c r="F31" i="4" l="1"/>
  <c r="F35" i="4" s="1"/>
  <c r="E32" i="3"/>
  <c r="F20" i="3" s="1"/>
  <c r="D32" i="3"/>
  <c r="D36" i="3" s="1"/>
  <c r="C32" i="3"/>
  <c r="C36" i="3" s="1"/>
  <c r="I30" i="3"/>
  <c r="I32" i="3" s="1"/>
  <c r="I36" i="3" s="1"/>
  <c r="H30" i="3"/>
  <c r="H32" i="3" s="1"/>
  <c r="H36" i="3" s="1"/>
  <c r="G30" i="3"/>
  <c r="F30" i="3"/>
  <c r="F19" i="3"/>
  <c r="C30" i="2"/>
  <c r="D19" i="2" s="1"/>
  <c r="D30" i="2" s="1"/>
  <c r="G20" i="4" l="1"/>
  <c r="G31" i="4" s="1"/>
  <c r="G35" i="4" s="1"/>
  <c r="F32" i="3"/>
  <c r="G20" i="3" s="1"/>
  <c r="G32" i="3" s="1"/>
  <c r="G36" i="3" s="1"/>
  <c r="E36" i="3"/>
  <c r="C34" i="2"/>
  <c r="D34" i="2"/>
  <c r="E19" i="2"/>
  <c r="E30" i="2" s="1"/>
  <c r="F36" i="3"/>
  <c r="H20" i="4" l="1"/>
  <c r="H31" i="4" s="1"/>
  <c r="H35" i="4" s="1"/>
  <c r="E34" i="2"/>
  <c r="F19" i="2"/>
  <c r="F30" i="2" s="1"/>
  <c r="I20" i="4" l="1"/>
  <c r="I31" i="4" s="1"/>
  <c r="I35" i="4" s="1"/>
  <c r="F34" i="2"/>
  <c r="G19" i="2"/>
  <c r="G30" i="2" s="1"/>
  <c r="H19" i="2" l="1"/>
  <c r="H30" i="2" s="1"/>
  <c r="G34" i="2"/>
  <c r="I19" i="2" l="1"/>
  <c r="I30" i="2" s="1"/>
  <c r="I34" i="2" s="1"/>
  <c r="H34" i="2"/>
</calcChain>
</file>

<file path=xl/sharedStrings.xml><?xml version="1.0" encoding="utf-8"?>
<sst xmlns="http://schemas.openxmlformats.org/spreadsheetml/2006/main" count="272" uniqueCount="99">
  <si>
    <t>Department:</t>
  </si>
  <si>
    <t>HTH</t>
  </si>
  <si>
    <t>Contact Name:</t>
  </si>
  <si>
    <t>Prog ID(s):</t>
  </si>
  <si>
    <t>Phone:</t>
  </si>
  <si>
    <t>Name of Fund:</t>
  </si>
  <si>
    <t>Fund type (MOF)</t>
  </si>
  <si>
    <t>B</t>
  </si>
  <si>
    <t>Legal Authority</t>
  </si>
  <si>
    <t>Appropriation Acct. No.</t>
  </si>
  <si>
    <t>Financial Data</t>
  </si>
  <si>
    <t>FY 2018</t>
  </si>
  <si>
    <t>FY 2019</t>
  </si>
  <si>
    <t>FY 2020</t>
  </si>
  <si>
    <t>FY 2021</t>
  </si>
  <si>
    <t>FY 2022</t>
  </si>
  <si>
    <t>FY 2023</t>
  </si>
  <si>
    <t>FY 2024</t>
  </si>
  <si>
    <t>(actual)</t>
  </si>
  <si>
    <t>(estimated)</t>
  </si>
  <si>
    <t>Appropriation Ceiling</t>
  </si>
  <si>
    <t>Beginning Cash Balance</t>
  </si>
  <si>
    <t>Revenues</t>
  </si>
  <si>
    <t>Expenditures</t>
  </si>
  <si>
    <t xml:space="preserve">Transfers </t>
  </si>
  <si>
    <t xml:space="preserve">   List each net transfer in/out/ or projection in/out; list each account number</t>
  </si>
  <si>
    <t>Net Total Transfers</t>
  </si>
  <si>
    <t>Ending Cash Balance</t>
  </si>
  <si>
    <t>Encumbrances</t>
  </si>
  <si>
    <t>Unencumbered Cash Balance</t>
  </si>
  <si>
    <t>Additional Information:</t>
  </si>
  <si>
    <t>Amount Req. by Bond Covenants</t>
  </si>
  <si>
    <t>Amount from Bond Proceeds</t>
  </si>
  <si>
    <t>Amount Held in CODs, Escrow</t>
  </si>
  <si>
    <t xml:space="preserve"> Accounts, or Other Investments</t>
  </si>
  <si>
    <t>Keith Ridley</t>
  </si>
  <si>
    <t>HTH720</t>
  </si>
  <si>
    <t>(808) 692-7227</t>
  </si>
  <si>
    <t>Civil Monetary Penalty Special Fund</t>
  </si>
  <si>
    <t>Section 321-30.2, HRS</t>
  </si>
  <si>
    <t>S-**-374-H</t>
  </si>
  <si>
    <t>Intended Purpose:</t>
  </si>
  <si>
    <t>Section 321-30.2, Hawaii Revised Statutes (HRS) establishes Civil Monetary Penalty Special Fund to federally impose penalty when health care facilities or agencies do not meet Medicare certification requirements as determined by the Department of Health when it conducts federal Medicare certification surveys and complaint investigations on the health care facilities or agencies in Hawaii in accordance with Section 1864 of Social Security Act.</t>
  </si>
  <si>
    <t>Source of Revenues:</t>
  </si>
  <si>
    <t>The Civil Monetary Penalty (CMP) special fund shall consist of moneys collected by the United States Department of Health and Human Services, Centers for Medicare and Medicaid Services. Pursuant to federal law, CMP special fund moneys shall not be subject to deposit into the general fund for any reason.</t>
  </si>
  <si>
    <t>Current Program Activities/Allowable Expenses:</t>
  </si>
  <si>
    <t>The fund shall be expended by the department of health as approved by the Centers for Medicare and Medicaid Services (CMS). OHCA is required to annually submit CMP reinvestment plan to CMS for approval. The request includes program activities allowable under CMS guidelines on CMP expenditures.</t>
  </si>
  <si>
    <t>Variances:</t>
  </si>
  <si>
    <t>The revenue was decreased in FY 2020 due to less civil monetary penalties (CMP). It is difficult to estimate the amount of penalties will be collected.
Expenditures was increased in FY2020 dues the expenditures on CMP communication projects that were approved by Centers for Medicare &amp; Medicaid Services (CMS). The expenditure was decreased in FY2021 and 2022 due to the delay in contracting to implement CMP reinvestment plan. The expenditures are increased in FY2023 and FY2024 to cover the contract costs to implement CMP reinvestment plan.</t>
  </si>
  <si>
    <t>Transfer-in</t>
  </si>
  <si>
    <t>Transfer-out</t>
  </si>
  <si>
    <t>Dietitian Licensure Special Fund</t>
  </si>
  <si>
    <t>Section 448B-10, HRS</t>
  </si>
  <si>
    <t>S-**-388-H</t>
  </si>
  <si>
    <t xml:space="preserve">Intended Purpose: </t>
  </si>
  <si>
    <t>Section 448B-10, Hawaii Revised Statutes (HRS) established in the state treasury the dietitian licensure special fund to be administered by the department.</t>
  </si>
  <si>
    <r>
      <t xml:space="preserve">Dietitian licensure fees are collected in accordance with chapter 11-79, Hawaii Administrative Rules (HAR) to implement </t>
    </r>
    <r>
      <rPr>
        <sz val="10"/>
        <rFont val="Calibri"/>
        <family val="2"/>
      </rPr>
      <t>§</t>
    </r>
    <r>
      <rPr>
        <sz val="10"/>
        <rFont val="Arial"/>
        <family val="2"/>
      </rPr>
      <t>448B-9, HRS.</t>
    </r>
  </si>
  <si>
    <t xml:space="preserve">Current Program Activities/Allowable Expenses:  </t>
  </si>
  <si>
    <t>These funds may expended for costs associated with administering the licensure program.</t>
  </si>
  <si>
    <t>Dietitian License is renewable every 3 years. The revenue was increased in FY2019 because 43% of the dietitian licenses are due in FY 2019. The revenue is fluctuated accordingly.
§448-10, HRS was repealed per HB1299 AD1, SLH 2021, Act 009, Special Session 2021. As a result, dietitian license fees are deposited to OHCA Special Fund (S-**-310-H) in FY2023. OHCA cannot spend this dietitian special fund in FY2023. The expenditures relating to administering the licensure program are charged to OHCA general funds (G-**-104-H) and OHCA special fund (S-**-310-H).</t>
  </si>
  <si>
    <t>JM7761</t>
  </si>
  <si>
    <t>Nancy Bartter</t>
  </si>
  <si>
    <t>HTH 840 FG</t>
  </si>
  <si>
    <t>586-7567</t>
  </si>
  <si>
    <t>Clean Water Branch</t>
  </si>
  <si>
    <t>U</t>
  </si>
  <si>
    <t>Act 134/SLH 2013</t>
  </si>
  <si>
    <t>S 362 H</t>
  </si>
  <si>
    <t>Intended Purpose: Comply with federal mandates of Environmental Protection Agency and Clean Water Act that regulate protection of the environment 
   and public health.</t>
  </si>
  <si>
    <t>Source of Revenues: State Department of Transportation</t>
  </si>
  <si>
    <t>Current Program Activities/Allowable Expenses: Program development, technical assistance, permitting, enforcement, data management, and regulation 
   of permitted water pollution sources.</t>
  </si>
  <si>
    <t>Variances:  For expenditures, due to position vacancies.  For revenues, due to timing of reimbursement from DOT.</t>
  </si>
  <si>
    <t>JS1969/5499/5498/5539</t>
  </si>
  <si>
    <t>Various dates</t>
  </si>
  <si>
    <t>HTH 595</t>
  </si>
  <si>
    <t>Medical Marijuana Registry Special Fund</t>
  </si>
  <si>
    <t>HRS Sect 321-59 (Act 177/SLH 2013)</t>
  </si>
  <si>
    <t>S 364 H (FY14-19)</t>
  </si>
  <si>
    <t>S 345 H (FY20-21)</t>
  </si>
  <si>
    <t>S 379 H (FY22 and forward)</t>
  </si>
  <si>
    <t xml:space="preserve">Intended Purpose: Act 178, SLH 2013; transferred the Medical Cannabis Registry Program from the Department of Public Safety to the Department of Health. The medical cannabis registration fees are collected and used to offset the costs of processing and issuing patient registry identification
certificates; fund positions and operating costs authorized by the legislature; establish and manage a secure and confidential database tp carry out the activities of the medical cannabis registry program. 
</t>
  </si>
  <si>
    <t>Source of Revenues: Pursuant to HRS §321-30.1, OMCCR has two sub-accounts including the Medical Cannabis Dispensary special fund and Medical Cannabis Registry special fund. The fees collected pursuant to §329-4 shall be deposited to this Medical Cannabis Dispensary special fund and the fees collected pursuant to §321-30.1.(c) shall be deposited to the Medical Cannabis Registry special fund. Registry fees include: annual registration $35.00; 2-year registration $77.00; out of state registration $45.00; and requests to change information on valid registration cards $16.50.</t>
  </si>
  <si>
    <t>Current Program Activities/Allowable Expenses: Authorized by Act 159, SLH 2018, OMCCR is responsible for the registration of qualifying patients and primary caregivers, pursuant to part IX of chapter 329.  Medical Cannabis Registry Special Fund is established to implement and operate a statewide registration system for qualifying patients. Allowable expenditures include the establishment, hiring, and filling positions and any other expenditures necessary, as authorized by the legislature.</t>
  </si>
  <si>
    <t xml:space="preserve">Variances:  Beginning with FY16, FY17, and FY18, the program's revenue and expenditures increased with the influx of patient registrations due to the opening of the eight regulated cannabis dispensaries. In FY19, the program opened up to qualifying patients from out of state and allowed instate patients to register for up to two years.  With the eight licensed dispensaries expanding their operations statewide and opening up access to in-state and out-of-state qualifying patients, the number of registered patients continues to grow and increase. In FY20 and FY21 the program continues to grow as efforts are made nationally to reduce the stigma around cannabis for medical use and as other states move towards a dual use programs. Act 088, SLH 2021 changed the method of funding from special funds to general funds which explains the reason for excluding the FY22 and FY23 appropriation ceiling and expenditures. </t>
  </si>
  <si>
    <t>Medical Cannabis Dispensary Special Funds</t>
  </si>
  <si>
    <t>Section 321-30.1, HRS</t>
  </si>
  <si>
    <t>S-**-397-H (FY16-FY19)</t>
  </si>
  <si>
    <t>S-**-332-H (FY20-FY21)</t>
  </si>
  <si>
    <t>Act 241, SLH 2015; Medical cannabis dispensary license fees and fines are collected and expensed for the establishment, hiring, and filling positions to carry out the activities of Medical Cannabis Dispensary program. Medical Cannabis Dispensary program was transferred from Office of Health Care Assurance (HTH720/MP, S-**-397-H) to Office of Medical Cannabis Control and Regulation (HTH595/KM, S-**-332-H) effectively on July 1, 2019 pursuant to Act 159, SLH 2018.</t>
  </si>
  <si>
    <t xml:space="preserve">Source of Revenues: </t>
  </si>
  <si>
    <t>Pursuant to HRS §321-30.1, OMCCR has two sub-accounts including the Medical Cannabis Dispensary special fund and Medical Cannabis Registry special fund. The fees collected pursuant to §329-4 shall be deposited to this Medical Cannabis Dispensary special fund and the fees collected pursuant to §321-30.1.(c) shall be deposited to the Medical Cannabis Registry special fund. Medical cannabis dispensary license fees and fines are assessed and collected by Office of Medical Cannabis Control and Regulation (OMCCR).</t>
  </si>
  <si>
    <t xml:space="preserve">Current Program Activities/Allowable Expenses: </t>
  </si>
  <si>
    <t>Authorized by Act 159, SLH 2018, OMCCR is responsible for licensing the medical cannabis dispensaries in the state and ensuring compliance in accordance with Act 241, SLH 2015.  Medical Cannabis Dispensary Special Fund is established for the implementation and on-going operations of a regulated statewide dispensary system for medical cannabis. Allowable expenditures include the establishment, hiring, and filling positions and any other expenditures necessary, as authorized by the legislature.</t>
  </si>
  <si>
    <t xml:space="preserve">Variances:  </t>
  </si>
  <si>
    <t>Ian Terayama</t>
  </si>
  <si>
    <t>808-798-0554</t>
  </si>
  <si>
    <t>S-**-308-H (FY23 and forward)</t>
  </si>
  <si>
    <t>$729,575 was recorded as revenue in FY2017. However, the actual revenue was only $17,075 including dispensary laboratory license renewal fees and interests. $712,500 was transferred from State general funds (G-16-350-H) to establish Medical Registry &amp; Regulation Special Funds per Act 241, SLH 2015.
$825,098 was recorded as revenue in FY2018. However, $403,350 was revenue earned in FY2017 but was deposited in FY2018. The actual FY 2018 revenue was $421,748. Therefore, the variance was caused by the transfer that was incorrectly recorded as revenue in FY2017 and the revenue earned in FY2017 but it was deposited in FY2018.
The expenditures were increased in FY2019 because of filling vacant positions including a Program Specialist VI and an Investigator V.
The Office of Medical Cannabis Control and Regulation (OMCCR) to transferred-in funds from the Medical Cannabis Registry special fund (S-**-345-H) to Medical Cannabis Dispensary special fund (S-**-332-H) to ensure the sustainability of the Medical Cannabis Dispensary program.
Act 088, SLH 2021 changed the method of funding from special funds to general funds which explains the reason for excluding the FY22 and FY23 appropriation ceiling and expenditures. 	
                                                                                                                                                                                                                                   Act 248, SLH 2022 awarded OMCCR additional Special Funds for three (3) positions and a public health campaign, these special funds are allocated to S-**-308-H</t>
  </si>
  <si>
    <t>S-**-380-H (FY22)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</si>
</sst>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sz val="11"/>
      <color theme="1"/>
      <name val="Calibri"/>
      <family val="2"/>
      <scheme val="minor"/>
    </font>
    <font>
      <sz val="10"/>
      <name val="Arial"/>
      <family val="2"/>
    </font>
    <font>
      <b/>
      <sz val="10"/>
      <name val="Arial"/>
      <family val="2"/>
    </font>
    <font>
      <u/>
      <sz val="10"/>
      <name val="Arial"/>
      <family val="2"/>
    </font>
    <font>
      <sz val="10"/>
      <name val="Calibri"/>
      <family val="2"/>
    </font>
    <font>
      <sz val="10"/>
      <color rgb="FFFF0000"/>
      <name val="Arial"/>
      <family val="2"/>
    </font>
  </fonts>
  <fills count="3">
    <fill>
      <patternFill patternType="none"/>
    </fill>
    <fill>
      <patternFill patternType="gray125"/>
    </fill>
    <fill>
      <patternFill patternType="solid">
        <fgColor indexed="9"/>
        <bgColor indexed="64"/>
      </patternFill>
    </fill>
  </fills>
  <borders count="15">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s>
  <cellStyleXfs count="5">
    <xf numFmtId="0" fontId="0" fillId="0" borderId="0"/>
    <xf numFmtId="0" fontId="2" fillId="0" borderId="0"/>
    <xf numFmtId="0" fontId="1" fillId="0" borderId="0"/>
    <xf numFmtId="0" fontId="2" fillId="0" borderId="0"/>
    <xf numFmtId="0" fontId="2" fillId="0" borderId="0"/>
  </cellStyleXfs>
  <cellXfs count="89">
    <xf numFmtId="0" fontId="0" fillId="0" borderId="0" xfId="0"/>
    <xf numFmtId="0" fontId="2" fillId="2" borderId="0" xfId="1" applyFill="1"/>
    <xf numFmtId="0" fontId="2" fillId="0" borderId="0" xfId="1"/>
    <xf numFmtId="0" fontId="2" fillId="2" borderId="1" xfId="1" applyFill="1" applyBorder="1"/>
    <xf numFmtId="0" fontId="2" fillId="2" borderId="0" xfId="1" applyFill="1" applyAlignment="1">
      <alignment horizontal="right"/>
    </xf>
    <xf numFmtId="0" fontId="2" fillId="2" borderId="2" xfId="1" applyFill="1" applyBorder="1"/>
    <xf numFmtId="0" fontId="2" fillId="2" borderId="3" xfId="1" applyFill="1" applyBorder="1"/>
    <xf numFmtId="0" fontId="2" fillId="2" borderId="4" xfId="1" applyFill="1" applyBorder="1"/>
    <xf numFmtId="0" fontId="2" fillId="2" borderId="5" xfId="1" applyFill="1" applyBorder="1" applyAlignment="1">
      <alignment horizontal="center"/>
    </xf>
    <xf numFmtId="0" fontId="2" fillId="2" borderId="4" xfId="1" applyFill="1" applyBorder="1" applyAlignment="1">
      <alignment horizontal="center"/>
    </xf>
    <xf numFmtId="0" fontId="2" fillId="2" borderId="6" xfId="1" applyFill="1" applyBorder="1" applyAlignment="1">
      <alignment horizontal="center"/>
    </xf>
    <xf numFmtId="38" fontId="2" fillId="2" borderId="6" xfId="1" applyNumberFormat="1" applyFill="1" applyBorder="1"/>
    <xf numFmtId="38" fontId="2" fillId="2" borderId="4" xfId="1" applyNumberFormat="1" applyFill="1" applyBorder="1"/>
    <xf numFmtId="0" fontId="2" fillId="0" borderId="3" xfId="1" applyBorder="1"/>
    <xf numFmtId="0" fontId="2" fillId="0" borderId="2" xfId="1" applyBorder="1"/>
    <xf numFmtId="38" fontId="2" fillId="0" borderId="2" xfId="1" applyNumberFormat="1" applyBorder="1"/>
    <xf numFmtId="38" fontId="2" fillId="0" borderId="4" xfId="1" applyNumberFormat="1" applyBorder="1"/>
    <xf numFmtId="0" fontId="2" fillId="0" borderId="4" xfId="1" applyBorder="1"/>
    <xf numFmtId="0" fontId="2" fillId="0" borderId="7" xfId="1" applyBorder="1"/>
    <xf numFmtId="0" fontId="2" fillId="0" borderId="8" xfId="1" applyBorder="1"/>
    <xf numFmtId="38" fontId="2" fillId="0" borderId="6" xfId="1" applyNumberFormat="1" applyBorder="1"/>
    <xf numFmtId="0" fontId="2" fillId="2" borderId="7" xfId="1" applyFill="1" applyBorder="1"/>
    <xf numFmtId="0" fontId="2" fillId="2" borderId="8" xfId="1" applyFill="1" applyBorder="1"/>
    <xf numFmtId="38" fontId="2" fillId="2" borderId="9" xfId="1" applyNumberFormat="1" applyFill="1" applyBorder="1"/>
    <xf numFmtId="0" fontId="2" fillId="2" borderId="10" xfId="1" applyFill="1" applyBorder="1"/>
    <xf numFmtId="38" fontId="2" fillId="2" borderId="8" xfId="1" applyNumberFormat="1" applyFill="1" applyBorder="1"/>
    <xf numFmtId="38" fontId="2" fillId="2" borderId="11" xfId="1" applyNumberFormat="1" applyFill="1" applyBorder="1"/>
    <xf numFmtId="0" fontId="2" fillId="2" borderId="12" xfId="1" applyFill="1" applyBorder="1"/>
    <xf numFmtId="38" fontId="2" fillId="2" borderId="12" xfId="1" applyNumberFormat="1" applyFill="1" applyBorder="1"/>
    <xf numFmtId="0" fontId="4" fillId="2" borderId="1" xfId="1" applyFont="1" applyFill="1" applyBorder="1"/>
    <xf numFmtId="38" fontId="2" fillId="0" borderId="1" xfId="1" applyNumberFormat="1" applyBorder="1"/>
    <xf numFmtId="38" fontId="2" fillId="2" borderId="1" xfId="1" applyNumberFormat="1" applyFill="1" applyBorder="1"/>
    <xf numFmtId="0" fontId="2" fillId="2" borderId="13" xfId="1" applyFill="1" applyBorder="1"/>
    <xf numFmtId="38" fontId="2" fillId="0" borderId="9" xfId="1" applyNumberFormat="1" applyBorder="1"/>
    <xf numFmtId="0" fontId="2" fillId="2" borderId="14" xfId="1" applyFill="1" applyBorder="1"/>
    <xf numFmtId="0" fontId="2" fillId="2" borderId="5" xfId="1" applyFill="1" applyBorder="1"/>
    <xf numFmtId="0" fontId="3" fillId="2" borderId="0" xfId="1" applyFont="1" applyFill="1"/>
    <xf numFmtId="0" fontId="3" fillId="0" borderId="0" xfId="1" applyFont="1"/>
    <xf numFmtId="0" fontId="2" fillId="0" borderId="6" xfId="1" applyBorder="1" applyAlignment="1">
      <alignment horizontal="center"/>
    </xf>
    <xf numFmtId="38" fontId="2" fillId="2" borderId="2" xfId="1" applyNumberFormat="1" applyFill="1" applyBorder="1"/>
    <xf numFmtId="0" fontId="2" fillId="0" borderId="13" xfId="1" applyBorder="1"/>
    <xf numFmtId="0" fontId="2" fillId="0" borderId="10" xfId="1" applyBorder="1"/>
    <xf numFmtId="38" fontId="2" fillId="0" borderId="0" xfId="1" applyNumberFormat="1"/>
    <xf numFmtId="38" fontId="2" fillId="0" borderId="8" xfId="1" applyNumberFormat="1" applyBorder="1"/>
    <xf numFmtId="4" fontId="2" fillId="0" borderId="0" xfId="1" applyNumberFormat="1"/>
    <xf numFmtId="38" fontId="2" fillId="0" borderId="12" xfId="1" applyNumberFormat="1" applyBorder="1"/>
    <xf numFmtId="0" fontId="6" fillId="2" borderId="0" xfId="1" applyFont="1" applyFill="1"/>
    <xf numFmtId="0" fontId="2" fillId="2" borderId="0" xfId="3" applyFill="1"/>
    <xf numFmtId="0" fontId="2" fillId="0" borderId="1" xfId="3" applyBorder="1"/>
    <xf numFmtId="0" fontId="2" fillId="2" borderId="1" xfId="3" applyFill="1" applyBorder="1"/>
    <xf numFmtId="0" fontId="2" fillId="2" borderId="0" xfId="3" applyFill="1" applyAlignment="1">
      <alignment horizontal="right"/>
    </xf>
    <xf numFmtId="0" fontId="2" fillId="0" borderId="1" xfId="1" applyBorder="1"/>
    <xf numFmtId="0" fontId="2" fillId="2" borderId="2" xfId="3" applyFill="1" applyBorder="1"/>
    <xf numFmtId="0" fontId="2" fillId="0" borderId="2" xfId="3" applyBorder="1"/>
    <xf numFmtId="0" fontId="2" fillId="0" borderId="0" xfId="3"/>
    <xf numFmtId="38" fontId="2" fillId="0" borderId="6" xfId="3" applyNumberFormat="1" applyBorder="1"/>
    <xf numFmtId="0" fontId="2" fillId="0" borderId="0" xfId="3" applyAlignment="1">
      <alignment horizontal="right"/>
    </xf>
    <xf numFmtId="0" fontId="2" fillId="0" borderId="1" xfId="4" applyBorder="1"/>
    <xf numFmtId="0" fontId="2" fillId="0" borderId="5" xfId="1" applyBorder="1" applyAlignment="1">
      <alignment horizontal="center"/>
    </xf>
    <xf numFmtId="0" fontId="2" fillId="0" borderId="4" xfId="1" applyBorder="1" applyAlignment="1">
      <alignment horizontal="center"/>
    </xf>
    <xf numFmtId="0" fontId="2" fillId="0" borderId="3" xfId="3" applyBorder="1"/>
    <xf numFmtId="38" fontId="2" fillId="0" borderId="2" xfId="3" applyNumberFormat="1" applyBorder="1"/>
    <xf numFmtId="38" fontId="2" fillId="0" borderId="4" xfId="3" applyNumberFormat="1" applyBorder="1"/>
    <xf numFmtId="0" fontId="2" fillId="0" borderId="4" xfId="3" applyBorder="1"/>
    <xf numFmtId="38" fontId="2" fillId="0" borderId="3" xfId="3" applyNumberFormat="1" applyBorder="1"/>
    <xf numFmtId="0" fontId="2" fillId="0" borderId="7" xfId="3" applyBorder="1"/>
    <xf numFmtId="0" fontId="2" fillId="0" borderId="8" xfId="3" applyBorder="1"/>
    <xf numFmtId="38" fontId="2" fillId="0" borderId="5" xfId="1" applyNumberFormat="1" applyBorder="1"/>
    <xf numFmtId="38" fontId="2" fillId="0" borderId="11" xfId="1" applyNumberFormat="1" applyBorder="1"/>
    <xf numFmtId="0" fontId="2" fillId="0" borderId="12" xfId="1" applyBorder="1"/>
    <xf numFmtId="0" fontId="4" fillId="0" borderId="1" xfId="1" applyFont="1" applyBorder="1"/>
    <xf numFmtId="0" fontId="2" fillId="0" borderId="14" xfId="1" applyBorder="1"/>
    <xf numFmtId="0" fontId="2" fillId="0" borderId="5" xfId="1" applyBorder="1"/>
    <xf numFmtId="0" fontId="2" fillId="0" borderId="0" xfId="1" applyAlignment="1">
      <alignment horizontal="right"/>
    </xf>
    <xf numFmtId="4" fontId="2" fillId="0" borderId="0" xfId="3" applyNumberFormat="1"/>
    <xf numFmtId="0" fontId="3" fillId="0" borderId="0" xfId="3" applyFont="1"/>
    <xf numFmtId="4" fontId="2" fillId="0" borderId="0" xfId="1" applyNumberFormat="1" applyAlignment="1">
      <alignment horizontal="center"/>
    </xf>
    <xf numFmtId="0" fontId="2" fillId="0" borderId="0" xfId="3" applyAlignment="1">
      <alignment horizontal="left" vertical="center" wrapText="1"/>
    </xf>
    <xf numFmtId="0" fontId="2" fillId="0" borderId="0" xfId="3" applyAlignment="1">
      <alignment horizontal="left" wrapText="1"/>
    </xf>
    <xf numFmtId="0" fontId="3" fillId="2" borderId="3" xfId="1" applyFont="1" applyFill="1" applyBorder="1" applyAlignment="1">
      <alignment horizontal="center"/>
    </xf>
    <xf numFmtId="0" fontId="3" fillId="2" borderId="2" xfId="1" applyFont="1" applyFill="1" applyBorder="1" applyAlignment="1">
      <alignment horizontal="center"/>
    </xf>
    <xf numFmtId="0" fontId="3" fillId="2" borderId="4" xfId="1" applyFont="1" applyFill="1" applyBorder="1" applyAlignment="1">
      <alignment horizontal="center"/>
    </xf>
    <xf numFmtId="0" fontId="3" fillId="0" borderId="3" xfId="1" applyFont="1" applyBorder="1" applyAlignment="1">
      <alignment horizontal="center"/>
    </xf>
    <xf numFmtId="0" fontId="3" fillId="0" borderId="2" xfId="1" applyFont="1" applyBorder="1" applyAlignment="1">
      <alignment horizontal="center"/>
    </xf>
    <xf numFmtId="0" fontId="3" fillId="0" borderId="4" xfId="1" applyFont="1" applyBorder="1" applyAlignment="1">
      <alignment horizontal="center"/>
    </xf>
    <xf numFmtId="0" fontId="2" fillId="0" borderId="0" xfId="3" applyAlignment="1">
      <alignment horizontal="left" vertical="top" wrapText="1"/>
    </xf>
    <xf numFmtId="0" fontId="2" fillId="0" borderId="0" xfId="1" applyAlignment="1">
      <alignment horizontal="left" vertical="top" wrapText="1"/>
    </xf>
    <xf numFmtId="0" fontId="2" fillId="2" borderId="0" xfId="1" applyFill="1" applyAlignment="1">
      <alignment horizontal="left" vertical="top" wrapText="1"/>
    </xf>
    <xf numFmtId="0" fontId="3" fillId="2" borderId="0" xfId="1" applyFont="1" applyFill="1" applyAlignment="1">
      <alignment horizontal="left" wrapText="1"/>
    </xf>
  </cellXfs>
  <cellStyles count="5">
    <cellStyle name="Normal" xfId="0" builtinId="0"/>
    <cellStyle name="Normal 10" xfId="1" xr:uid="{02B2C47E-12E0-4896-A9E9-3867F0DF7766}"/>
    <cellStyle name="Normal 2 2" xfId="3" xr:uid="{656ACFA6-6750-4D7E-A1FE-6563B6BA379A}"/>
    <cellStyle name="Normal 6" xfId="2" xr:uid="{97BEA0BE-8523-4F1F-9025-BC0CD8638DEC}"/>
    <cellStyle name="Normal_HTH100 _37-47-Report-on-Non-General-Fund-Information (11-8-13)" xfId="4" xr:uid="{4F7E0C56-1B4A-4F49-985F-3AECFB48A24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AC1901-43F7-4774-BAAC-3144062436E0}">
  <sheetPr>
    <pageSetUpPr fitToPage="1"/>
  </sheetPr>
  <dimension ref="A1:I43"/>
  <sheetViews>
    <sheetView zoomScaleNormal="100" zoomScaleSheetLayoutView="70" workbookViewId="0">
      <selection activeCell="A12" sqref="A12:I12"/>
    </sheetView>
  </sheetViews>
  <sheetFormatPr defaultColWidth="9.140625" defaultRowHeight="12.75" x14ac:dyDescent="0.2"/>
  <cols>
    <col min="1" max="2" width="14.7109375" style="2" customWidth="1"/>
    <col min="3" max="8" width="14" style="2" customWidth="1"/>
    <col min="9" max="9" width="13.140625" style="2" customWidth="1"/>
    <col min="10" max="16384" width="9.140625" style="2"/>
  </cols>
  <sheetData>
    <row r="1" spans="1:9" x14ac:dyDescent="0.2">
      <c r="A1" s="46"/>
      <c r="B1" s="1"/>
      <c r="C1" s="1"/>
      <c r="D1" s="1"/>
      <c r="E1" s="1"/>
      <c r="F1" s="1"/>
      <c r="G1" s="1"/>
      <c r="H1" s="1"/>
      <c r="I1" s="1"/>
    </row>
    <row r="2" spans="1:9" x14ac:dyDescent="0.2">
      <c r="A2" s="47" t="s">
        <v>0</v>
      </c>
      <c r="B2" s="48" t="s">
        <v>1</v>
      </c>
      <c r="C2" s="49"/>
      <c r="D2" s="49"/>
      <c r="E2" s="1"/>
      <c r="F2" s="1"/>
      <c r="G2" s="50" t="s">
        <v>2</v>
      </c>
      <c r="H2" s="51" t="s">
        <v>61</v>
      </c>
      <c r="I2" s="49"/>
    </row>
    <row r="3" spans="1:9" x14ac:dyDescent="0.2">
      <c r="A3" s="47" t="s">
        <v>3</v>
      </c>
      <c r="B3" s="48" t="s">
        <v>62</v>
      </c>
      <c r="C3" s="49"/>
      <c r="D3" s="49"/>
      <c r="E3" s="1"/>
      <c r="F3" s="1"/>
      <c r="G3" s="50" t="s">
        <v>4</v>
      </c>
      <c r="H3" s="14" t="s">
        <v>63</v>
      </c>
      <c r="I3" s="52"/>
    </row>
    <row r="4" spans="1:9" x14ac:dyDescent="0.2">
      <c r="A4" s="47" t="s">
        <v>5</v>
      </c>
      <c r="B4" s="48" t="s">
        <v>64</v>
      </c>
      <c r="C4" s="49"/>
      <c r="D4" s="49"/>
      <c r="E4" s="1"/>
      <c r="F4" s="1"/>
      <c r="G4" s="50" t="s">
        <v>6</v>
      </c>
      <c r="H4" s="48" t="s">
        <v>65</v>
      </c>
      <c r="I4" s="49"/>
    </row>
    <row r="5" spans="1:9" x14ac:dyDescent="0.2">
      <c r="A5" s="47" t="s">
        <v>8</v>
      </c>
      <c r="B5" s="48" t="s">
        <v>66</v>
      </c>
      <c r="C5" s="52"/>
      <c r="D5" s="52"/>
      <c r="E5" s="1"/>
      <c r="F5" s="1"/>
      <c r="G5" s="50" t="s">
        <v>9</v>
      </c>
      <c r="H5" s="53" t="s">
        <v>67</v>
      </c>
      <c r="I5" s="52"/>
    </row>
    <row r="6" spans="1:9" x14ac:dyDescent="0.2">
      <c r="A6" s="1"/>
      <c r="B6" s="1"/>
      <c r="C6" s="1"/>
      <c r="D6" s="1"/>
      <c r="E6" s="1"/>
      <c r="F6" s="1"/>
      <c r="G6" s="1"/>
      <c r="H6" s="1"/>
      <c r="I6" s="1"/>
    </row>
    <row r="7" spans="1:9" x14ac:dyDescent="0.2">
      <c r="A7" s="1"/>
      <c r="B7" s="1"/>
      <c r="C7" s="1"/>
      <c r="D7" s="1"/>
      <c r="E7" s="1"/>
      <c r="F7" s="1"/>
      <c r="G7" s="1"/>
      <c r="H7" s="1"/>
      <c r="I7" s="1"/>
    </row>
    <row r="8" spans="1:9" ht="27.2" customHeight="1" x14ac:dyDescent="0.2">
      <c r="A8" s="77" t="s">
        <v>68</v>
      </c>
      <c r="B8" s="77"/>
      <c r="C8" s="77"/>
      <c r="D8" s="77"/>
      <c r="E8" s="77"/>
      <c r="F8" s="77"/>
      <c r="G8" s="77"/>
      <c r="H8" s="77"/>
      <c r="I8" s="77"/>
    </row>
    <row r="9" spans="1:9" x14ac:dyDescent="0.2">
      <c r="A9" s="54"/>
      <c r="B9" s="54"/>
      <c r="C9" s="54"/>
      <c r="D9" s="54"/>
      <c r="E9" s="54"/>
      <c r="F9" s="54"/>
      <c r="G9" s="54"/>
      <c r="H9" s="54"/>
      <c r="I9" s="54"/>
    </row>
    <row r="10" spans="1:9" x14ac:dyDescent="0.2">
      <c r="A10" s="54" t="s">
        <v>69</v>
      </c>
      <c r="B10" s="54"/>
      <c r="C10" s="54"/>
      <c r="D10" s="54"/>
      <c r="E10" s="54"/>
      <c r="F10" s="54"/>
      <c r="G10" s="54"/>
      <c r="H10" s="54"/>
      <c r="I10" s="54"/>
    </row>
    <row r="11" spans="1:9" x14ac:dyDescent="0.2">
      <c r="A11" s="54"/>
      <c r="B11" s="54"/>
      <c r="C11" s="54"/>
      <c r="D11" s="54"/>
      <c r="E11" s="54"/>
      <c r="F11" s="54"/>
      <c r="G11" s="54"/>
      <c r="H11" s="54"/>
      <c r="I11" s="54"/>
    </row>
    <row r="12" spans="1:9" ht="29.25" customHeight="1" x14ac:dyDescent="0.2">
      <c r="A12" s="77" t="s">
        <v>70</v>
      </c>
      <c r="B12" s="77"/>
      <c r="C12" s="77"/>
      <c r="D12" s="77"/>
      <c r="E12" s="77"/>
      <c r="F12" s="77"/>
      <c r="G12" s="77"/>
      <c r="H12" s="77"/>
      <c r="I12" s="77"/>
    </row>
    <row r="13" spans="1:9" x14ac:dyDescent="0.2">
      <c r="A13" s="54"/>
      <c r="B13" s="54"/>
      <c r="C13" s="54"/>
      <c r="D13" s="54"/>
      <c r="E13" s="54"/>
      <c r="F13" s="54"/>
      <c r="G13" s="54"/>
      <c r="H13" s="54"/>
      <c r="I13" s="54"/>
    </row>
    <row r="14" spans="1:9" ht="12.75" customHeight="1" x14ac:dyDescent="0.2">
      <c r="A14" s="78" t="s">
        <v>71</v>
      </c>
      <c r="B14" s="78"/>
      <c r="C14" s="78"/>
      <c r="D14" s="78"/>
      <c r="E14" s="78"/>
      <c r="F14" s="78"/>
      <c r="G14" s="78"/>
      <c r="H14" s="78"/>
      <c r="I14" s="78"/>
    </row>
    <row r="15" spans="1:9" x14ac:dyDescent="0.2">
      <c r="A15" s="1"/>
      <c r="B15" s="1"/>
      <c r="C15" s="1"/>
      <c r="D15" s="1"/>
      <c r="E15" s="1"/>
      <c r="F15" s="1"/>
      <c r="G15" s="1"/>
      <c r="H15" s="1"/>
      <c r="I15" s="1"/>
    </row>
    <row r="16" spans="1:9" x14ac:dyDescent="0.2">
      <c r="A16" s="79" t="s">
        <v>10</v>
      </c>
      <c r="B16" s="80"/>
      <c r="C16" s="80"/>
      <c r="D16" s="80"/>
      <c r="E16" s="80"/>
      <c r="F16" s="80"/>
      <c r="G16" s="80"/>
      <c r="H16" s="80"/>
      <c r="I16" s="81"/>
    </row>
    <row r="17" spans="1:9" x14ac:dyDescent="0.2">
      <c r="A17" s="6"/>
      <c r="B17" s="7"/>
      <c r="C17" s="8" t="s">
        <v>11</v>
      </c>
      <c r="D17" s="8" t="s">
        <v>12</v>
      </c>
      <c r="E17" s="8" t="s">
        <v>13</v>
      </c>
      <c r="F17" s="8" t="s">
        <v>14</v>
      </c>
      <c r="G17" s="8" t="s">
        <v>15</v>
      </c>
      <c r="H17" s="8" t="s">
        <v>16</v>
      </c>
      <c r="I17" s="8" t="s">
        <v>17</v>
      </c>
    </row>
    <row r="18" spans="1:9" x14ac:dyDescent="0.2">
      <c r="A18" s="6"/>
      <c r="B18" s="7"/>
      <c r="C18" s="38" t="s">
        <v>18</v>
      </c>
      <c r="D18" s="9" t="s">
        <v>18</v>
      </c>
      <c r="E18" s="10" t="s">
        <v>18</v>
      </c>
      <c r="F18" s="10" t="s">
        <v>18</v>
      </c>
      <c r="G18" s="10" t="s">
        <v>18</v>
      </c>
      <c r="H18" s="10" t="s">
        <v>19</v>
      </c>
      <c r="I18" s="10" t="s">
        <v>19</v>
      </c>
    </row>
    <row r="19" spans="1:9" x14ac:dyDescent="0.2">
      <c r="A19" s="6" t="s">
        <v>20</v>
      </c>
      <c r="B19" s="7"/>
      <c r="C19" s="55">
        <v>235454</v>
      </c>
      <c r="D19" s="55">
        <v>235454</v>
      </c>
      <c r="E19" s="55">
        <v>241782</v>
      </c>
      <c r="F19" s="55">
        <v>241782</v>
      </c>
      <c r="G19" s="55">
        <v>247950</v>
      </c>
      <c r="H19" s="55">
        <v>247950</v>
      </c>
      <c r="I19" s="55">
        <v>247950</v>
      </c>
    </row>
    <row r="20" spans="1:9" x14ac:dyDescent="0.2">
      <c r="A20" s="6" t="s">
        <v>21</v>
      </c>
      <c r="B20" s="7"/>
      <c r="C20" s="20">
        <v>67289</v>
      </c>
      <c r="D20" s="20">
        <v>8232.57</v>
      </c>
      <c r="E20" s="20">
        <v>17937.12000000001</v>
      </c>
      <c r="F20" s="20">
        <f t="shared" ref="F20:I20" si="0">E31</f>
        <v>15714.010000000024</v>
      </c>
      <c r="G20" s="20">
        <f t="shared" si="0"/>
        <v>1450.7600000000239</v>
      </c>
      <c r="H20" s="20">
        <f t="shared" si="0"/>
        <v>1835.9100000000326</v>
      </c>
      <c r="I20" s="20">
        <f t="shared" si="0"/>
        <v>1835.9100000000326</v>
      </c>
    </row>
    <row r="21" spans="1:9" x14ac:dyDescent="0.2">
      <c r="A21" s="6" t="s">
        <v>22</v>
      </c>
      <c r="B21" s="7"/>
      <c r="C21" s="20">
        <v>0</v>
      </c>
      <c r="D21" s="20">
        <v>0</v>
      </c>
      <c r="E21" s="55">
        <v>0</v>
      </c>
      <c r="F21" s="55">
        <v>-1346</v>
      </c>
      <c r="G21" s="55">
        <v>0</v>
      </c>
      <c r="H21" s="55">
        <v>247950</v>
      </c>
      <c r="I21" s="55">
        <v>247950</v>
      </c>
    </row>
    <row r="22" spans="1:9" x14ac:dyDescent="0.2">
      <c r="A22" s="6" t="s">
        <v>23</v>
      </c>
      <c r="B22" s="7"/>
      <c r="C22" s="20">
        <v>87137.61</v>
      </c>
      <c r="D22" s="16">
        <v>93510.93</v>
      </c>
      <c r="E22" s="55">
        <v>103708.18</v>
      </c>
      <c r="F22" s="55">
        <v>12917.25</v>
      </c>
      <c r="G22" s="55">
        <v>138745.46</v>
      </c>
      <c r="H22" s="55">
        <v>247950</v>
      </c>
      <c r="I22" s="55">
        <v>247950</v>
      </c>
    </row>
    <row r="23" spans="1:9" x14ac:dyDescent="0.2">
      <c r="A23" s="6"/>
      <c r="B23" s="7"/>
      <c r="C23" s="20"/>
      <c r="D23" s="20"/>
      <c r="E23" s="20"/>
      <c r="F23" s="20"/>
      <c r="G23" s="20"/>
      <c r="H23" s="20"/>
      <c r="I23" s="20"/>
    </row>
    <row r="24" spans="1:9" x14ac:dyDescent="0.2">
      <c r="A24" s="13" t="s">
        <v>24</v>
      </c>
      <c r="B24" s="14"/>
      <c r="C24" s="15"/>
      <c r="D24" s="15"/>
      <c r="E24" s="15"/>
      <c r="F24" s="15"/>
      <c r="G24" s="16"/>
      <c r="H24" s="16"/>
      <c r="I24" s="16"/>
    </row>
    <row r="25" spans="1:9" x14ac:dyDescent="0.2">
      <c r="A25" s="13" t="s">
        <v>25</v>
      </c>
      <c r="B25" s="17"/>
      <c r="C25" s="15"/>
      <c r="D25" s="15"/>
      <c r="E25" s="15"/>
      <c r="F25" s="15"/>
      <c r="G25" s="16"/>
      <c r="H25" s="16"/>
      <c r="I25" s="16"/>
    </row>
    <row r="26" spans="1:9" x14ac:dyDescent="0.2">
      <c r="A26" s="18" t="s">
        <v>72</v>
      </c>
      <c r="B26" s="19"/>
      <c r="C26" s="20">
        <v>28081.18</v>
      </c>
      <c r="D26" s="20">
        <v>103215.48</v>
      </c>
      <c r="E26" s="20">
        <v>101485.07</v>
      </c>
      <c r="F26" s="20"/>
      <c r="G26" s="20">
        <v>139130.60999999999</v>
      </c>
      <c r="H26" s="20"/>
      <c r="I26" s="20"/>
    </row>
    <row r="27" spans="1:9" x14ac:dyDescent="0.2">
      <c r="A27" s="18" t="s">
        <v>73</v>
      </c>
      <c r="B27" s="19"/>
      <c r="C27" s="20"/>
      <c r="D27" s="20"/>
      <c r="E27" s="20"/>
      <c r="F27" s="20"/>
      <c r="G27" s="20"/>
      <c r="H27" s="20"/>
      <c r="I27" s="20"/>
    </row>
    <row r="28" spans="1:9" x14ac:dyDescent="0.2">
      <c r="A28" s="18"/>
      <c r="B28" s="19"/>
      <c r="C28" s="20"/>
      <c r="D28" s="20"/>
      <c r="E28" s="20"/>
      <c r="F28" s="20"/>
      <c r="G28" s="20"/>
      <c r="H28" s="20"/>
      <c r="I28" s="20"/>
    </row>
    <row r="29" spans="1:9" x14ac:dyDescent="0.2">
      <c r="A29" s="13" t="s">
        <v>26</v>
      </c>
      <c r="B29" s="17"/>
      <c r="C29" s="16">
        <v>28081.18</v>
      </c>
      <c r="D29" s="16">
        <v>103215.48</v>
      </c>
      <c r="E29" s="16">
        <v>101485.07</v>
      </c>
      <c r="F29" s="16">
        <f t="shared" ref="F29" si="1">SUM(F26:F28)</f>
        <v>0</v>
      </c>
      <c r="G29" s="16">
        <f>SUM(G26:G28)</f>
        <v>139130.60999999999</v>
      </c>
      <c r="H29" s="16">
        <f t="shared" ref="H29:I29" si="2">SUM(H26:H28)</f>
        <v>0</v>
      </c>
      <c r="I29" s="16">
        <f t="shared" si="2"/>
        <v>0</v>
      </c>
    </row>
    <row r="30" spans="1:9" x14ac:dyDescent="0.2">
      <c r="A30" s="6"/>
      <c r="B30" s="7"/>
      <c r="C30" s="11"/>
      <c r="D30" s="11"/>
      <c r="E30" s="11"/>
      <c r="F30" s="11"/>
      <c r="G30" s="11"/>
      <c r="H30" s="11"/>
      <c r="I30" s="11"/>
    </row>
    <row r="31" spans="1:9" x14ac:dyDescent="0.2">
      <c r="A31" s="6" t="s">
        <v>27</v>
      </c>
      <c r="B31" s="7"/>
      <c r="C31" s="12">
        <v>8232.57</v>
      </c>
      <c r="D31" s="12">
        <v>17937.12000000001</v>
      </c>
      <c r="E31" s="12">
        <v>15714.010000000024</v>
      </c>
      <c r="F31" s="12">
        <f>+F20+F21-F22+F29</f>
        <v>1450.7600000000239</v>
      </c>
      <c r="G31" s="12">
        <f t="shared" ref="G31:I31" si="3">+G20+G21-G22+G29</f>
        <v>1835.9100000000326</v>
      </c>
      <c r="H31" s="12">
        <f t="shared" si="3"/>
        <v>1835.9100000000326</v>
      </c>
      <c r="I31" s="12">
        <f t="shared" si="3"/>
        <v>1835.9100000000326</v>
      </c>
    </row>
    <row r="32" spans="1:9" x14ac:dyDescent="0.2">
      <c r="A32" s="21"/>
      <c r="B32" s="22"/>
      <c r="C32" s="23"/>
      <c r="D32" s="11"/>
      <c r="E32" s="11"/>
      <c r="F32" s="11"/>
      <c r="G32" s="11"/>
      <c r="H32" s="11"/>
      <c r="I32" s="11"/>
    </row>
    <row r="33" spans="1:9" x14ac:dyDescent="0.2">
      <c r="A33" s="6" t="s">
        <v>28</v>
      </c>
      <c r="B33" s="7"/>
      <c r="C33" s="23">
        <v>0</v>
      </c>
      <c r="D33" s="23">
        <v>0</v>
      </c>
      <c r="E33" s="23">
        <v>0</v>
      </c>
      <c r="F33" s="23">
        <v>0</v>
      </c>
      <c r="G33" s="23">
        <v>0</v>
      </c>
      <c r="H33" s="23">
        <v>0</v>
      </c>
      <c r="I33" s="23">
        <v>0</v>
      </c>
    </row>
    <row r="34" spans="1:9" x14ac:dyDescent="0.2">
      <c r="A34" s="21"/>
      <c r="B34" s="22"/>
      <c r="C34" s="23"/>
      <c r="D34" s="11"/>
      <c r="E34" s="11"/>
      <c r="F34" s="11"/>
      <c r="G34" s="11"/>
      <c r="H34" s="11"/>
      <c r="I34" s="11"/>
    </row>
    <row r="35" spans="1:9" x14ac:dyDescent="0.2">
      <c r="A35" s="6" t="s">
        <v>29</v>
      </c>
      <c r="B35" s="24"/>
      <c r="C35" s="25">
        <v>8232.57</v>
      </c>
      <c r="D35" s="26">
        <v>17937.12000000001</v>
      </c>
      <c r="E35" s="26">
        <v>15714.010000000024</v>
      </c>
      <c r="F35" s="26">
        <f t="shared" ref="F35:I35" si="4">F31-F33</f>
        <v>1450.7600000000239</v>
      </c>
      <c r="G35" s="26">
        <f t="shared" si="4"/>
        <v>1835.9100000000326</v>
      </c>
      <c r="H35" s="26">
        <f t="shared" si="4"/>
        <v>1835.9100000000326</v>
      </c>
      <c r="I35" s="26">
        <f t="shared" si="4"/>
        <v>1835.9100000000326</v>
      </c>
    </row>
    <row r="36" spans="1:9" x14ac:dyDescent="0.2">
      <c r="A36" s="27"/>
      <c r="B36" s="27"/>
      <c r="C36" s="28"/>
      <c r="D36" s="28"/>
      <c r="E36" s="28"/>
      <c r="F36" s="28"/>
      <c r="G36" s="28"/>
      <c r="H36" s="28"/>
      <c r="I36" s="28"/>
    </row>
    <row r="37" spans="1:9" x14ac:dyDescent="0.2">
      <c r="A37" s="29" t="s">
        <v>30</v>
      </c>
      <c r="B37" s="3"/>
      <c r="C37" s="30"/>
      <c r="D37" s="30"/>
      <c r="E37" s="31"/>
      <c r="F37" s="31"/>
      <c r="G37" s="31"/>
      <c r="H37" s="31"/>
      <c r="I37" s="31"/>
    </row>
    <row r="38" spans="1:9" x14ac:dyDescent="0.2">
      <c r="A38" s="32" t="s">
        <v>31</v>
      </c>
      <c r="B38" s="22"/>
      <c r="C38" s="33"/>
      <c r="D38" s="33"/>
      <c r="E38" s="23"/>
      <c r="F38" s="23"/>
      <c r="G38" s="23"/>
      <c r="H38" s="23"/>
      <c r="I38" s="23"/>
    </row>
    <row r="39" spans="1:9" x14ac:dyDescent="0.2">
      <c r="A39" s="6"/>
      <c r="B39" s="7"/>
      <c r="C39" s="11"/>
      <c r="D39" s="11"/>
      <c r="E39" s="11"/>
      <c r="F39" s="11"/>
      <c r="G39" s="11"/>
      <c r="H39" s="11"/>
      <c r="I39" s="11"/>
    </row>
    <row r="40" spans="1:9" x14ac:dyDescent="0.2">
      <c r="A40" s="6" t="s">
        <v>32</v>
      </c>
      <c r="B40" s="7"/>
      <c r="C40" s="20"/>
      <c r="D40" s="20"/>
      <c r="E40" s="11"/>
      <c r="F40" s="11"/>
      <c r="G40" s="11"/>
      <c r="H40" s="11"/>
      <c r="I40" s="11"/>
    </row>
    <row r="41" spans="1:9" x14ac:dyDescent="0.2">
      <c r="A41" s="6"/>
      <c r="B41" s="7"/>
      <c r="C41" s="20"/>
      <c r="D41" s="20"/>
      <c r="E41" s="11"/>
      <c r="F41" s="11"/>
      <c r="G41" s="11"/>
      <c r="H41" s="11"/>
      <c r="I41" s="11"/>
    </row>
    <row r="42" spans="1:9" x14ac:dyDescent="0.2">
      <c r="A42" s="32" t="s">
        <v>33</v>
      </c>
      <c r="B42" s="24"/>
      <c r="C42" s="20"/>
      <c r="D42" s="20"/>
      <c r="E42" s="11"/>
      <c r="F42" s="11"/>
      <c r="G42" s="11"/>
      <c r="H42" s="11"/>
      <c r="I42" s="11"/>
    </row>
    <row r="43" spans="1:9" x14ac:dyDescent="0.2">
      <c r="A43" s="34" t="s">
        <v>34</v>
      </c>
      <c r="B43" s="35"/>
      <c r="C43" s="20"/>
      <c r="D43" s="20"/>
      <c r="E43" s="11"/>
      <c r="F43" s="11"/>
      <c r="G43" s="11"/>
      <c r="H43" s="11"/>
      <c r="I43" s="11"/>
    </row>
  </sheetData>
  <sheetProtection selectLockedCells="1"/>
  <mergeCells count="4">
    <mergeCell ref="A8:I8"/>
    <mergeCell ref="A12:I12"/>
    <mergeCell ref="A14:I14"/>
    <mergeCell ref="A16:I16"/>
  </mergeCells>
  <printOptions horizontalCentered="1" verticalCentered="1"/>
  <pageMargins left="0.75" right="0.75" top="0.63510416666666669" bottom="0.55000000000000004" header="0.28000000000000003" footer="0.16"/>
  <pageSetup scale="94" orientation="landscape" r:id="rId1"/>
  <headerFooter alignWithMargins="0">
    <oddHeader>&amp;C&amp;"Arial,Bold"Report on Non-General Fund Information
&amp;"Arial,Regular"for Submittal to the 2023 Legislature</oddHeader>
    <oddFooter>&amp;LForm 37-47 (rev. 7/19/22)&amp;R&amp;D  &amp;T</oddFooter>
  </headerFooter>
  <rowBreaks count="1" manualBreakCount="1">
    <brk id="36" max="8"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CF13F2-28AE-45E5-832B-F22D89AE8C36}">
  <dimension ref="A2:I43"/>
  <sheetViews>
    <sheetView zoomScaleNormal="100" zoomScaleSheetLayoutView="70" workbookViewId="0">
      <selection activeCell="A12" sqref="A12:I12"/>
    </sheetView>
  </sheetViews>
  <sheetFormatPr defaultColWidth="9.140625" defaultRowHeight="12.75" x14ac:dyDescent="0.2"/>
  <cols>
    <col min="1" max="2" width="14.7109375" style="2" customWidth="1"/>
    <col min="3" max="8" width="14" style="2" customWidth="1"/>
    <col min="9" max="9" width="13.140625" style="2" customWidth="1"/>
    <col min="10" max="16384" width="9.140625" style="2"/>
  </cols>
  <sheetData>
    <row r="2" spans="1:9" s="54" customFormat="1" x14ac:dyDescent="0.2">
      <c r="A2" s="54" t="s">
        <v>0</v>
      </c>
      <c r="B2" s="48" t="s">
        <v>1</v>
      </c>
      <c r="C2" s="48"/>
      <c r="D2" s="48"/>
      <c r="G2" s="56" t="s">
        <v>2</v>
      </c>
      <c r="H2" s="57" t="s">
        <v>94</v>
      </c>
      <c r="I2" s="48"/>
    </row>
    <row r="3" spans="1:9" s="54" customFormat="1" x14ac:dyDescent="0.2">
      <c r="A3" s="54" t="s">
        <v>3</v>
      </c>
      <c r="B3" s="53" t="s">
        <v>74</v>
      </c>
      <c r="C3" s="53"/>
      <c r="D3" s="53"/>
      <c r="G3" s="56" t="s">
        <v>4</v>
      </c>
      <c r="H3" s="53" t="s">
        <v>95</v>
      </c>
      <c r="I3" s="53"/>
    </row>
    <row r="4" spans="1:9" s="54" customFormat="1" x14ac:dyDescent="0.2">
      <c r="A4" s="54" t="s">
        <v>5</v>
      </c>
      <c r="B4" s="53" t="s">
        <v>75</v>
      </c>
      <c r="C4" s="53"/>
      <c r="D4" s="53"/>
      <c r="G4" s="56" t="s">
        <v>6</v>
      </c>
      <c r="H4" s="53" t="s">
        <v>7</v>
      </c>
      <c r="I4" s="53"/>
    </row>
    <row r="5" spans="1:9" s="54" customFormat="1" x14ac:dyDescent="0.2">
      <c r="A5" s="54" t="s">
        <v>8</v>
      </c>
      <c r="B5" s="53" t="s">
        <v>76</v>
      </c>
      <c r="C5" s="53"/>
      <c r="D5" s="53"/>
      <c r="G5" s="56" t="s">
        <v>9</v>
      </c>
      <c r="H5" s="53" t="s">
        <v>77</v>
      </c>
      <c r="I5" s="53"/>
    </row>
    <row r="6" spans="1:9" s="54" customFormat="1" x14ac:dyDescent="0.2">
      <c r="H6" s="53" t="s">
        <v>78</v>
      </c>
      <c r="I6" s="53"/>
    </row>
    <row r="7" spans="1:9" x14ac:dyDescent="0.2">
      <c r="H7" s="51" t="s">
        <v>79</v>
      </c>
      <c r="I7" s="51"/>
    </row>
    <row r="8" spans="1:9" s="54" customFormat="1" ht="55.9" customHeight="1" x14ac:dyDescent="0.2">
      <c r="A8" s="85" t="s">
        <v>80</v>
      </c>
      <c r="B8" s="85"/>
      <c r="C8" s="85"/>
      <c r="D8" s="85"/>
      <c r="E8" s="85"/>
      <c r="F8" s="85"/>
      <c r="G8" s="85"/>
      <c r="H8" s="85"/>
      <c r="I8" s="85"/>
    </row>
    <row r="9" spans="1:9" s="54" customFormat="1" x14ac:dyDescent="0.2"/>
    <row r="10" spans="1:9" ht="61.15" customHeight="1" x14ac:dyDescent="0.2">
      <c r="A10" s="86" t="s">
        <v>81</v>
      </c>
      <c r="B10" s="86"/>
      <c r="C10" s="86"/>
      <c r="D10" s="86"/>
      <c r="E10" s="86"/>
      <c r="F10" s="86"/>
      <c r="G10" s="86"/>
      <c r="H10" s="86"/>
      <c r="I10" s="86"/>
    </row>
    <row r="11" spans="1:9" s="54" customFormat="1" x14ac:dyDescent="0.2"/>
    <row r="12" spans="1:9" s="54" customFormat="1" ht="56.25" customHeight="1" x14ac:dyDescent="0.2">
      <c r="A12" s="85" t="s">
        <v>82</v>
      </c>
      <c r="B12" s="85"/>
      <c r="C12" s="85"/>
      <c r="D12" s="85"/>
      <c r="E12" s="85"/>
      <c r="F12" s="85"/>
      <c r="G12" s="85"/>
      <c r="H12" s="85"/>
      <c r="I12" s="85"/>
    </row>
    <row r="13" spans="1:9" s="54" customFormat="1" x14ac:dyDescent="0.2"/>
    <row r="14" spans="1:9" ht="98.25" customHeight="1" x14ac:dyDescent="0.2">
      <c r="A14" s="85" t="s">
        <v>83</v>
      </c>
      <c r="B14" s="85"/>
      <c r="C14" s="85"/>
      <c r="D14" s="85"/>
      <c r="E14" s="85"/>
      <c r="F14" s="85"/>
      <c r="G14" s="85"/>
      <c r="H14" s="85"/>
      <c r="I14" s="85"/>
    </row>
    <row r="16" spans="1:9" x14ac:dyDescent="0.2">
      <c r="A16" s="82" t="s">
        <v>10</v>
      </c>
      <c r="B16" s="83"/>
      <c r="C16" s="83"/>
      <c r="D16" s="83"/>
      <c r="E16" s="83"/>
      <c r="F16" s="83"/>
      <c r="G16" s="83"/>
      <c r="H16" s="83"/>
      <c r="I16" s="84"/>
    </row>
    <row r="17" spans="1:9" x14ac:dyDescent="0.2">
      <c r="A17" s="13"/>
      <c r="B17" s="17"/>
      <c r="C17" s="58" t="s">
        <v>11</v>
      </c>
      <c r="D17" s="58" t="s">
        <v>12</v>
      </c>
      <c r="E17" s="58" t="s">
        <v>13</v>
      </c>
      <c r="F17" s="58" t="s">
        <v>14</v>
      </c>
      <c r="G17" s="58" t="s">
        <v>15</v>
      </c>
      <c r="H17" s="58" t="s">
        <v>16</v>
      </c>
      <c r="I17" s="58" t="s">
        <v>17</v>
      </c>
    </row>
    <row r="18" spans="1:9" x14ac:dyDescent="0.2">
      <c r="A18" s="13"/>
      <c r="B18" s="17"/>
      <c r="C18" s="38" t="s">
        <v>18</v>
      </c>
      <c r="D18" s="59" t="s">
        <v>18</v>
      </c>
      <c r="E18" s="38" t="s">
        <v>18</v>
      </c>
      <c r="F18" s="38" t="s">
        <v>18</v>
      </c>
      <c r="G18" s="10" t="s">
        <v>18</v>
      </c>
      <c r="H18" s="38" t="s">
        <v>19</v>
      </c>
      <c r="I18" s="38" t="s">
        <v>19</v>
      </c>
    </row>
    <row r="19" spans="1:9" x14ac:dyDescent="0.2">
      <c r="A19" s="13" t="s">
        <v>20</v>
      </c>
      <c r="B19" s="17"/>
      <c r="C19" s="20">
        <v>662761</v>
      </c>
      <c r="D19" s="20">
        <v>726850</v>
      </c>
      <c r="E19" s="20">
        <v>1000000</v>
      </c>
      <c r="F19" s="20">
        <v>726850</v>
      </c>
      <c r="G19" s="20">
        <v>0</v>
      </c>
      <c r="H19" s="20">
        <v>516612</v>
      </c>
      <c r="I19" s="20">
        <v>516612</v>
      </c>
    </row>
    <row r="20" spans="1:9" x14ac:dyDescent="0.2">
      <c r="A20" s="13" t="s">
        <v>21</v>
      </c>
      <c r="B20" s="17"/>
      <c r="C20" s="20">
        <v>897384</v>
      </c>
      <c r="D20" s="20">
        <v>1227985</v>
      </c>
      <c r="E20" s="20">
        <v>1538336.9600000002</v>
      </c>
      <c r="F20" s="20">
        <f t="shared" ref="F20" si="0">E31</f>
        <v>2289948.6599999997</v>
      </c>
      <c r="G20" s="20">
        <f>F31</f>
        <v>3033839.1199999996</v>
      </c>
      <c r="H20" s="20">
        <v>4710844.1199999992</v>
      </c>
      <c r="I20" s="20">
        <v>6110844.1199999992</v>
      </c>
    </row>
    <row r="21" spans="1:9" x14ac:dyDescent="0.2">
      <c r="A21" s="13" t="s">
        <v>22</v>
      </c>
      <c r="B21" s="17"/>
      <c r="C21" s="20">
        <v>839891</v>
      </c>
      <c r="D21" s="20">
        <v>988225.93</v>
      </c>
      <c r="E21" s="20">
        <v>1485254.42</v>
      </c>
      <c r="F21" s="20">
        <f>1416284.75-192.06</f>
        <v>1416092.69</v>
      </c>
      <c r="G21" s="20">
        <v>1677005</v>
      </c>
      <c r="H21" s="20">
        <v>1400000</v>
      </c>
      <c r="I21" s="20">
        <v>1400000</v>
      </c>
    </row>
    <row r="22" spans="1:9" x14ac:dyDescent="0.2">
      <c r="A22" s="13" t="s">
        <v>23</v>
      </c>
      <c r="B22" s="17"/>
      <c r="C22" s="20">
        <v>509290</v>
      </c>
      <c r="D22" s="20">
        <v>677873.97</v>
      </c>
      <c r="E22" s="16">
        <v>733642.72000000009</v>
      </c>
      <c r="F22" s="20">
        <v>672202.23</v>
      </c>
      <c r="G22" s="20">
        <v>0</v>
      </c>
      <c r="H22" s="20">
        <v>0</v>
      </c>
      <c r="I22" s="20">
        <v>0</v>
      </c>
    </row>
    <row r="23" spans="1:9" s="54" customFormat="1" x14ac:dyDescent="0.2">
      <c r="A23" s="13"/>
      <c r="B23" s="17"/>
      <c r="C23" s="20"/>
      <c r="D23" s="20"/>
      <c r="E23" s="20"/>
      <c r="F23" s="20"/>
      <c r="G23" s="20"/>
      <c r="H23" s="20"/>
      <c r="I23" s="20"/>
    </row>
    <row r="24" spans="1:9" s="54" customFormat="1" x14ac:dyDescent="0.2">
      <c r="A24" s="60" t="s">
        <v>24</v>
      </c>
      <c r="B24" s="53"/>
      <c r="C24" s="61"/>
      <c r="D24" s="61"/>
      <c r="E24" s="61"/>
      <c r="F24" s="61"/>
      <c r="G24" s="61"/>
      <c r="H24" s="62"/>
      <c r="I24" s="62"/>
    </row>
    <row r="25" spans="1:9" s="54" customFormat="1" x14ac:dyDescent="0.2">
      <c r="A25" s="60" t="s">
        <v>25</v>
      </c>
      <c r="B25" s="63"/>
      <c r="C25" s="64"/>
      <c r="D25" s="61"/>
      <c r="E25" s="61"/>
      <c r="F25" s="61"/>
      <c r="G25" s="61"/>
      <c r="H25" s="62"/>
      <c r="I25" s="62"/>
    </row>
    <row r="26" spans="1:9" s="54" customFormat="1" x14ac:dyDescent="0.2">
      <c r="A26" s="65"/>
      <c r="B26" s="66"/>
      <c r="C26" s="55"/>
      <c r="D26" s="55"/>
      <c r="E26" s="55"/>
      <c r="F26" s="55"/>
      <c r="G26" s="55"/>
      <c r="H26" s="55"/>
      <c r="I26" s="55"/>
    </row>
    <row r="27" spans="1:9" x14ac:dyDescent="0.2">
      <c r="A27" s="65"/>
      <c r="B27" s="66"/>
      <c r="C27" s="55"/>
      <c r="D27" s="55"/>
      <c r="E27" s="55"/>
      <c r="F27" s="55"/>
      <c r="G27" s="55"/>
      <c r="H27" s="55"/>
      <c r="I27" s="55"/>
    </row>
    <row r="28" spans="1:9" x14ac:dyDescent="0.2">
      <c r="A28" s="18"/>
      <c r="B28" s="19"/>
      <c r="C28" s="55"/>
      <c r="D28" s="55"/>
      <c r="E28" s="55"/>
      <c r="F28" s="20"/>
      <c r="G28" s="20"/>
      <c r="H28" s="20"/>
      <c r="I28" s="20"/>
    </row>
    <row r="29" spans="1:9" x14ac:dyDescent="0.2">
      <c r="A29" s="13" t="s">
        <v>26</v>
      </c>
      <c r="B29" s="17"/>
      <c r="C29" s="16">
        <v>0</v>
      </c>
      <c r="D29" s="16">
        <v>0</v>
      </c>
      <c r="E29" s="16">
        <v>0</v>
      </c>
      <c r="F29" s="16">
        <f>SUM(F26:F28)</f>
        <v>0</v>
      </c>
      <c r="G29" s="16">
        <f>SUM(G26:G28)</f>
        <v>0</v>
      </c>
      <c r="H29" s="16">
        <f>SUM(H26:H28)</f>
        <v>0</v>
      </c>
      <c r="I29" s="16">
        <f>SUM(I26:I28)</f>
        <v>0</v>
      </c>
    </row>
    <row r="30" spans="1:9" x14ac:dyDescent="0.2">
      <c r="A30" s="13"/>
      <c r="B30" s="17"/>
      <c r="C30" s="20"/>
      <c r="D30" s="20"/>
      <c r="E30" s="20"/>
      <c r="F30" s="20"/>
      <c r="G30" s="20"/>
      <c r="H30" s="20"/>
      <c r="I30" s="20"/>
    </row>
    <row r="31" spans="1:9" x14ac:dyDescent="0.2">
      <c r="A31" s="13" t="s">
        <v>27</v>
      </c>
      <c r="B31" s="17"/>
      <c r="C31" s="67">
        <v>1227985</v>
      </c>
      <c r="D31" s="16">
        <v>1538336.9600000002</v>
      </c>
      <c r="E31" s="16">
        <v>2289948.6599999997</v>
      </c>
      <c r="F31" s="16">
        <f>+F20+F21-F22+F29</f>
        <v>3033839.1199999996</v>
      </c>
      <c r="G31" s="16">
        <f>+G20+G21-G22+G29</f>
        <v>4710844.1199999992</v>
      </c>
      <c r="H31" s="16">
        <f>+H20+H21-H22+H29</f>
        <v>6110844.1199999992</v>
      </c>
      <c r="I31" s="16">
        <f>+I20+I21-I22+I29</f>
        <v>7510844.1199999992</v>
      </c>
    </row>
    <row r="32" spans="1:9" x14ac:dyDescent="0.2">
      <c r="A32" s="18"/>
      <c r="B32" s="19"/>
      <c r="C32" s="33"/>
      <c r="D32" s="33"/>
      <c r="E32" s="20"/>
      <c r="F32" s="20"/>
      <c r="G32" s="20"/>
      <c r="H32" s="20"/>
      <c r="I32" s="20"/>
    </row>
    <row r="33" spans="1:9" x14ac:dyDescent="0.2">
      <c r="A33" s="13" t="s">
        <v>28</v>
      </c>
      <c r="B33" s="17"/>
      <c r="C33" s="33"/>
      <c r="D33" s="33">
        <v>13274.57</v>
      </c>
      <c r="E33" s="20">
        <v>2905.29</v>
      </c>
      <c r="F33" s="20">
        <v>15877.76</v>
      </c>
      <c r="G33" s="20"/>
      <c r="H33" s="20"/>
      <c r="I33" s="20"/>
    </row>
    <row r="34" spans="1:9" x14ac:dyDescent="0.2">
      <c r="A34" s="18"/>
      <c r="B34" s="19"/>
      <c r="C34" s="33"/>
      <c r="D34" s="33"/>
      <c r="E34" s="20"/>
      <c r="F34" s="20"/>
      <c r="G34" s="20"/>
      <c r="H34" s="20"/>
      <c r="I34" s="20"/>
    </row>
    <row r="35" spans="1:9" x14ac:dyDescent="0.2">
      <c r="A35" s="13" t="s">
        <v>29</v>
      </c>
      <c r="B35" s="41"/>
      <c r="C35" s="43">
        <f t="shared" ref="C35:I35" si="1">C31-C33</f>
        <v>1227985</v>
      </c>
      <c r="D35" s="43">
        <f t="shared" si="1"/>
        <v>1525062.3900000001</v>
      </c>
      <c r="E35" s="68">
        <f t="shared" si="1"/>
        <v>2287043.3699999996</v>
      </c>
      <c r="F35" s="68">
        <f t="shared" si="1"/>
        <v>3017961.36</v>
      </c>
      <c r="G35" s="68">
        <f t="shared" si="1"/>
        <v>4710844.1199999992</v>
      </c>
      <c r="H35" s="68">
        <f t="shared" si="1"/>
        <v>6110844.1199999992</v>
      </c>
      <c r="I35" s="68">
        <f t="shared" si="1"/>
        <v>7510844.1199999992</v>
      </c>
    </row>
    <row r="36" spans="1:9" x14ac:dyDescent="0.2">
      <c r="A36" s="69"/>
      <c r="B36" s="69"/>
      <c r="C36" s="45"/>
      <c r="D36" s="45"/>
      <c r="E36" s="45"/>
      <c r="F36" s="45"/>
      <c r="G36" s="45"/>
      <c r="H36" s="45"/>
      <c r="I36" s="45"/>
    </row>
    <row r="37" spans="1:9" x14ac:dyDescent="0.2">
      <c r="A37" s="70" t="s">
        <v>30</v>
      </c>
      <c r="B37" s="51"/>
      <c r="C37" s="30"/>
      <c r="D37" s="30"/>
      <c r="E37" s="30"/>
      <c r="F37" s="30"/>
      <c r="G37" s="30"/>
      <c r="H37" s="30"/>
      <c r="I37" s="30"/>
    </row>
    <row r="38" spans="1:9" x14ac:dyDescent="0.2">
      <c r="A38" s="40" t="s">
        <v>31</v>
      </c>
      <c r="B38" s="19"/>
      <c r="C38" s="33"/>
      <c r="D38" s="33"/>
      <c r="E38" s="33"/>
      <c r="F38" s="33"/>
      <c r="G38" s="33"/>
      <c r="H38" s="33"/>
      <c r="I38" s="33"/>
    </row>
    <row r="39" spans="1:9" x14ac:dyDescent="0.2">
      <c r="A39" s="13"/>
      <c r="B39" s="17"/>
      <c r="C39" s="20"/>
      <c r="D39" s="20"/>
      <c r="E39" s="20"/>
      <c r="F39" s="20"/>
      <c r="G39" s="20"/>
      <c r="H39" s="20"/>
      <c r="I39" s="20"/>
    </row>
    <row r="40" spans="1:9" x14ac:dyDescent="0.2">
      <c r="A40" s="13" t="s">
        <v>32</v>
      </c>
      <c r="B40" s="17"/>
      <c r="C40" s="20"/>
      <c r="D40" s="20"/>
      <c r="E40" s="20"/>
      <c r="F40" s="20"/>
      <c r="G40" s="20"/>
      <c r="H40" s="20"/>
      <c r="I40" s="20"/>
    </row>
    <row r="41" spans="1:9" x14ac:dyDescent="0.2">
      <c r="A41" s="13"/>
      <c r="B41" s="17"/>
      <c r="C41" s="20"/>
      <c r="D41" s="20"/>
      <c r="E41" s="20"/>
      <c r="F41" s="20"/>
      <c r="G41" s="20"/>
      <c r="H41" s="20"/>
      <c r="I41" s="20"/>
    </row>
    <row r="42" spans="1:9" x14ac:dyDescent="0.2">
      <c r="A42" s="40" t="s">
        <v>33</v>
      </c>
      <c r="B42" s="41"/>
      <c r="C42" s="20"/>
      <c r="D42" s="20"/>
      <c r="E42" s="20"/>
      <c r="F42" s="20"/>
      <c r="G42" s="20"/>
      <c r="H42" s="20"/>
      <c r="I42" s="20"/>
    </row>
    <row r="43" spans="1:9" x14ac:dyDescent="0.2">
      <c r="A43" s="71" t="s">
        <v>34</v>
      </c>
      <c r="B43" s="72"/>
      <c r="C43" s="20"/>
      <c r="D43" s="20"/>
      <c r="E43" s="20"/>
      <c r="F43" s="20"/>
      <c r="G43" s="20"/>
      <c r="H43" s="20"/>
      <c r="I43" s="20"/>
    </row>
  </sheetData>
  <mergeCells count="5">
    <mergeCell ref="A16:I16"/>
    <mergeCell ref="A8:I8"/>
    <mergeCell ref="A10:I10"/>
    <mergeCell ref="A12:I12"/>
    <mergeCell ref="A14:I14"/>
  </mergeCells>
  <pageMargins left="0.7" right="0.7" top="0.75" bottom="0.75" header="0.3" footer="0.3"/>
  <pageSetup scale="98" orientation="landscape" r:id="rId1"/>
  <headerFooter>
    <oddHeader>&amp;C&amp;"Arial,Bold"Report on Non-General Fund Information&amp;"Arial,Regular"
for Submittal to the 2023 Legislature</oddHeader>
  </headerFooter>
  <rowBreaks count="1" manualBreakCount="1">
    <brk id="15"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6BA01B-C86B-4600-9908-7EA2A87362DA}">
  <sheetPr>
    <pageSetUpPr fitToPage="1"/>
  </sheetPr>
  <dimension ref="A1:L42"/>
  <sheetViews>
    <sheetView zoomScaleNormal="100" zoomScaleSheetLayoutView="70" workbookViewId="0">
      <selection activeCell="A12" sqref="A12:I12"/>
    </sheetView>
  </sheetViews>
  <sheetFormatPr defaultColWidth="9.140625" defaultRowHeight="12.75" x14ac:dyDescent="0.2"/>
  <cols>
    <col min="1" max="2" width="14.7109375" style="2" customWidth="1"/>
    <col min="3" max="8" width="14" style="2" customWidth="1"/>
    <col min="9" max="9" width="13.140625" style="2" customWidth="1"/>
    <col min="10" max="11" width="9.140625" style="2"/>
    <col min="12" max="13" width="12.5703125" style="2" customWidth="1"/>
    <col min="14" max="16384" width="9.140625" style="2"/>
  </cols>
  <sheetData>
    <row r="1" spans="1:9" x14ac:dyDescent="0.2">
      <c r="A1" s="1"/>
      <c r="B1" s="1"/>
      <c r="C1" s="1"/>
      <c r="D1" s="1"/>
      <c r="E1" s="1"/>
      <c r="F1" s="1"/>
      <c r="G1" s="1"/>
      <c r="H1" s="1"/>
      <c r="I1" s="1"/>
    </row>
    <row r="2" spans="1:9" x14ac:dyDescent="0.2">
      <c r="A2" s="1" t="s">
        <v>0</v>
      </c>
      <c r="B2" s="3" t="s">
        <v>1</v>
      </c>
      <c r="C2" s="3"/>
      <c r="D2" s="3"/>
      <c r="E2" s="1"/>
      <c r="F2" s="1"/>
      <c r="G2" s="4" t="s">
        <v>2</v>
      </c>
      <c r="H2" s="3" t="s">
        <v>35</v>
      </c>
      <c r="I2" s="3"/>
    </row>
    <row r="3" spans="1:9" x14ac:dyDescent="0.2">
      <c r="A3" s="1" t="s">
        <v>3</v>
      </c>
      <c r="B3" s="3" t="s">
        <v>36</v>
      </c>
      <c r="C3" s="3"/>
      <c r="D3" s="3"/>
      <c r="E3" s="1"/>
      <c r="F3" s="1"/>
      <c r="G3" s="4" t="s">
        <v>4</v>
      </c>
      <c r="H3" s="5" t="s">
        <v>37</v>
      </c>
      <c r="I3" s="5"/>
    </row>
    <row r="4" spans="1:9" x14ac:dyDescent="0.2">
      <c r="A4" s="1" t="s">
        <v>5</v>
      </c>
      <c r="B4" s="3" t="s">
        <v>38</v>
      </c>
      <c r="C4" s="3"/>
      <c r="D4" s="3"/>
      <c r="E4" s="1"/>
      <c r="F4" s="1"/>
      <c r="G4" s="4" t="s">
        <v>6</v>
      </c>
      <c r="H4" s="3" t="s">
        <v>7</v>
      </c>
      <c r="I4" s="3"/>
    </row>
    <row r="5" spans="1:9" x14ac:dyDescent="0.2">
      <c r="A5" s="1" t="s">
        <v>8</v>
      </c>
      <c r="B5" s="3" t="s">
        <v>39</v>
      </c>
      <c r="C5" s="5"/>
      <c r="D5" s="5"/>
      <c r="E5" s="1"/>
      <c r="F5" s="1"/>
      <c r="G5" s="4" t="s">
        <v>9</v>
      </c>
      <c r="H5" s="5" t="s">
        <v>40</v>
      </c>
      <c r="I5" s="5"/>
    </row>
    <row r="6" spans="1:9" x14ac:dyDescent="0.2">
      <c r="A6" s="1"/>
      <c r="B6" s="1"/>
      <c r="C6" s="1"/>
      <c r="D6" s="1"/>
      <c r="E6" s="1"/>
      <c r="F6" s="1"/>
      <c r="G6" s="1"/>
      <c r="H6" s="1"/>
      <c r="I6" s="1"/>
    </row>
    <row r="7" spans="1:9" x14ac:dyDescent="0.2">
      <c r="A7" s="36" t="s">
        <v>41</v>
      </c>
      <c r="B7" s="1"/>
      <c r="C7" s="1"/>
      <c r="D7" s="1"/>
      <c r="E7" s="1"/>
      <c r="F7" s="1"/>
      <c r="G7" s="1"/>
      <c r="H7" s="1"/>
      <c r="I7" s="1"/>
    </row>
    <row r="8" spans="1:9" ht="61.5" customHeight="1" x14ac:dyDescent="0.2">
      <c r="A8" s="87" t="s">
        <v>42</v>
      </c>
      <c r="B8" s="87"/>
      <c r="C8" s="87"/>
      <c r="D8" s="87"/>
      <c r="E8" s="87"/>
      <c r="F8" s="87"/>
      <c r="G8" s="87"/>
      <c r="H8" s="87"/>
      <c r="I8" s="87"/>
    </row>
    <row r="9" spans="1:9" x14ac:dyDescent="0.2">
      <c r="A9" s="36" t="s">
        <v>43</v>
      </c>
      <c r="B9" s="1"/>
      <c r="C9" s="1"/>
      <c r="D9" s="1"/>
      <c r="E9" s="1"/>
      <c r="F9" s="1"/>
      <c r="G9" s="1"/>
      <c r="H9" s="1"/>
      <c r="I9" s="1"/>
    </row>
    <row r="10" spans="1:9" ht="53.25" customHeight="1" x14ac:dyDescent="0.2">
      <c r="A10" s="87" t="s">
        <v>44</v>
      </c>
      <c r="B10" s="87"/>
      <c r="C10" s="87"/>
      <c r="D10" s="87"/>
      <c r="E10" s="87"/>
      <c r="F10" s="87"/>
      <c r="G10" s="87"/>
      <c r="H10" s="87"/>
      <c r="I10" s="87"/>
    </row>
    <row r="11" spans="1:9" x14ac:dyDescent="0.2">
      <c r="A11" s="36" t="s">
        <v>45</v>
      </c>
      <c r="B11" s="1"/>
      <c r="C11" s="1"/>
      <c r="D11" s="1"/>
      <c r="E11" s="1"/>
      <c r="F11" s="1"/>
      <c r="G11" s="1"/>
      <c r="H11" s="1"/>
      <c r="I11" s="1"/>
    </row>
    <row r="12" spans="1:9" ht="57" customHeight="1" x14ac:dyDescent="0.2">
      <c r="A12" s="87" t="s">
        <v>46</v>
      </c>
      <c r="B12" s="87"/>
      <c r="C12" s="87"/>
      <c r="D12" s="87"/>
      <c r="E12" s="87"/>
      <c r="F12" s="87"/>
      <c r="G12" s="87"/>
      <c r="H12" s="87"/>
      <c r="I12" s="87"/>
    </row>
    <row r="13" spans="1:9" x14ac:dyDescent="0.2">
      <c r="A13" s="37" t="s">
        <v>47</v>
      </c>
      <c r="B13" s="1"/>
      <c r="C13" s="1"/>
      <c r="D13" s="1"/>
      <c r="E13" s="1"/>
      <c r="F13" s="1"/>
      <c r="G13" s="1"/>
      <c r="H13" s="1"/>
      <c r="I13" s="1"/>
    </row>
    <row r="14" spans="1:9" ht="88.5" customHeight="1" x14ac:dyDescent="0.2">
      <c r="A14" s="87" t="s">
        <v>48</v>
      </c>
      <c r="B14" s="87"/>
      <c r="C14" s="87"/>
      <c r="D14" s="87"/>
      <c r="E14" s="87"/>
      <c r="F14" s="87"/>
      <c r="G14" s="87"/>
      <c r="H14" s="87"/>
      <c r="I14" s="87"/>
    </row>
    <row r="15" spans="1:9" x14ac:dyDescent="0.2">
      <c r="A15" s="79" t="s">
        <v>10</v>
      </c>
      <c r="B15" s="80"/>
      <c r="C15" s="80"/>
      <c r="D15" s="80"/>
      <c r="E15" s="80"/>
      <c r="F15" s="80"/>
      <c r="G15" s="80"/>
      <c r="H15" s="80"/>
      <c r="I15" s="81"/>
    </row>
    <row r="16" spans="1:9" x14ac:dyDescent="0.2">
      <c r="A16" s="6"/>
      <c r="B16" s="7"/>
      <c r="C16" s="8" t="s">
        <v>11</v>
      </c>
      <c r="D16" s="8" t="s">
        <v>12</v>
      </c>
      <c r="E16" s="8" t="s">
        <v>13</v>
      </c>
      <c r="F16" s="8" t="s">
        <v>14</v>
      </c>
      <c r="G16" s="8" t="s">
        <v>15</v>
      </c>
      <c r="H16" s="8" t="s">
        <v>16</v>
      </c>
      <c r="I16" s="8" t="s">
        <v>17</v>
      </c>
    </row>
    <row r="17" spans="1:12" x14ac:dyDescent="0.2">
      <c r="A17" s="6"/>
      <c r="B17" s="7"/>
      <c r="C17" s="38" t="s">
        <v>18</v>
      </c>
      <c r="D17" s="38" t="s">
        <v>18</v>
      </c>
      <c r="E17" s="38" t="s">
        <v>18</v>
      </c>
      <c r="F17" s="10" t="s">
        <v>18</v>
      </c>
      <c r="G17" s="10" t="s">
        <v>18</v>
      </c>
      <c r="H17" s="10" t="s">
        <v>19</v>
      </c>
      <c r="I17" s="10" t="s">
        <v>19</v>
      </c>
    </row>
    <row r="18" spans="1:12" x14ac:dyDescent="0.2">
      <c r="A18" s="6" t="s">
        <v>20</v>
      </c>
      <c r="B18" s="7"/>
      <c r="C18" s="20">
        <v>10000</v>
      </c>
      <c r="D18" s="20">
        <v>14000</v>
      </c>
      <c r="E18" s="20">
        <v>30000</v>
      </c>
      <c r="F18" s="11">
        <v>30000</v>
      </c>
      <c r="G18" s="11">
        <v>500000</v>
      </c>
      <c r="H18" s="11">
        <v>500000</v>
      </c>
      <c r="I18" s="11">
        <v>500000</v>
      </c>
    </row>
    <row r="19" spans="1:12" x14ac:dyDescent="0.2">
      <c r="A19" s="6" t="s">
        <v>21</v>
      </c>
      <c r="B19" s="7"/>
      <c r="C19" s="20">
        <v>258911</v>
      </c>
      <c r="D19" s="20">
        <f t="shared" ref="D19:F19" si="0">C30</f>
        <v>679833.05</v>
      </c>
      <c r="E19" s="20">
        <f t="shared" si="0"/>
        <v>1055570.1600000001</v>
      </c>
      <c r="F19" s="20">
        <f t="shared" si="0"/>
        <v>1243161.0100000002</v>
      </c>
      <c r="G19" s="20">
        <f>F30</f>
        <v>1362354.4400000002</v>
      </c>
      <c r="H19" s="20">
        <f t="shared" ref="H19:I19" si="1">G30</f>
        <v>1465399.4400000002</v>
      </c>
      <c r="I19" s="20">
        <f t="shared" si="1"/>
        <v>1325399.4400000002</v>
      </c>
    </row>
    <row r="20" spans="1:12" x14ac:dyDescent="0.2">
      <c r="A20" s="6" t="s">
        <v>22</v>
      </c>
      <c r="B20" s="7"/>
      <c r="C20" s="20">
        <v>426146.26</v>
      </c>
      <c r="D20" s="20">
        <v>375737.11</v>
      </c>
      <c r="E20" s="20">
        <v>211309.85</v>
      </c>
      <c r="F20" s="11">
        <v>125907.92</v>
      </c>
      <c r="G20" s="11">
        <v>103045</v>
      </c>
      <c r="H20" s="11">
        <v>110000</v>
      </c>
      <c r="I20" s="11">
        <v>11000</v>
      </c>
    </row>
    <row r="21" spans="1:12" x14ac:dyDescent="0.2">
      <c r="A21" s="6" t="s">
        <v>23</v>
      </c>
      <c r="B21" s="7"/>
      <c r="C21" s="20">
        <v>5224.21</v>
      </c>
      <c r="D21" s="16">
        <v>0</v>
      </c>
      <c r="E21" s="20">
        <v>23719</v>
      </c>
      <c r="F21" s="11">
        <v>6714.49</v>
      </c>
      <c r="G21" s="11">
        <v>0</v>
      </c>
      <c r="H21" s="11">
        <v>250000</v>
      </c>
      <c r="I21" s="11">
        <v>500000</v>
      </c>
    </row>
    <row r="22" spans="1:12" x14ac:dyDescent="0.2">
      <c r="A22" s="6"/>
      <c r="B22" s="7"/>
      <c r="C22" s="20"/>
      <c r="D22" s="20"/>
      <c r="E22" s="20"/>
      <c r="F22" s="11"/>
      <c r="G22" s="11"/>
      <c r="H22" s="11"/>
      <c r="I22" s="11"/>
    </row>
    <row r="23" spans="1:12" x14ac:dyDescent="0.2">
      <c r="A23" s="13" t="s">
        <v>25</v>
      </c>
      <c r="B23" s="5"/>
      <c r="C23" s="15"/>
      <c r="D23" s="15"/>
      <c r="E23" s="15"/>
      <c r="F23" s="39"/>
      <c r="G23" s="39"/>
      <c r="H23" s="12"/>
      <c r="I23" s="12"/>
    </row>
    <row r="24" spans="1:12" x14ac:dyDescent="0.2">
      <c r="A24" s="18" t="s">
        <v>49</v>
      </c>
      <c r="B24" s="19"/>
      <c r="C24" s="20"/>
      <c r="D24" s="20">
        <v>0</v>
      </c>
      <c r="E24" s="20">
        <v>0</v>
      </c>
      <c r="F24" s="20"/>
      <c r="G24" s="20"/>
      <c r="H24" s="20"/>
      <c r="I24" s="20"/>
    </row>
    <row r="25" spans="1:12" x14ac:dyDescent="0.2">
      <c r="A25" s="18"/>
      <c r="B25" s="19"/>
      <c r="C25" s="20"/>
      <c r="D25" s="20"/>
      <c r="E25" s="20"/>
      <c r="F25" s="20"/>
      <c r="G25" s="20"/>
      <c r="H25" s="20"/>
      <c r="I25" s="20"/>
    </row>
    <row r="26" spans="1:12" x14ac:dyDescent="0.2">
      <c r="A26" s="40" t="s">
        <v>50</v>
      </c>
      <c r="B26" s="41"/>
      <c r="C26" s="20"/>
      <c r="D26" s="20"/>
      <c r="E26" s="20"/>
      <c r="F26" s="20"/>
      <c r="G26" s="20"/>
      <c r="H26" s="20"/>
      <c r="I26" s="20"/>
    </row>
    <row r="27" spans="1:12" x14ac:dyDescent="0.2">
      <c r="A27" s="18"/>
      <c r="B27" s="19"/>
      <c r="C27" s="20"/>
      <c r="D27" s="20"/>
      <c r="E27" s="20"/>
      <c r="F27" s="20"/>
      <c r="G27" s="20"/>
      <c r="H27" s="20"/>
      <c r="I27" s="20"/>
    </row>
    <row r="28" spans="1:12" x14ac:dyDescent="0.2">
      <c r="A28" s="13" t="s">
        <v>26</v>
      </c>
      <c r="B28" s="17"/>
      <c r="C28" s="16">
        <v>0</v>
      </c>
      <c r="D28" s="16">
        <v>0</v>
      </c>
      <c r="E28" s="16">
        <v>0</v>
      </c>
      <c r="F28" s="16">
        <v>0</v>
      </c>
      <c r="G28" s="16">
        <v>0</v>
      </c>
      <c r="H28" s="16">
        <v>0</v>
      </c>
      <c r="I28" s="16">
        <v>0</v>
      </c>
    </row>
    <row r="29" spans="1:12" x14ac:dyDescent="0.2">
      <c r="A29" s="6"/>
      <c r="B29" s="7"/>
      <c r="C29" s="20"/>
      <c r="D29" s="20"/>
      <c r="E29" s="20"/>
      <c r="F29" s="11"/>
      <c r="G29" s="11"/>
      <c r="H29" s="11"/>
      <c r="I29" s="11"/>
    </row>
    <row r="30" spans="1:12" x14ac:dyDescent="0.2">
      <c r="A30" s="6" t="s">
        <v>27</v>
      </c>
      <c r="B30" s="7"/>
      <c r="C30" s="16">
        <f t="shared" ref="C30:I30" si="2">C19+C20-C21+C28</f>
        <v>679833.05</v>
      </c>
      <c r="D30" s="16">
        <f t="shared" si="2"/>
        <v>1055570.1600000001</v>
      </c>
      <c r="E30" s="16">
        <f t="shared" si="2"/>
        <v>1243161.0100000002</v>
      </c>
      <c r="F30" s="16">
        <f t="shared" si="2"/>
        <v>1362354.4400000002</v>
      </c>
      <c r="G30" s="16">
        <f t="shared" si="2"/>
        <v>1465399.4400000002</v>
      </c>
      <c r="H30" s="16">
        <f t="shared" si="2"/>
        <v>1325399.4400000002</v>
      </c>
      <c r="I30" s="16">
        <f t="shared" si="2"/>
        <v>836399.44000000018</v>
      </c>
      <c r="L30" s="42"/>
    </row>
    <row r="31" spans="1:12" x14ac:dyDescent="0.2">
      <c r="A31" s="21"/>
      <c r="B31" s="22"/>
      <c r="C31" s="33"/>
      <c r="D31" s="33"/>
      <c r="E31" s="20"/>
      <c r="F31" s="11"/>
      <c r="G31" s="11"/>
      <c r="H31" s="11"/>
      <c r="I31" s="11"/>
    </row>
    <row r="32" spans="1:12" x14ac:dyDescent="0.2">
      <c r="A32" s="6" t="s">
        <v>28</v>
      </c>
      <c r="B32" s="7"/>
      <c r="C32" s="33"/>
      <c r="D32" s="33"/>
      <c r="E32" s="20">
        <v>4320</v>
      </c>
      <c r="F32" s="11">
        <v>23638.36</v>
      </c>
      <c r="G32" s="11"/>
      <c r="H32" s="11"/>
      <c r="I32" s="11"/>
      <c r="L32" s="42"/>
    </row>
    <row r="33" spans="1:9" x14ac:dyDescent="0.2">
      <c r="A33" s="21"/>
      <c r="B33" s="22"/>
      <c r="C33" s="33"/>
      <c r="D33" s="33"/>
      <c r="E33" s="20"/>
      <c r="F33" s="11"/>
      <c r="G33" s="11"/>
      <c r="H33" s="11"/>
      <c r="I33" s="11"/>
    </row>
    <row r="34" spans="1:9" x14ac:dyDescent="0.2">
      <c r="A34" s="6" t="s">
        <v>29</v>
      </c>
      <c r="B34" s="24"/>
      <c r="C34" s="43">
        <f t="shared" ref="C34:I34" si="3">C30-C32</f>
        <v>679833.05</v>
      </c>
      <c r="D34" s="43">
        <f t="shared" si="3"/>
        <v>1055570.1600000001</v>
      </c>
      <c r="E34" s="43">
        <f t="shared" si="3"/>
        <v>1238841.0100000002</v>
      </c>
      <c r="F34" s="43">
        <f t="shared" si="3"/>
        <v>1338716.08</v>
      </c>
      <c r="G34" s="43">
        <f t="shared" si="3"/>
        <v>1465399.4400000002</v>
      </c>
      <c r="H34" s="43">
        <f t="shared" si="3"/>
        <v>1325399.4400000002</v>
      </c>
      <c r="I34" s="43">
        <f t="shared" si="3"/>
        <v>836399.44000000018</v>
      </c>
    </row>
    <row r="35" spans="1:9" x14ac:dyDescent="0.2">
      <c r="A35" s="27"/>
      <c r="B35" s="27"/>
      <c r="C35" s="28"/>
      <c r="D35" s="28"/>
      <c r="E35" s="28"/>
      <c r="F35" s="28"/>
      <c r="G35" s="28"/>
      <c r="H35" s="28"/>
      <c r="I35" s="28"/>
    </row>
    <row r="36" spans="1:9" x14ac:dyDescent="0.2">
      <c r="A36" s="29" t="s">
        <v>30</v>
      </c>
      <c r="B36" s="3"/>
      <c r="C36" s="30"/>
      <c r="D36" s="30"/>
      <c r="E36" s="31"/>
      <c r="F36" s="31"/>
      <c r="G36" s="31"/>
      <c r="H36" s="31"/>
      <c r="I36" s="31"/>
    </row>
    <row r="37" spans="1:9" x14ac:dyDescent="0.2">
      <c r="A37" s="32" t="s">
        <v>31</v>
      </c>
      <c r="B37" s="22"/>
      <c r="C37" s="33"/>
      <c r="D37" s="33"/>
      <c r="E37" s="23"/>
      <c r="F37" s="23"/>
      <c r="G37" s="23"/>
      <c r="H37" s="23"/>
      <c r="I37" s="23"/>
    </row>
    <row r="38" spans="1:9" x14ac:dyDescent="0.2">
      <c r="A38" s="6"/>
      <c r="B38" s="7"/>
      <c r="C38" s="11"/>
      <c r="D38" s="11"/>
      <c r="E38" s="11"/>
      <c r="F38" s="11"/>
      <c r="G38" s="11"/>
      <c r="H38" s="11"/>
      <c r="I38" s="11"/>
    </row>
    <row r="39" spans="1:9" x14ac:dyDescent="0.2">
      <c r="A39" s="6" t="s">
        <v>32</v>
      </c>
      <c r="B39" s="7"/>
      <c r="C39" s="20"/>
      <c r="D39" s="20"/>
      <c r="E39" s="11"/>
      <c r="F39" s="11"/>
      <c r="G39" s="11"/>
      <c r="H39" s="11"/>
      <c r="I39" s="11"/>
    </row>
    <row r="40" spans="1:9" x14ac:dyDescent="0.2">
      <c r="A40" s="6"/>
      <c r="B40" s="7"/>
      <c r="C40" s="20"/>
      <c r="D40" s="20"/>
      <c r="E40" s="11"/>
      <c r="F40" s="11"/>
      <c r="G40" s="11"/>
      <c r="H40" s="11"/>
      <c r="I40" s="11"/>
    </row>
    <row r="41" spans="1:9" x14ac:dyDescent="0.2">
      <c r="A41" s="32" t="s">
        <v>33</v>
      </c>
      <c r="B41" s="24"/>
      <c r="C41" s="20"/>
      <c r="D41" s="20"/>
      <c r="E41" s="11"/>
      <c r="F41" s="11"/>
      <c r="G41" s="11"/>
      <c r="H41" s="11"/>
      <c r="I41" s="11"/>
    </row>
    <row r="42" spans="1:9" x14ac:dyDescent="0.2">
      <c r="A42" s="34" t="s">
        <v>34</v>
      </c>
      <c r="B42" s="35"/>
      <c r="C42" s="20"/>
      <c r="D42" s="20"/>
      <c r="E42" s="11"/>
      <c r="F42" s="11"/>
      <c r="G42" s="11"/>
      <c r="H42" s="11"/>
      <c r="I42" s="11"/>
    </row>
  </sheetData>
  <sheetProtection selectLockedCells="1"/>
  <mergeCells count="5">
    <mergeCell ref="A15:I15"/>
    <mergeCell ref="A8:I8"/>
    <mergeCell ref="A10:I10"/>
    <mergeCell ref="A12:I12"/>
    <mergeCell ref="A14:I14"/>
  </mergeCells>
  <printOptions horizontalCentered="1"/>
  <pageMargins left="0.75" right="0.75" top="0.6" bottom="0.55000000000000004" header="0.28000000000000003" footer="0.16"/>
  <pageSetup scale="96" fitToHeight="0" orientation="landscape" r:id="rId1"/>
  <headerFooter alignWithMargins="0">
    <oddHeader>&amp;C&amp;"Arial,Bold"Report on Non-General Fund Information
&amp;"Arial,Regular"for Submittal to the 2023 Legislature</oddHeader>
    <oddFooter>&amp;LForm 37-47 (rev. 9/7/21)&amp;R&amp;D  &amp;T</oddFooter>
  </headerFooter>
  <rowBreaks count="1" manualBreakCount="1">
    <brk id="14"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018EFF-4128-4AC3-A4DF-B2420C8A17B8}">
  <dimension ref="A2:N48"/>
  <sheetViews>
    <sheetView zoomScaleNormal="100" zoomScaleSheetLayoutView="70" workbookViewId="0">
      <selection activeCell="A12" sqref="A12:I12"/>
    </sheetView>
  </sheetViews>
  <sheetFormatPr defaultColWidth="9.140625" defaultRowHeight="12.75" x14ac:dyDescent="0.2"/>
  <cols>
    <col min="1" max="2" width="14.7109375" style="2" customWidth="1"/>
    <col min="3" max="8" width="14" style="2" customWidth="1"/>
    <col min="9" max="9" width="13.140625" style="2" customWidth="1"/>
    <col min="10" max="12" width="9.140625" style="2"/>
    <col min="13" max="13" width="14.5703125" style="44" customWidth="1"/>
    <col min="14" max="16384" width="9.140625" style="2"/>
  </cols>
  <sheetData>
    <row r="2" spans="1:13" x14ac:dyDescent="0.2">
      <c r="A2" s="2" t="s">
        <v>0</v>
      </c>
      <c r="B2" s="51" t="s">
        <v>1</v>
      </c>
      <c r="C2" s="51"/>
      <c r="D2" s="51"/>
      <c r="G2" s="73" t="s">
        <v>2</v>
      </c>
      <c r="H2" s="57" t="s">
        <v>94</v>
      </c>
      <c r="I2" s="51"/>
    </row>
    <row r="3" spans="1:13" x14ac:dyDescent="0.2">
      <c r="A3" s="2" t="s">
        <v>3</v>
      </c>
      <c r="B3" s="51" t="s">
        <v>74</v>
      </c>
      <c r="C3" s="51"/>
      <c r="D3" s="51"/>
      <c r="G3" s="73" t="s">
        <v>4</v>
      </c>
      <c r="H3" s="53" t="s">
        <v>95</v>
      </c>
      <c r="I3" s="14"/>
    </row>
    <row r="4" spans="1:13" x14ac:dyDescent="0.2">
      <c r="A4" s="2" t="s">
        <v>5</v>
      </c>
      <c r="B4" s="51" t="s">
        <v>84</v>
      </c>
      <c r="C4" s="51"/>
      <c r="D4" s="51"/>
      <c r="G4" s="73" t="s">
        <v>6</v>
      </c>
      <c r="H4" s="51" t="s">
        <v>7</v>
      </c>
      <c r="I4" s="51"/>
    </row>
    <row r="5" spans="1:13" x14ac:dyDescent="0.2">
      <c r="A5" s="2" t="s">
        <v>8</v>
      </c>
      <c r="B5" s="51" t="s">
        <v>85</v>
      </c>
      <c r="C5" s="14"/>
      <c r="D5" s="14"/>
      <c r="G5" s="73" t="s">
        <v>9</v>
      </c>
      <c r="H5" s="14" t="s">
        <v>86</v>
      </c>
      <c r="I5" s="14"/>
    </row>
    <row r="6" spans="1:13" x14ac:dyDescent="0.2">
      <c r="H6" s="14" t="s">
        <v>87</v>
      </c>
      <c r="I6" s="14"/>
    </row>
    <row r="7" spans="1:13" x14ac:dyDescent="0.2">
      <c r="H7" s="14" t="s">
        <v>98</v>
      </c>
    </row>
    <row r="8" spans="1:13" x14ac:dyDescent="0.2">
      <c r="A8" s="37" t="s">
        <v>54</v>
      </c>
      <c r="H8" s="14" t="s">
        <v>96</v>
      </c>
    </row>
    <row r="9" spans="1:13" s="54" customFormat="1" ht="58.5" customHeight="1" x14ac:dyDescent="0.2">
      <c r="A9" s="85" t="s">
        <v>88</v>
      </c>
      <c r="B9" s="85"/>
      <c r="C9" s="85"/>
      <c r="D9" s="85"/>
      <c r="E9" s="85"/>
      <c r="F9" s="85"/>
      <c r="G9" s="85"/>
      <c r="H9" s="85"/>
      <c r="I9" s="85"/>
      <c r="M9" s="74"/>
    </row>
    <row r="10" spans="1:13" s="54" customFormat="1" x14ac:dyDescent="0.2">
      <c r="M10" s="74"/>
    </row>
    <row r="11" spans="1:13" s="54" customFormat="1" x14ac:dyDescent="0.2">
      <c r="A11" s="75" t="s">
        <v>89</v>
      </c>
      <c r="M11" s="74"/>
    </row>
    <row r="12" spans="1:13" ht="57.75" customHeight="1" x14ac:dyDescent="0.2">
      <c r="A12" s="86" t="s">
        <v>90</v>
      </c>
      <c r="B12" s="86"/>
      <c r="C12" s="86"/>
      <c r="D12" s="86"/>
      <c r="E12" s="86"/>
      <c r="F12" s="86"/>
      <c r="G12" s="86"/>
      <c r="H12" s="86"/>
      <c r="I12" s="86"/>
    </row>
    <row r="13" spans="1:13" s="54" customFormat="1" x14ac:dyDescent="0.2">
      <c r="M13" s="74"/>
    </row>
    <row r="14" spans="1:13" s="54" customFormat="1" x14ac:dyDescent="0.2">
      <c r="A14" s="75" t="s">
        <v>91</v>
      </c>
      <c r="M14" s="74"/>
    </row>
    <row r="15" spans="1:13" s="54" customFormat="1" ht="58.5" customHeight="1" x14ac:dyDescent="0.2">
      <c r="A15" s="85" t="s">
        <v>92</v>
      </c>
      <c r="B15" s="85"/>
      <c r="C15" s="85"/>
      <c r="D15" s="85"/>
      <c r="E15" s="85"/>
      <c r="F15" s="85"/>
      <c r="G15" s="85"/>
      <c r="H15" s="85"/>
      <c r="I15" s="85"/>
      <c r="M15" s="74"/>
    </row>
    <row r="16" spans="1:13" s="54" customFormat="1" x14ac:dyDescent="0.2">
      <c r="M16" s="74"/>
    </row>
    <row r="17" spans="1:13" s="54" customFormat="1" x14ac:dyDescent="0.2">
      <c r="A17" s="75" t="s">
        <v>93</v>
      </c>
      <c r="M17" s="74"/>
    </row>
    <row r="18" spans="1:13" s="54" customFormat="1" ht="198" customHeight="1" x14ac:dyDescent="0.2">
      <c r="A18" s="85" t="s">
        <v>97</v>
      </c>
      <c r="B18" s="85"/>
      <c r="C18" s="85"/>
      <c r="D18" s="85"/>
      <c r="E18" s="85"/>
      <c r="F18" s="85"/>
      <c r="G18" s="85"/>
      <c r="H18" s="85"/>
      <c r="I18" s="85"/>
      <c r="M18" s="74"/>
    </row>
    <row r="20" spans="1:13" x14ac:dyDescent="0.2">
      <c r="A20" s="82" t="s">
        <v>10</v>
      </c>
      <c r="B20" s="83"/>
      <c r="C20" s="83"/>
      <c r="D20" s="83"/>
      <c r="E20" s="83"/>
      <c r="F20" s="83"/>
      <c r="G20" s="83"/>
      <c r="H20" s="83"/>
      <c r="I20" s="84"/>
    </row>
    <row r="21" spans="1:13" x14ac:dyDescent="0.2">
      <c r="A21" s="13"/>
      <c r="B21" s="17"/>
      <c r="C21" s="58" t="s">
        <v>11</v>
      </c>
      <c r="D21" s="58" t="s">
        <v>12</v>
      </c>
      <c r="E21" s="58" t="s">
        <v>13</v>
      </c>
      <c r="F21" s="58" t="s">
        <v>14</v>
      </c>
      <c r="G21" s="58" t="s">
        <v>15</v>
      </c>
      <c r="H21" s="58" t="s">
        <v>16</v>
      </c>
      <c r="I21" s="58" t="s">
        <v>17</v>
      </c>
    </row>
    <row r="22" spans="1:13" x14ac:dyDescent="0.2">
      <c r="A22" s="13"/>
      <c r="B22" s="17"/>
      <c r="C22" s="38" t="s">
        <v>18</v>
      </c>
      <c r="D22" s="59" t="s">
        <v>18</v>
      </c>
      <c r="E22" s="38" t="s">
        <v>18</v>
      </c>
      <c r="F22" s="38" t="s">
        <v>18</v>
      </c>
      <c r="G22" s="10" t="s">
        <v>18</v>
      </c>
      <c r="H22" s="38" t="s">
        <v>19</v>
      </c>
      <c r="I22" s="38" t="s">
        <v>19</v>
      </c>
    </row>
    <row r="23" spans="1:13" x14ac:dyDescent="0.2">
      <c r="A23" s="13" t="s">
        <v>20</v>
      </c>
      <c r="B23" s="17"/>
      <c r="C23" s="20">
        <v>890000</v>
      </c>
      <c r="D23" s="20">
        <v>890000</v>
      </c>
      <c r="E23" s="20">
        <v>735315</v>
      </c>
      <c r="F23" s="20">
        <v>735315</v>
      </c>
      <c r="G23" s="20">
        <v>0</v>
      </c>
      <c r="H23" s="20">
        <v>516612</v>
      </c>
      <c r="I23" s="20">
        <v>516612</v>
      </c>
    </row>
    <row r="24" spans="1:13" x14ac:dyDescent="0.2">
      <c r="A24" s="13" t="s">
        <v>21</v>
      </c>
      <c r="B24" s="17"/>
      <c r="C24" s="20">
        <v>0</v>
      </c>
      <c r="D24" s="20">
        <v>1767667.84</v>
      </c>
      <c r="E24" s="20">
        <v>1487084.38</v>
      </c>
      <c r="F24" s="20">
        <f t="shared" ref="F24:I24" si="0">E36</f>
        <v>1250715.6099999999</v>
      </c>
      <c r="G24" s="20">
        <f t="shared" si="0"/>
        <v>1004398.9599999998</v>
      </c>
      <c r="H24" s="20">
        <f t="shared" si="0"/>
        <v>1387347.96</v>
      </c>
      <c r="I24" s="20">
        <f t="shared" si="0"/>
        <v>1288727.96</v>
      </c>
    </row>
    <row r="25" spans="1:13" x14ac:dyDescent="0.2">
      <c r="A25" s="13" t="s">
        <v>22</v>
      </c>
      <c r="B25" s="17"/>
      <c r="C25" s="20">
        <v>825098.3</v>
      </c>
      <c r="D25" s="20">
        <v>426047</v>
      </c>
      <c r="E25" s="20">
        <v>469655.19999999995</v>
      </c>
      <c r="F25" s="20">
        <f>424926.19-171.46</f>
        <v>424754.73</v>
      </c>
      <c r="G25" s="20">
        <v>417992</v>
      </c>
      <c r="H25" s="20">
        <f>G25</f>
        <v>417992</v>
      </c>
      <c r="I25" s="20">
        <f>H25</f>
        <v>417992</v>
      </c>
      <c r="M25" s="76"/>
    </row>
    <row r="26" spans="1:13" x14ac:dyDescent="0.2">
      <c r="A26" s="13" t="s">
        <v>23</v>
      </c>
      <c r="B26" s="17"/>
      <c r="C26" s="20">
        <v>509547.51</v>
      </c>
      <c r="D26" s="20">
        <v>706630.46</v>
      </c>
      <c r="E26" s="16">
        <v>706023.97000000009</v>
      </c>
      <c r="F26" s="20">
        <v>671071.38</v>
      </c>
      <c r="G26" s="20">
        <v>35043</v>
      </c>
      <c r="H26" s="20">
        <v>516612</v>
      </c>
      <c r="I26" s="20">
        <v>516612</v>
      </c>
    </row>
    <row r="27" spans="1:13" x14ac:dyDescent="0.2">
      <c r="A27" s="13"/>
      <c r="B27" s="17"/>
      <c r="C27" s="20"/>
      <c r="D27" s="20"/>
      <c r="E27" s="20"/>
      <c r="F27" s="20"/>
      <c r="G27" s="20"/>
      <c r="H27" s="20"/>
      <c r="I27" s="20"/>
    </row>
    <row r="28" spans="1:13" x14ac:dyDescent="0.2">
      <c r="A28" s="13" t="s">
        <v>24</v>
      </c>
      <c r="B28" s="14"/>
      <c r="C28" s="15"/>
      <c r="D28" s="15"/>
      <c r="E28" s="15"/>
      <c r="F28" s="15"/>
      <c r="G28" s="15"/>
      <c r="H28" s="16"/>
      <c r="I28" s="16"/>
    </row>
    <row r="29" spans="1:13" x14ac:dyDescent="0.2">
      <c r="A29" s="18" t="s">
        <v>49</v>
      </c>
      <c r="B29" s="19"/>
      <c r="C29" s="55">
        <v>1000000</v>
      </c>
      <c r="D29" s="55">
        <v>0</v>
      </c>
      <c r="E29" s="55">
        <v>0</v>
      </c>
      <c r="F29" s="20">
        <v>0</v>
      </c>
      <c r="G29" s="20">
        <f>F29</f>
        <v>0</v>
      </c>
      <c r="H29" s="20">
        <f>F29</f>
        <v>0</v>
      </c>
      <c r="I29" s="20">
        <f>G29</f>
        <v>0</v>
      </c>
    </row>
    <row r="30" spans="1:13" ht="15" customHeight="1" x14ac:dyDescent="0.2">
      <c r="A30" s="18"/>
      <c r="B30" s="19"/>
      <c r="C30" s="55"/>
      <c r="D30" s="55"/>
      <c r="E30" s="55"/>
      <c r="F30" s="20"/>
      <c r="G30" s="20"/>
      <c r="H30" s="20"/>
      <c r="I30" s="20"/>
    </row>
    <row r="31" spans="1:13" x14ac:dyDescent="0.2">
      <c r="A31" s="40" t="s">
        <v>50</v>
      </c>
      <c r="B31" s="41"/>
      <c r="C31" s="55">
        <v>1000000</v>
      </c>
      <c r="D31" s="55">
        <v>0</v>
      </c>
      <c r="E31" s="55">
        <v>0</v>
      </c>
      <c r="F31" s="20"/>
      <c r="G31" s="20"/>
      <c r="H31" s="20"/>
      <c r="I31" s="20"/>
    </row>
    <row r="32" spans="1:13" ht="12.75" customHeight="1" x14ac:dyDescent="0.2">
      <c r="A32" s="18"/>
      <c r="B32" s="19"/>
      <c r="C32" s="55">
        <v>315550.78999999998</v>
      </c>
      <c r="D32" s="55"/>
      <c r="E32" s="55"/>
      <c r="F32" s="20"/>
      <c r="G32" s="20"/>
      <c r="H32" s="20"/>
      <c r="I32" s="20"/>
    </row>
    <row r="33" spans="1:14" x14ac:dyDescent="0.2">
      <c r="A33" s="18"/>
      <c r="B33" s="19"/>
      <c r="C33" s="55"/>
      <c r="D33" s="55"/>
      <c r="E33" s="55"/>
      <c r="F33" s="20"/>
      <c r="G33" s="20"/>
      <c r="H33" s="20"/>
      <c r="I33" s="20"/>
    </row>
    <row r="34" spans="1:14" x14ac:dyDescent="0.2">
      <c r="A34" s="13" t="s">
        <v>26</v>
      </c>
      <c r="B34" s="17"/>
      <c r="C34" s="16">
        <v>-315550.79000000004</v>
      </c>
      <c r="D34" s="16">
        <v>0</v>
      </c>
      <c r="E34" s="16">
        <v>0</v>
      </c>
      <c r="F34" s="16">
        <f t="array" ref="F34">SUM(F29:F30,-F31:F33)</f>
        <v>0</v>
      </c>
      <c r="G34" s="16">
        <f t="array" ref="G34">SUM(G29:G30,-G31:G33)</f>
        <v>0</v>
      </c>
      <c r="H34" s="16">
        <f t="array" ref="H34">SUM(H29:H30,-H31:H33)</f>
        <v>0</v>
      </c>
      <c r="I34" s="16">
        <f t="array" ref="I34">SUM(I29:I30,-I31:I33)</f>
        <v>0</v>
      </c>
    </row>
    <row r="35" spans="1:14" x14ac:dyDescent="0.2">
      <c r="A35" s="13"/>
      <c r="B35" s="17"/>
      <c r="C35" s="20"/>
      <c r="D35" s="20"/>
      <c r="E35" s="20"/>
      <c r="F35" s="20"/>
      <c r="G35" s="20"/>
      <c r="H35" s="20"/>
      <c r="I35" s="20"/>
    </row>
    <row r="36" spans="1:14" x14ac:dyDescent="0.2">
      <c r="A36" s="13" t="s">
        <v>27</v>
      </c>
      <c r="B36" s="17"/>
      <c r="C36" s="67">
        <v>0</v>
      </c>
      <c r="D36" s="16">
        <v>1487084.38</v>
      </c>
      <c r="E36" s="16">
        <v>1250715.6099999999</v>
      </c>
      <c r="F36" s="16">
        <f>+F24+F25-F26+F34</f>
        <v>1004398.9599999998</v>
      </c>
      <c r="G36" s="16">
        <f>+G24+G25-G26+G34</f>
        <v>1387347.96</v>
      </c>
      <c r="H36" s="16">
        <f t="shared" ref="H36:I36" si="1">+H24+H25-H26+H34</f>
        <v>1288727.96</v>
      </c>
      <c r="I36" s="16">
        <f t="shared" si="1"/>
        <v>1190107.96</v>
      </c>
      <c r="N36" s="44"/>
    </row>
    <row r="37" spans="1:14" x14ac:dyDescent="0.2">
      <c r="A37" s="18"/>
      <c r="B37" s="19"/>
      <c r="C37" s="33"/>
      <c r="D37" s="33"/>
      <c r="E37" s="20"/>
      <c r="F37" s="20"/>
      <c r="G37" s="20"/>
      <c r="H37" s="20"/>
      <c r="I37" s="20"/>
    </row>
    <row r="38" spans="1:14" x14ac:dyDescent="0.2">
      <c r="A38" s="13" t="s">
        <v>28</v>
      </c>
      <c r="B38" s="17"/>
      <c r="C38" s="33"/>
      <c r="D38" s="33">
        <v>31477</v>
      </c>
      <c r="E38" s="20">
        <v>36687.47</v>
      </c>
      <c r="F38" s="20">
        <v>35317.96</v>
      </c>
      <c r="G38" s="20"/>
      <c r="H38" s="20"/>
      <c r="I38" s="20"/>
    </row>
    <row r="39" spans="1:14" x14ac:dyDescent="0.2">
      <c r="A39" s="18"/>
      <c r="B39" s="19"/>
      <c r="C39" s="33"/>
      <c r="D39" s="33"/>
      <c r="E39" s="20"/>
      <c r="F39" s="20"/>
      <c r="G39" s="20"/>
      <c r="H39" s="20"/>
      <c r="I39" s="20"/>
    </row>
    <row r="40" spans="1:14" x14ac:dyDescent="0.2">
      <c r="A40" s="13" t="s">
        <v>29</v>
      </c>
      <c r="B40" s="41"/>
      <c r="C40" s="43">
        <f t="shared" ref="C40:I40" si="2">C36-C38</f>
        <v>0</v>
      </c>
      <c r="D40" s="43">
        <f t="shared" si="2"/>
        <v>1455607.38</v>
      </c>
      <c r="E40" s="68">
        <f t="shared" si="2"/>
        <v>1214028.1399999999</v>
      </c>
      <c r="F40" s="68">
        <f t="shared" si="2"/>
        <v>969080.99999999988</v>
      </c>
      <c r="G40" s="68">
        <f t="shared" si="2"/>
        <v>1387347.96</v>
      </c>
      <c r="H40" s="68">
        <f t="shared" si="2"/>
        <v>1288727.96</v>
      </c>
      <c r="I40" s="68">
        <f t="shared" si="2"/>
        <v>1190107.96</v>
      </c>
    </row>
    <row r="41" spans="1:14" x14ac:dyDescent="0.2">
      <c r="A41" s="69"/>
      <c r="B41" s="69"/>
      <c r="C41" s="45"/>
      <c r="D41" s="45"/>
      <c r="E41" s="45"/>
      <c r="F41" s="45"/>
      <c r="G41" s="45"/>
      <c r="H41" s="45"/>
      <c r="I41" s="45"/>
    </row>
    <row r="42" spans="1:14" x14ac:dyDescent="0.2">
      <c r="A42" s="70" t="s">
        <v>30</v>
      </c>
      <c r="B42" s="51"/>
      <c r="C42" s="30"/>
      <c r="D42" s="30"/>
      <c r="E42" s="30"/>
      <c r="F42" s="30"/>
      <c r="G42" s="30"/>
      <c r="H42" s="30"/>
      <c r="I42" s="30"/>
    </row>
    <row r="43" spans="1:14" x14ac:dyDescent="0.2">
      <c r="A43" s="40" t="s">
        <v>31</v>
      </c>
      <c r="B43" s="19"/>
      <c r="C43" s="33"/>
      <c r="D43" s="33"/>
      <c r="E43" s="33"/>
      <c r="F43" s="33"/>
      <c r="G43" s="33"/>
      <c r="H43" s="33"/>
      <c r="I43" s="33"/>
    </row>
    <row r="44" spans="1:14" x14ac:dyDescent="0.2">
      <c r="A44" s="13"/>
      <c r="B44" s="17"/>
      <c r="C44" s="20"/>
      <c r="D44" s="20"/>
      <c r="E44" s="20"/>
      <c r="F44" s="20"/>
      <c r="G44" s="20"/>
      <c r="H44" s="20"/>
      <c r="I44" s="20"/>
    </row>
    <row r="45" spans="1:14" x14ac:dyDescent="0.2">
      <c r="A45" s="13" t="s">
        <v>32</v>
      </c>
      <c r="B45" s="17"/>
      <c r="C45" s="20"/>
      <c r="D45" s="20"/>
      <c r="E45" s="20"/>
      <c r="F45" s="20"/>
      <c r="G45" s="20"/>
      <c r="H45" s="20"/>
      <c r="I45" s="20"/>
    </row>
    <row r="46" spans="1:14" x14ac:dyDescent="0.2">
      <c r="A46" s="13"/>
      <c r="B46" s="17"/>
      <c r="C46" s="20"/>
      <c r="D46" s="20"/>
      <c r="E46" s="20"/>
      <c r="F46" s="20"/>
      <c r="G46" s="20"/>
      <c r="H46" s="20"/>
      <c r="I46" s="20"/>
    </row>
    <row r="47" spans="1:14" x14ac:dyDescent="0.2">
      <c r="A47" s="40" t="s">
        <v>33</v>
      </c>
      <c r="B47" s="41"/>
      <c r="C47" s="20"/>
      <c r="D47" s="20"/>
      <c r="E47" s="20"/>
      <c r="F47" s="20"/>
      <c r="G47" s="20"/>
      <c r="H47" s="20"/>
      <c r="I47" s="20"/>
    </row>
    <row r="48" spans="1:14" x14ac:dyDescent="0.2">
      <c r="A48" s="71" t="s">
        <v>34</v>
      </c>
      <c r="B48" s="72"/>
      <c r="C48" s="20"/>
      <c r="D48" s="20"/>
      <c r="E48" s="20"/>
      <c r="F48" s="20"/>
      <c r="G48" s="20"/>
      <c r="H48" s="20"/>
      <c r="I48" s="20"/>
    </row>
  </sheetData>
  <mergeCells count="5">
    <mergeCell ref="A9:I9"/>
    <mergeCell ref="A12:I12"/>
    <mergeCell ref="A15:I15"/>
    <mergeCell ref="A18:I18"/>
    <mergeCell ref="A20:I20"/>
  </mergeCells>
  <printOptions horizontalCentered="1"/>
  <pageMargins left="0.7" right="0.7" top="0.75" bottom="0.75" header="0.3" footer="0.3"/>
  <pageSetup scale="86" fitToWidth="0" fitToHeight="0" orientation="landscape" r:id="rId1"/>
  <headerFooter>
    <oddHeader>&amp;C&amp;"Arial,Bold"Report on Non-General Fund Information&amp;"Arial,Regular"
for Submittal to the 2023 Legislature</oddHeader>
  </headerFooter>
  <rowBreaks count="1" manualBreakCount="1">
    <brk id="18"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AEF868-DD2B-4A52-8D1E-4A160C629816}">
  <sheetPr>
    <pageSetUpPr fitToPage="1"/>
  </sheetPr>
  <dimension ref="A1:K44"/>
  <sheetViews>
    <sheetView tabSelected="1" zoomScaleNormal="100" zoomScaleSheetLayoutView="70" zoomScalePageLayoutView="90" workbookViewId="0">
      <selection activeCell="K1" sqref="K1"/>
    </sheetView>
  </sheetViews>
  <sheetFormatPr defaultColWidth="9.140625" defaultRowHeight="12.75" x14ac:dyDescent="0.2"/>
  <cols>
    <col min="1" max="2" width="14.7109375" style="2" customWidth="1"/>
    <col min="3" max="8" width="14" style="2" customWidth="1"/>
    <col min="9" max="9" width="13.140625" style="2" customWidth="1"/>
    <col min="10" max="10" width="9.140625" style="2"/>
    <col min="11" max="13" width="16.28515625" style="2" customWidth="1"/>
    <col min="14" max="16384" width="9.140625" style="2"/>
  </cols>
  <sheetData>
    <row r="1" spans="1:9" x14ac:dyDescent="0.2">
      <c r="A1" s="1" t="s">
        <v>0</v>
      </c>
      <c r="B1" s="3" t="s">
        <v>1</v>
      </c>
      <c r="C1" s="3"/>
      <c r="D1" s="3"/>
      <c r="E1" s="1"/>
      <c r="F1" s="1"/>
      <c r="G1" s="4" t="s">
        <v>2</v>
      </c>
      <c r="H1" s="3" t="s">
        <v>35</v>
      </c>
      <c r="I1" s="3"/>
    </row>
    <row r="2" spans="1:9" x14ac:dyDescent="0.2">
      <c r="A2" s="1" t="s">
        <v>3</v>
      </c>
      <c r="B2" s="3" t="s">
        <v>36</v>
      </c>
      <c r="C2" s="3"/>
      <c r="D2" s="3"/>
      <c r="E2" s="1"/>
      <c r="F2" s="1"/>
      <c r="G2" s="4" t="s">
        <v>4</v>
      </c>
      <c r="H2" s="5" t="s">
        <v>37</v>
      </c>
      <c r="I2" s="5"/>
    </row>
    <row r="3" spans="1:9" x14ac:dyDescent="0.2">
      <c r="A3" s="1" t="s">
        <v>5</v>
      </c>
      <c r="B3" s="3" t="s">
        <v>51</v>
      </c>
      <c r="C3" s="3"/>
      <c r="D3" s="3"/>
      <c r="E3" s="1"/>
      <c r="F3" s="1"/>
      <c r="G3" s="4" t="s">
        <v>6</v>
      </c>
      <c r="H3" s="3" t="s">
        <v>7</v>
      </c>
      <c r="I3" s="3"/>
    </row>
    <row r="4" spans="1:9" x14ac:dyDescent="0.2">
      <c r="A4" s="1" t="s">
        <v>8</v>
      </c>
      <c r="B4" s="3" t="s">
        <v>52</v>
      </c>
      <c r="C4" s="5"/>
      <c r="D4" s="5"/>
      <c r="E4" s="1"/>
      <c r="F4" s="1"/>
      <c r="G4" s="4" t="s">
        <v>9</v>
      </c>
      <c r="H4" s="5" t="s">
        <v>53</v>
      </c>
      <c r="I4" s="5"/>
    </row>
    <row r="5" spans="1:9" x14ac:dyDescent="0.2">
      <c r="A5" s="1"/>
      <c r="B5" s="1"/>
      <c r="C5" s="1"/>
      <c r="D5" s="1"/>
      <c r="E5" s="1"/>
      <c r="F5" s="1"/>
      <c r="G5" s="1"/>
      <c r="H5" s="1"/>
      <c r="I5" s="1"/>
    </row>
    <row r="6" spans="1:9" x14ac:dyDescent="0.2">
      <c r="A6" s="36" t="s">
        <v>54</v>
      </c>
      <c r="B6" s="1"/>
      <c r="C6" s="1"/>
      <c r="D6" s="1"/>
      <c r="E6" s="1"/>
      <c r="F6" s="1"/>
      <c r="G6" s="1"/>
      <c r="H6" s="1"/>
      <c r="I6" s="1"/>
    </row>
    <row r="7" spans="1:9" ht="42" customHeight="1" x14ac:dyDescent="0.2">
      <c r="A7" s="87" t="s">
        <v>55</v>
      </c>
      <c r="B7" s="87"/>
      <c r="C7" s="87"/>
      <c r="D7" s="87"/>
      <c r="E7" s="87"/>
      <c r="F7" s="87"/>
      <c r="G7" s="87"/>
      <c r="H7" s="87"/>
      <c r="I7" s="87"/>
    </row>
    <row r="8" spans="1:9" x14ac:dyDescent="0.2">
      <c r="A8" s="36" t="s">
        <v>43</v>
      </c>
      <c r="B8" s="1"/>
      <c r="C8" s="1"/>
      <c r="D8" s="1"/>
      <c r="E8" s="1"/>
      <c r="F8" s="1"/>
      <c r="G8" s="1"/>
      <c r="H8" s="1"/>
      <c r="I8" s="1"/>
    </row>
    <row r="9" spans="1:9" x14ac:dyDescent="0.2">
      <c r="A9" s="87" t="s">
        <v>56</v>
      </c>
      <c r="B9" s="87"/>
      <c r="C9" s="87"/>
      <c r="D9" s="87"/>
      <c r="E9" s="87"/>
      <c r="F9" s="87"/>
      <c r="G9" s="87"/>
      <c r="H9" s="87"/>
      <c r="I9" s="87"/>
    </row>
    <row r="10" spans="1:9" x14ac:dyDescent="0.2">
      <c r="A10" s="88" t="s">
        <v>57</v>
      </c>
      <c r="B10" s="88"/>
      <c r="C10" s="88"/>
      <c r="D10" s="88"/>
      <c r="E10" s="88"/>
      <c r="F10" s="88"/>
      <c r="G10" s="88"/>
      <c r="H10" s="88"/>
      <c r="I10" s="88"/>
    </row>
    <row r="11" spans="1:9" x14ac:dyDescent="0.2">
      <c r="A11" s="88"/>
      <c r="B11" s="88"/>
      <c r="C11" s="88"/>
      <c r="D11" s="88"/>
      <c r="E11" s="88"/>
      <c r="F11" s="88"/>
      <c r="G11" s="88"/>
      <c r="H11" s="88"/>
      <c r="I11" s="88"/>
    </row>
    <row r="12" spans="1:9" ht="25.5" customHeight="1" x14ac:dyDescent="0.2">
      <c r="A12" s="87" t="s">
        <v>58</v>
      </c>
      <c r="B12" s="87"/>
      <c r="C12" s="87"/>
      <c r="D12" s="87"/>
      <c r="E12" s="87"/>
      <c r="F12" s="87"/>
      <c r="G12" s="87"/>
      <c r="H12" s="87"/>
      <c r="I12" s="87"/>
    </row>
    <row r="13" spans="1:9" x14ac:dyDescent="0.2">
      <c r="A13" s="88"/>
      <c r="B13" s="88"/>
      <c r="C13" s="88"/>
      <c r="D13" s="88"/>
      <c r="E13" s="88"/>
      <c r="F13" s="88"/>
      <c r="G13" s="88"/>
      <c r="H13" s="88"/>
      <c r="I13" s="88"/>
    </row>
    <row r="14" spans="1:9" x14ac:dyDescent="0.2">
      <c r="A14" s="37" t="s">
        <v>47</v>
      </c>
      <c r="B14" s="1"/>
      <c r="C14" s="1"/>
      <c r="D14" s="1"/>
      <c r="E14" s="1"/>
      <c r="F14" s="1"/>
      <c r="G14" s="1"/>
      <c r="H14" s="1"/>
      <c r="I14" s="1"/>
    </row>
    <row r="15" spans="1:9" ht="110.25" customHeight="1" x14ac:dyDescent="0.2">
      <c r="A15" s="87" t="s">
        <v>59</v>
      </c>
      <c r="B15" s="87"/>
      <c r="C15" s="87"/>
      <c r="D15" s="87"/>
      <c r="E15" s="87"/>
      <c r="F15" s="87"/>
      <c r="G15" s="87"/>
      <c r="H15" s="87"/>
      <c r="I15" s="87"/>
    </row>
    <row r="16" spans="1:9" x14ac:dyDescent="0.2">
      <c r="A16" s="79" t="s">
        <v>10</v>
      </c>
      <c r="B16" s="80"/>
      <c r="C16" s="80"/>
      <c r="D16" s="80"/>
      <c r="E16" s="80"/>
      <c r="F16" s="80"/>
      <c r="G16" s="80"/>
      <c r="H16" s="80"/>
      <c r="I16" s="81"/>
    </row>
    <row r="17" spans="1:11" x14ac:dyDescent="0.2">
      <c r="A17" s="6"/>
      <c r="B17" s="7"/>
      <c r="C17" s="8" t="s">
        <v>11</v>
      </c>
      <c r="D17" s="8" t="s">
        <v>12</v>
      </c>
      <c r="E17" s="8" t="s">
        <v>13</v>
      </c>
      <c r="F17" s="8" t="s">
        <v>14</v>
      </c>
      <c r="G17" s="8" t="s">
        <v>15</v>
      </c>
      <c r="H17" s="8" t="s">
        <v>16</v>
      </c>
      <c r="I17" s="8" t="s">
        <v>17</v>
      </c>
    </row>
    <row r="18" spans="1:11" x14ac:dyDescent="0.2">
      <c r="A18" s="6"/>
      <c r="B18" s="7"/>
      <c r="C18" s="10" t="s">
        <v>18</v>
      </c>
      <c r="D18" s="10" t="s">
        <v>18</v>
      </c>
      <c r="E18" s="10" t="s">
        <v>18</v>
      </c>
      <c r="F18" s="10" t="s">
        <v>18</v>
      </c>
      <c r="G18" s="10" t="s">
        <v>18</v>
      </c>
      <c r="H18" s="10" t="s">
        <v>19</v>
      </c>
      <c r="I18" s="10" t="s">
        <v>19</v>
      </c>
    </row>
    <row r="19" spans="1:11" x14ac:dyDescent="0.2">
      <c r="A19" s="6" t="s">
        <v>20</v>
      </c>
      <c r="B19" s="7"/>
      <c r="C19" s="20">
        <v>10000</v>
      </c>
      <c r="D19" s="20">
        <v>5000</v>
      </c>
      <c r="E19" s="20">
        <v>30000</v>
      </c>
      <c r="F19" s="11">
        <f>E19</f>
        <v>30000</v>
      </c>
      <c r="G19" s="11">
        <v>15000</v>
      </c>
      <c r="H19" s="11">
        <v>0</v>
      </c>
      <c r="I19" s="11">
        <v>0</v>
      </c>
    </row>
    <row r="20" spans="1:11" x14ac:dyDescent="0.2">
      <c r="A20" s="6" t="s">
        <v>21</v>
      </c>
      <c r="B20" s="7"/>
      <c r="C20" s="20">
        <v>44766.700000000004</v>
      </c>
      <c r="D20" s="20">
        <v>55264.2</v>
      </c>
      <c r="E20" s="20">
        <v>71871.7</v>
      </c>
      <c r="F20" s="11">
        <f>E32</f>
        <v>80024.649999999994</v>
      </c>
      <c r="G20" s="11">
        <f>F32</f>
        <v>3441.2100000000064</v>
      </c>
      <c r="H20" s="11">
        <v>0</v>
      </c>
      <c r="I20" s="11">
        <v>0</v>
      </c>
    </row>
    <row r="21" spans="1:11" x14ac:dyDescent="0.2">
      <c r="A21" s="6" t="s">
        <v>22</v>
      </c>
      <c r="B21" s="7"/>
      <c r="C21" s="20">
        <v>11050</v>
      </c>
      <c r="D21" s="20">
        <v>17350</v>
      </c>
      <c r="E21" s="20">
        <v>8559.61</v>
      </c>
      <c r="F21" s="11">
        <v>11854.04</v>
      </c>
      <c r="G21" s="11">
        <v>2300</v>
      </c>
      <c r="H21" s="11">
        <v>0</v>
      </c>
      <c r="I21" s="11">
        <v>0</v>
      </c>
    </row>
    <row r="22" spans="1:11" x14ac:dyDescent="0.2">
      <c r="A22" s="6" t="s">
        <v>23</v>
      </c>
      <c r="B22" s="7"/>
      <c r="C22" s="20">
        <v>552.5</v>
      </c>
      <c r="D22" s="16">
        <v>742.5</v>
      </c>
      <c r="E22" s="20">
        <v>406.66</v>
      </c>
      <c r="F22" s="11">
        <v>680.22000000000116</v>
      </c>
      <c r="G22" s="11">
        <v>115</v>
      </c>
      <c r="H22" s="11">
        <v>0</v>
      </c>
      <c r="I22" s="11">
        <v>0</v>
      </c>
    </row>
    <row r="23" spans="1:11" x14ac:dyDescent="0.2">
      <c r="A23" s="6"/>
      <c r="B23" s="7"/>
      <c r="C23" s="20"/>
      <c r="D23" s="20"/>
      <c r="E23" s="20"/>
      <c r="F23" s="11"/>
      <c r="G23" s="11"/>
      <c r="H23" s="11"/>
      <c r="I23" s="11"/>
    </row>
    <row r="24" spans="1:11" x14ac:dyDescent="0.2">
      <c r="A24" s="13" t="s">
        <v>25</v>
      </c>
      <c r="B24" s="14"/>
      <c r="C24" s="15"/>
      <c r="D24" s="15"/>
      <c r="E24" s="15"/>
      <c r="F24" s="15"/>
      <c r="G24" s="16"/>
      <c r="H24" s="16"/>
      <c r="I24" s="16"/>
    </row>
    <row r="25" spans="1:11" x14ac:dyDescent="0.2">
      <c r="A25" s="18"/>
      <c r="B25" s="19"/>
      <c r="C25" s="20"/>
      <c r="D25" s="20">
        <v>0</v>
      </c>
      <c r="E25" s="20">
        <v>0</v>
      </c>
      <c r="F25" s="20">
        <v>0</v>
      </c>
      <c r="G25" s="20">
        <v>0</v>
      </c>
      <c r="H25" s="20">
        <v>0</v>
      </c>
      <c r="I25" s="20">
        <v>0</v>
      </c>
    </row>
    <row r="26" spans="1:11" x14ac:dyDescent="0.2">
      <c r="A26" s="18"/>
      <c r="B26" s="19"/>
      <c r="C26" s="20"/>
      <c r="D26" s="20"/>
      <c r="E26" s="20"/>
      <c r="F26" s="20"/>
      <c r="G26" s="20"/>
      <c r="H26" s="20"/>
      <c r="I26" s="20"/>
    </row>
    <row r="27" spans="1:11" x14ac:dyDescent="0.2">
      <c r="A27" s="40" t="s">
        <v>50</v>
      </c>
      <c r="B27" s="41"/>
      <c r="C27" s="20"/>
      <c r="D27" s="20">
        <v>0</v>
      </c>
      <c r="E27" s="20">
        <v>0</v>
      </c>
      <c r="F27" s="20"/>
      <c r="G27" s="20">
        <v>0</v>
      </c>
      <c r="H27" s="20">
        <v>0</v>
      </c>
      <c r="I27" s="20">
        <v>0</v>
      </c>
    </row>
    <row r="28" spans="1:11" x14ac:dyDescent="0.2">
      <c r="A28" s="18" t="s">
        <v>60</v>
      </c>
      <c r="B28" s="19"/>
      <c r="C28" s="20"/>
      <c r="D28" s="20"/>
      <c r="E28" s="20"/>
      <c r="F28" s="20">
        <v>87757.26</v>
      </c>
      <c r="G28" s="20"/>
      <c r="H28" s="20"/>
      <c r="I28" s="20"/>
    </row>
    <row r="29" spans="1:11" x14ac:dyDescent="0.2">
      <c r="A29" s="18"/>
      <c r="B29" s="19"/>
      <c r="C29" s="20"/>
      <c r="D29" s="20"/>
      <c r="E29" s="20"/>
      <c r="F29" s="20"/>
      <c r="G29" s="20"/>
      <c r="H29" s="20"/>
      <c r="I29" s="20"/>
    </row>
    <row r="30" spans="1:11" x14ac:dyDescent="0.2">
      <c r="A30" s="13" t="s">
        <v>26</v>
      </c>
      <c r="B30" s="17"/>
      <c r="C30" s="16"/>
      <c r="D30" s="16">
        <v>0</v>
      </c>
      <c r="E30" s="16">
        <v>0</v>
      </c>
      <c r="F30" s="16">
        <f>SUM(F25:F26)-SUM(F27:F29)</f>
        <v>-87757.26</v>
      </c>
      <c r="G30" s="16">
        <f>SUM(G25:G26)-SUM(G27:G29)</f>
        <v>0</v>
      </c>
      <c r="H30" s="16">
        <f>SUM(H25:H26)-SUM(H27:H29)</f>
        <v>0</v>
      </c>
      <c r="I30" s="16">
        <f>SUM(I25:I26)-SUM(I27:I29)</f>
        <v>0</v>
      </c>
    </row>
    <row r="31" spans="1:11" x14ac:dyDescent="0.2">
      <c r="A31" s="6"/>
      <c r="B31" s="7"/>
      <c r="C31" s="20"/>
      <c r="D31" s="20"/>
      <c r="E31" s="20"/>
      <c r="F31" s="11"/>
      <c r="G31" s="11"/>
      <c r="H31" s="11"/>
      <c r="I31" s="11"/>
    </row>
    <row r="32" spans="1:11" x14ac:dyDescent="0.2">
      <c r="A32" s="6" t="s">
        <v>27</v>
      </c>
      <c r="B32" s="7"/>
      <c r="C32" s="16">
        <f t="shared" ref="C32:I32" si="0">C20+C21-C22+C30</f>
        <v>55264.200000000004</v>
      </c>
      <c r="D32" s="16">
        <f t="shared" si="0"/>
        <v>71871.7</v>
      </c>
      <c r="E32" s="16">
        <f t="shared" si="0"/>
        <v>80024.649999999994</v>
      </c>
      <c r="F32" s="16">
        <f t="shared" si="0"/>
        <v>3441.2100000000064</v>
      </c>
      <c r="G32" s="16">
        <f t="shared" si="0"/>
        <v>5626.2100000000064</v>
      </c>
      <c r="H32" s="16">
        <f t="shared" si="0"/>
        <v>0</v>
      </c>
      <c r="I32" s="16">
        <f t="shared" si="0"/>
        <v>0</v>
      </c>
      <c r="K32" s="44"/>
    </row>
    <row r="33" spans="1:9" x14ac:dyDescent="0.2">
      <c r="A33" s="21"/>
      <c r="B33" s="22"/>
      <c r="C33" s="33"/>
      <c r="D33" s="33"/>
      <c r="E33" s="20"/>
      <c r="F33" s="11"/>
      <c r="G33" s="11"/>
      <c r="H33" s="11"/>
      <c r="I33" s="11"/>
    </row>
    <row r="34" spans="1:9" x14ac:dyDescent="0.2">
      <c r="A34" s="6" t="s">
        <v>28</v>
      </c>
      <c r="B34" s="7"/>
      <c r="C34" s="33"/>
      <c r="D34" s="33"/>
      <c r="E34" s="20"/>
      <c r="F34" s="11"/>
      <c r="G34" s="11"/>
      <c r="H34" s="11"/>
      <c r="I34" s="11"/>
    </row>
    <row r="35" spans="1:9" x14ac:dyDescent="0.2">
      <c r="A35" s="21"/>
      <c r="B35" s="22"/>
      <c r="C35" s="33"/>
      <c r="D35" s="33"/>
      <c r="E35" s="20"/>
      <c r="F35" s="11"/>
      <c r="G35" s="11"/>
      <c r="H35" s="11"/>
      <c r="I35" s="11"/>
    </row>
    <row r="36" spans="1:9" x14ac:dyDescent="0.2">
      <c r="A36" s="6" t="s">
        <v>29</v>
      </c>
      <c r="B36" s="24"/>
      <c r="C36" s="43">
        <f t="shared" ref="C36:I36" si="1">C32-C34</f>
        <v>55264.200000000004</v>
      </c>
      <c r="D36" s="43">
        <f t="shared" si="1"/>
        <v>71871.7</v>
      </c>
      <c r="E36" s="43">
        <f t="shared" si="1"/>
        <v>80024.649999999994</v>
      </c>
      <c r="F36" s="43">
        <f t="shared" si="1"/>
        <v>3441.2100000000064</v>
      </c>
      <c r="G36" s="43">
        <f t="shared" si="1"/>
        <v>5626.2100000000064</v>
      </c>
      <c r="H36" s="43">
        <f t="shared" si="1"/>
        <v>0</v>
      </c>
      <c r="I36" s="43">
        <f t="shared" si="1"/>
        <v>0</v>
      </c>
    </row>
    <row r="37" spans="1:9" x14ac:dyDescent="0.2">
      <c r="A37" s="27"/>
      <c r="B37" s="27"/>
      <c r="C37" s="45"/>
      <c r="D37" s="45"/>
      <c r="E37" s="45"/>
      <c r="F37" s="45"/>
      <c r="G37" s="28"/>
      <c r="H37" s="28"/>
      <c r="I37" s="28"/>
    </row>
    <row r="38" spans="1:9" x14ac:dyDescent="0.2">
      <c r="A38" s="29" t="s">
        <v>30</v>
      </c>
      <c r="B38" s="3"/>
      <c r="C38" s="30"/>
      <c r="D38" s="30"/>
      <c r="E38" s="31"/>
      <c r="F38" s="31"/>
      <c r="G38" s="31"/>
      <c r="H38" s="31"/>
      <c r="I38" s="31"/>
    </row>
    <row r="39" spans="1:9" x14ac:dyDescent="0.2">
      <c r="A39" s="32" t="s">
        <v>31</v>
      </c>
      <c r="B39" s="22"/>
      <c r="C39" s="33"/>
      <c r="D39" s="33"/>
      <c r="E39" s="23"/>
      <c r="F39" s="23"/>
      <c r="G39" s="23"/>
      <c r="H39" s="23"/>
      <c r="I39" s="23"/>
    </row>
    <row r="40" spans="1:9" x14ac:dyDescent="0.2">
      <c r="A40" s="6"/>
      <c r="B40" s="7"/>
      <c r="C40" s="11"/>
      <c r="D40" s="11"/>
      <c r="E40" s="11"/>
      <c r="F40" s="11"/>
      <c r="G40" s="11"/>
      <c r="H40" s="11"/>
      <c r="I40" s="11"/>
    </row>
    <row r="41" spans="1:9" x14ac:dyDescent="0.2">
      <c r="A41" s="6" t="s">
        <v>32</v>
      </c>
      <c r="B41" s="7"/>
      <c r="C41" s="20"/>
      <c r="D41" s="20"/>
      <c r="E41" s="11"/>
      <c r="F41" s="11"/>
      <c r="G41" s="11"/>
      <c r="H41" s="11"/>
      <c r="I41" s="11"/>
    </row>
    <row r="42" spans="1:9" x14ac:dyDescent="0.2">
      <c r="A42" s="6"/>
      <c r="B42" s="7"/>
      <c r="C42" s="20"/>
      <c r="D42" s="20"/>
      <c r="E42" s="11"/>
      <c r="F42" s="11"/>
      <c r="G42" s="11"/>
      <c r="H42" s="11"/>
      <c r="I42" s="11"/>
    </row>
    <row r="43" spans="1:9" x14ac:dyDescent="0.2">
      <c r="A43" s="32" t="s">
        <v>33</v>
      </c>
      <c r="B43" s="24"/>
      <c r="C43" s="20"/>
      <c r="D43" s="20"/>
      <c r="E43" s="11"/>
      <c r="F43" s="11"/>
      <c r="G43" s="11"/>
      <c r="H43" s="11"/>
      <c r="I43" s="11"/>
    </row>
    <row r="44" spans="1:9" x14ac:dyDescent="0.2">
      <c r="A44" s="34" t="s">
        <v>34</v>
      </c>
      <c r="B44" s="35"/>
      <c r="C44" s="20"/>
      <c r="D44" s="20"/>
      <c r="E44" s="11"/>
      <c r="F44" s="11"/>
      <c r="G44" s="11"/>
      <c r="H44" s="11"/>
      <c r="I44" s="11"/>
    </row>
  </sheetData>
  <sheetProtection selectLockedCells="1"/>
  <mergeCells count="7">
    <mergeCell ref="A15:I15"/>
    <mergeCell ref="A16:I16"/>
    <mergeCell ref="A7:I7"/>
    <mergeCell ref="A9:I9"/>
    <mergeCell ref="A10:I11"/>
    <mergeCell ref="A12:I12"/>
    <mergeCell ref="A13:I13"/>
  </mergeCells>
  <printOptions horizontalCentered="1"/>
  <pageMargins left="0.75" right="0.75" top="0.6" bottom="0.55000000000000004" header="0.28000000000000003" footer="0.16"/>
  <pageSetup scale="96" fitToHeight="0" orientation="landscape" r:id="rId1"/>
  <headerFooter alignWithMargins="0">
    <oddHeader>&amp;C&amp;"Arial,Bold"Report on Non-General Fund Information
&amp;"Arial,Regular"for Submittal to the 2023 Legislature</oddHeader>
    <oddFooter>&amp;LForm 37-47 (rev. 9/7/21)&amp;R&amp;D  &amp;T</oddFooter>
  </headerFooter>
  <rowBreaks count="1" manualBreakCount="1">
    <brk id="15"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S 362</vt:lpstr>
      <vt:lpstr>S364 S345 S379 </vt:lpstr>
      <vt:lpstr>S 374</vt:lpstr>
      <vt:lpstr>S308 S397 S332 S380 </vt:lpstr>
      <vt:lpstr>S 388</vt:lpstr>
      <vt:lpstr>'S 362'!Print_Area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Brunner, Nazly</dc:creator>
  <cp:lastModifiedBy>Yasuda, Donna Lyn M.</cp:lastModifiedBy>
  <dcterms:created xsi:type="dcterms:W3CDTF">2022-09-29T00:14:51Z</dcterms:created>
  <dcterms:modified xsi:type="dcterms:W3CDTF">2022-10-01T01:44:22Z</dcterms:modified>
</cp:coreProperties>
</file>