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BMSS\Non-General Fund Report\FY23 NON GENERAL FUND RPT\Master Form 37-47_to Leg,B&amp;F\"/>
    </mc:Choice>
  </mc:AlternateContent>
  <xr:revisionPtr revIDLastSave="0" documentId="13_ncr:1_{5E2E8402-7716-482B-A657-BAFC25D5C3D8}" xr6:coauthVersionLast="44" xr6:coauthVersionMax="47" xr10:uidLastSave="{00000000-0000-0000-0000-000000000000}"/>
  <bookViews>
    <workbookView xWindow="-120" yWindow="-120" windowWidth="29040" windowHeight="15840" tabRatio="847" firstSheet="11" activeTab="39" xr2:uid="{00000000-000D-0000-FFFF-FFFF00000000}"/>
  </bookViews>
  <sheets>
    <sheet name="S 200" sheetId="6" r:id="rId1"/>
    <sheet name="S 201" sheetId="15" r:id="rId2"/>
    <sheet name="S 202(old)" sheetId="30" state="hidden" r:id="rId3"/>
    <sheet name="S 202" sheetId="53" r:id="rId4"/>
    <sheet name="S 203" sheetId="49" r:id="rId5"/>
    <sheet name="S 206" sheetId="10" r:id="rId6"/>
    <sheet name="S 207" sheetId="5" r:id="rId7"/>
    <sheet name="S 209" sheetId="16" r:id="rId8"/>
    <sheet name="S 210" sheetId="25" r:id="rId9"/>
    <sheet name="S-19-211" sheetId="50" r:id="rId10"/>
    <sheet name="S 212 (old)" sheetId="31" state="hidden" r:id="rId11"/>
    <sheet name="S 212" sheetId="54" r:id="rId12"/>
    <sheet name="S 213" sheetId="51" r:id="rId13"/>
    <sheet name="S 214" sheetId="44" r:id="rId14"/>
    <sheet name="S 218 " sheetId="11" r:id="rId15"/>
    <sheet name="S 220" sheetId="34" r:id="rId16"/>
    <sheet name="S 221" sheetId="23" r:id="rId17"/>
    <sheet name="S 222" sheetId="21" r:id="rId18"/>
    <sheet name="S 223" sheetId="19" r:id="rId19"/>
    <sheet name="S 224 (old)" sheetId="32" state="hidden" r:id="rId20"/>
    <sheet name="S 224" sheetId="55" r:id="rId21"/>
    <sheet name="S 225" sheetId="48" r:id="rId22"/>
    <sheet name="S 226" sheetId="22" r:id="rId23"/>
    <sheet name="S 229" sheetId="45" r:id="rId24"/>
    <sheet name="S 230(old)" sheetId="33" state="hidden" r:id="rId25"/>
    <sheet name="S 230" sheetId="56" r:id="rId26"/>
    <sheet name="S 234" sheetId="52" r:id="rId27"/>
    <sheet name="S 236" sheetId="17" r:id="rId28"/>
    <sheet name="S 237(old)" sheetId="7" state="hidden" r:id="rId29"/>
    <sheet name="S 237" sheetId="58" r:id="rId30"/>
    <sheet name="S 239" sheetId="46" r:id="rId31"/>
    <sheet name=" S-22-243" sheetId="20" r:id="rId32"/>
    <sheet name=" S-246(old)" sheetId="36" state="hidden" r:id="rId33"/>
    <sheet name=" S-246" sheetId="61" r:id="rId34"/>
    <sheet name=" S-248" sheetId="37" r:id="rId35"/>
    <sheet name="S 249" sheetId="24" r:id="rId36"/>
    <sheet name="S 250" sheetId="38" r:id="rId37"/>
    <sheet name="S 251" sheetId="26" r:id="rId38"/>
    <sheet name="S 254" sheetId="47" r:id="rId39"/>
    <sheet name="S 255" sheetId="18" r:id="rId40"/>
  </sheets>
  <definedNames>
    <definedName name="_xlnm.Print_Area" localSheetId="1">'S 201'!$A$1:$I$43</definedName>
    <definedName name="_xlnm.Print_Area" localSheetId="7">'S 209'!$A$1:$I$43</definedName>
    <definedName name="_xlnm.Print_Area" localSheetId="8">'S 210'!$A$1:$I$46</definedName>
    <definedName name="_xlnm.Print_Area" localSheetId="27">'S 236'!$A$1:$I$42</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33" i="25" l="1"/>
  <c r="D22" i="25" s="1"/>
  <c r="D33" i="25" s="1"/>
  <c r="I31" i="25"/>
  <c r="H31" i="25"/>
  <c r="G31" i="25"/>
  <c r="F31" i="25"/>
  <c r="E31" i="25"/>
  <c r="D31" i="25"/>
  <c r="C31" i="25"/>
  <c r="D37" i="25" l="1"/>
  <c r="E22" i="25"/>
  <c r="E33" i="25" s="1"/>
  <c r="F22" i="25" s="1"/>
  <c r="F33" i="25" s="1"/>
  <c r="C37" i="25"/>
  <c r="I30" i="26"/>
  <c r="H30" i="26"/>
  <c r="G30" i="26"/>
  <c r="F30" i="26"/>
  <c r="E30" i="26"/>
  <c r="D30" i="26"/>
  <c r="C30" i="26"/>
  <c r="C21" i="26"/>
  <c r="C32" i="26" l="1"/>
  <c r="D21" i="26" s="1"/>
  <c r="D32" i="26" s="1"/>
  <c r="E21" i="26" s="1"/>
  <c r="E32" i="26" s="1"/>
  <c r="F37" i="25"/>
  <c r="G22" i="25"/>
  <c r="G33" i="25" s="1"/>
  <c r="I32" i="61"/>
  <c r="H32" i="61"/>
  <c r="F32" i="61"/>
  <c r="G21" i="61" s="1"/>
  <c r="G32" i="61" s="1"/>
  <c r="D30" i="61"/>
  <c r="D32" i="61" s="1"/>
  <c r="D36" i="61" s="1"/>
  <c r="C30" i="61"/>
  <c r="C32" i="61" s="1"/>
  <c r="C36" i="61" s="1"/>
  <c r="C36" i="26" l="1"/>
  <c r="D36" i="26"/>
  <c r="G37" i="25"/>
  <c r="H22" i="25"/>
  <c r="H33" i="25" s="1"/>
  <c r="E36" i="26"/>
  <c r="F21" i="26"/>
  <c r="F32" i="26" s="1"/>
  <c r="F19" i="18"/>
  <c r="F30" i="18" s="1"/>
  <c r="G19" i="18" s="1"/>
  <c r="G30" i="18" s="1"/>
  <c r="H19" i="18" s="1"/>
  <c r="H30" i="18" s="1"/>
  <c r="I19" i="18" s="1"/>
  <c r="I30" i="18" s="1"/>
  <c r="I27" i="17"/>
  <c r="H27" i="17"/>
  <c r="G27" i="17"/>
  <c r="F27" i="17"/>
  <c r="F19" i="17"/>
  <c r="G31" i="16"/>
  <c r="I29" i="16"/>
  <c r="I31" i="16" s="1"/>
  <c r="H29" i="16"/>
  <c r="H31" i="16" s="1"/>
  <c r="G29" i="16"/>
  <c r="F29" i="16"/>
  <c r="F31" i="16" s="1"/>
  <c r="E29" i="16"/>
  <c r="E31" i="16" s="1"/>
  <c r="D29" i="16"/>
  <c r="D31" i="16" s="1"/>
  <c r="I29" i="15"/>
  <c r="H29" i="15"/>
  <c r="G29" i="15"/>
  <c r="F29" i="15"/>
  <c r="F20" i="15"/>
  <c r="F31" i="15" s="1"/>
  <c r="G20" i="15" s="1"/>
  <c r="G31" i="15" s="1"/>
  <c r="H20" i="15" s="1"/>
  <c r="H31" i="15" s="1"/>
  <c r="I20" i="15" s="1"/>
  <c r="I31" i="15" s="1"/>
  <c r="F29" i="17" l="1"/>
  <c r="G19" i="17" s="1"/>
  <c r="G29" i="17" s="1"/>
  <c r="H19" i="17" s="1"/>
  <c r="H29" i="17" s="1"/>
  <c r="I19" i="17" s="1"/>
  <c r="I29" i="17" s="1"/>
  <c r="H37" i="25"/>
  <c r="I22" i="25"/>
  <c r="I33" i="25" s="1"/>
  <c r="I37" i="25" s="1"/>
  <c r="F36" i="26"/>
  <c r="G21" i="26"/>
  <c r="G32" i="26" s="1"/>
  <c r="H21" i="26" s="1"/>
  <c r="H32" i="26" s="1"/>
  <c r="I28" i="58"/>
  <c r="I30" i="58" s="1"/>
  <c r="I34" i="58" s="1"/>
  <c r="H28" i="58"/>
  <c r="G28" i="58"/>
  <c r="F28" i="58"/>
  <c r="E28" i="58"/>
  <c r="D28" i="58"/>
  <c r="C28" i="58"/>
  <c r="C19" i="58"/>
  <c r="C30" i="58" s="1"/>
  <c r="D19" i="58" s="1"/>
  <c r="D30" i="58" s="1"/>
  <c r="I35" i="44"/>
  <c r="H35" i="44"/>
  <c r="G35" i="44"/>
  <c r="F35" i="44"/>
  <c r="E35" i="44"/>
  <c r="D35" i="44"/>
  <c r="C35" i="44"/>
  <c r="C37" i="44" s="1"/>
  <c r="C41" i="44" s="1"/>
  <c r="I21" i="26" l="1"/>
  <c r="I32" i="26" s="1"/>
  <c r="I36" i="26" s="1"/>
  <c r="H36" i="26"/>
  <c r="E19" i="58"/>
  <c r="E30" i="58" s="1"/>
  <c r="D34" i="58"/>
  <c r="C34" i="58"/>
  <c r="D26" i="44"/>
  <c r="D37" i="44" s="1"/>
  <c r="I28" i="56"/>
  <c r="H28" i="56"/>
  <c r="G28" i="56"/>
  <c r="F28" i="56"/>
  <c r="E28" i="56"/>
  <c r="D28" i="56"/>
  <c r="C28" i="56"/>
  <c r="C19" i="56"/>
  <c r="C30" i="56" s="1"/>
  <c r="C34" i="56" s="1"/>
  <c r="I29" i="55"/>
  <c r="H29" i="55"/>
  <c r="G29" i="55"/>
  <c r="F29" i="55"/>
  <c r="E29" i="55"/>
  <c r="D29" i="55"/>
  <c r="C29" i="55"/>
  <c r="C20" i="55"/>
  <c r="I30" i="54"/>
  <c r="H30" i="54"/>
  <c r="G30" i="54"/>
  <c r="F30" i="54"/>
  <c r="F21" i="54"/>
  <c r="F32" i="54" s="1"/>
  <c r="G21" i="54" s="1"/>
  <c r="G32" i="54" s="1"/>
  <c r="I31" i="53"/>
  <c r="H31" i="53"/>
  <c r="G31" i="53"/>
  <c r="F31" i="53"/>
  <c r="F33" i="53" s="1"/>
  <c r="G22" i="53" s="1"/>
  <c r="G33" i="53" s="1"/>
  <c r="H24" i="53"/>
  <c r="G44" i="52"/>
  <c r="D44" i="52"/>
  <c r="I38" i="52"/>
  <c r="H38" i="52"/>
  <c r="H40" i="52" s="1"/>
  <c r="I29" i="52" s="1"/>
  <c r="G38" i="52"/>
  <c r="F38" i="52"/>
  <c r="E38" i="52"/>
  <c r="D38" i="52"/>
  <c r="C38" i="52"/>
  <c r="C40" i="52" s="1"/>
  <c r="E29" i="52"/>
  <c r="G45" i="51"/>
  <c r="D45" i="51"/>
  <c r="C41" i="51"/>
  <c r="D30" i="51" s="1"/>
  <c r="I39" i="51"/>
  <c r="H39" i="51"/>
  <c r="G39" i="51"/>
  <c r="F39" i="51"/>
  <c r="E39" i="51"/>
  <c r="D39" i="51"/>
  <c r="C39" i="51"/>
  <c r="H30" i="51"/>
  <c r="H41" i="51" s="1"/>
  <c r="E30" i="51"/>
  <c r="I42" i="50"/>
  <c r="H42" i="50"/>
  <c r="G42" i="50"/>
  <c r="F42" i="50"/>
  <c r="E42" i="50"/>
  <c r="D42" i="50"/>
  <c r="C42" i="50"/>
  <c r="C33" i="50"/>
  <c r="F44" i="49"/>
  <c r="E44" i="49"/>
  <c r="D44" i="49"/>
  <c r="C44" i="49"/>
  <c r="C46" i="49" s="1"/>
  <c r="I35" i="49"/>
  <c r="H35" i="49"/>
  <c r="E34" i="58" l="1"/>
  <c r="F19" i="58"/>
  <c r="F30" i="58" s="1"/>
  <c r="I40" i="52"/>
  <c r="I44" i="52" s="1"/>
  <c r="C44" i="50"/>
  <c r="D33" i="50" s="1"/>
  <c r="D44" i="50" s="1"/>
  <c r="E41" i="51"/>
  <c r="E45" i="51" s="1"/>
  <c r="C31" i="55"/>
  <c r="C35" i="55" s="1"/>
  <c r="E26" i="44"/>
  <c r="E37" i="44" s="1"/>
  <c r="F26" i="44" s="1"/>
  <c r="F37" i="44" s="1"/>
  <c r="G26" i="44" s="1"/>
  <c r="G37" i="44" s="1"/>
  <c r="H26" i="44" s="1"/>
  <c r="H37" i="44" s="1"/>
  <c r="D41" i="44"/>
  <c r="D19" i="56"/>
  <c r="D30" i="56" s="1"/>
  <c r="G36" i="54"/>
  <c r="H21" i="54"/>
  <c r="H32" i="54" s="1"/>
  <c r="G37" i="53"/>
  <c r="H22" i="53"/>
  <c r="H33" i="53" s="1"/>
  <c r="C50" i="49"/>
  <c r="D35" i="49"/>
  <c r="D46" i="49" s="1"/>
  <c r="E35" i="49" s="1"/>
  <c r="E46" i="49" s="1"/>
  <c r="E40" i="52"/>
  <c r="F29" i="52" s="1"/>
  <c r="F40" i="52" s="1"/>
  <c r="C45" i="51"/>
  <c r="C44" i="52"/>
  <c r="D29" i="52"/>
  <c r="H44" i="52"/>
  <c r="H45" i="51"/>
  <c r="I30" i="51"/>
  <c r="I41" i="51" s="1"/>
  <c r="I45" i="51" s="1"/>
  <c r="C48" i="50"/>
  <c r="D50" i="49"/>
  <c r="E44" i="52" l="1"/>
  <c r="D20" i="55"/>
  <c r="D31" i="55" s="1"/>
  <c r="F30" i="51"/>
  <c r="F41" i="51" s="1"/>
  <c r="G30" i="51" s="1"/>
  <c r="G19" i="58"/>
  <c r="G30" i="58" s="1"/>
  <c r="F34" i="58"/>
  <c r="I26" i="44"/>
  <c r="I37" i="44" s="1"/>
  <c r="I41" i="44" s="1"/>
  <c r="H41" i="44"/>
  <c r="E19" i="56"/>
  <c r="E30" i="56" s="1"/>
  <c r="D34" i="56"/>
  <c r="D35" i="55"/>
  <c r="E20" i="55"/>
  <c r="E31" i="55" s="1"/>
  <c r="F20" i="55" s="1"/>
  <c r="F31" i="55" s="1"/>
  <c r="G20" i="55" s="1"/>
  <c r="G31" i="55" s="1"/>
  <c r="H20" i="55" s="1"/>
  <c r="H31" i="55" s="1"/>
  <c r="H36" i="54"/>
  <c r="I21" i="54"/>
  <c r="I32" i="54" s="1"/>
  <c r="I36" i="54" s="1"/>
  <c r="H37" i="53"/>
  <c r="I22" i="53"/>
  <c r="I33" i="53" s="1"/>
  <c r="I37" i="53" s="1"/>
  <c r="F44" i="52"/>
  <c r="G29" i="52"/>
  <c r="F45" i="51"/>
  <c r="E33" i="50"/>
  <c r="E44" i="50" s="1"/>
  <c r="F33" i="50" s="1"/>
  <c r="F44" i="50" s="1"/>
  <c r="G33" i="50" s="1"/>
  <c r="G44" i="50" s="1"/>
  <c r="D48" i="50"/>
  <c r="E50" i="49"/>
  <c r="F35" i="49"/>
  <c r="F46" i="49" s="1"/>
  <c r="G34" i="58" l="1"/>
  <c r="H19" i="58"/>
  <c r="H30" i="58" s="1"/>
  <c r="H34" i="58" s="1"/>
  <c r="F19" i="56"/>
  <c r="F30" i="56" s="1"/>
  <c r="E34" i="56"/>
  <c r="H35" i="55"/>
  <c r="I20" i="55"/>
  <c r="I31" i="55" s="1"/>
  <c r="I35" i="55" s="1"/>
  <c r="G48" i="50"/>
  <c r="H33" i="50"/>
  <c r="H44" i="50" s="1"/>
  <c r="G35" i="49"/>
  <c r="F50" i="49"/>
  <c r="G19" i="56" l="1"/>
  <c r="G30" i="56" s="1"/>
  <c r="F34" i="56"/>
  <c r="H48" i="50"/>
  <c r="I33" i="50"/>
  <c r="I44" i="50" s="1"/>
  <c r="I48" i="50" s="1"/>
  <c r="G34" i="56" l="1"/>
  <c r="H19" i="56"/>
  <c r="H30" i="56" s="1"/>
  <c r="I28" i="24"/>
  <c r="I30" i="24" s="1"/>
  <c r="I34" i="24" s="1"/>
  <c r="H28" i="24"/>
  <c r="G28" i="24"/>
  <c r="G30" i="24" s="1"/>
  <c r="G34" i="24" s="1"/>
  <c r="F28" i="24"/>
  <c r="F30" i="24" s="1"/>
  <c r="F34" i="24" s="1"/>
  <c r="E28" i="24"/>
  <c r="D28" i="24"/>
  <c r="C28" i="24"/>
  <c r="C19" i="24"/>
  <c r="C30" i="24" s="1"/>
  <c r="D35" i="23"/>
  <c r="C35" i="23"/>
  <c r="F31" i="23"/>
  <c r="G20" i="23" s="1"/>
  <c r="G31" i="23" s="1"/>
  <c r="I29" i="23"/>
  <c r="I31" i="23" s="1"/>
  <c r="I35" i="23" s="1"/>
  <c r="H29" i="23"/>
  <c r="H31" i="23" s="1"/>
  <c r="H35" i="23" s="1"/>
  <c r="G29" i="23"/>
  <c r="F29" i="23"/>
  <c r="H34" i="56" l="1"/>
  <c r="I19" i="56"/>
  <c r="I30" i="56" s="1"/>
  <c r="I34" i="56" s="1"/>
  <c r="D19" i="24"/>
  <c r="D30" i="24" s="1"/>
  <c r="C34" i="24"/>
  <c r="H19" i="24"/>
  <c r="H30" i="24" s="1"/>
  <c r="H34" i="24" s="1"/>
  <c r="D34" i="24" l="1"/>
  <c r="E19" i="24"/>
  <c r="E30" i="24" s="1"/>
  <c r="E34" i="24" s="1"/>
  <c r="D38" i="48" l="1"/>
  <c r="C38" i="48"/>
  <c r="I32" i="48"/>
  <c r="H32" i="48"/>
  <c r="G32" i="48"/>
  <c r="F32" i="48"/>
  <c r="O25" i="48"/>
  <c r="N25" i="48"/>
  <c r="M25" i="48"/>
  <c r="L25" i="48"/>
  <c r="O24" i="48"/>
  <c r="N24" i="48"/>
  <c r="M24" i="48"/>
  <c r="L24" i="48"/>
  <c r="F23" i="48"/>
  <c r="F34" i="48" s="1"/>
  <c r="G23" i="48" s="1"/>
  <c r="G34" i="48" l="1"/>
  <c r="H23" i="48" s="1"/>
  <c r="H34" i="48" s="1"/>
  <c r="I23" i="48" s="1"/>
  <c r="I34" i="48" s="1"/>
  <c r="I38" i="48" s="1"/>
  <c r="H38" i="48" l="1"/>
  <c r="I30" i="47"/>
  <c r="H30" i="47"/>
  <c r="G30" i="47"/>
  <c r="F30" i="47"/>
  <c r="E30" i="47"/>
  <c r="D30" i="47"/>
  <c r="C30" i="47"/>
  <c r="C21" i="47"/>
  <c r="C32" i="47" s="1"/>
  <c r="D21" i="47" s="1"/>
  <c r="D32" i="47" s="1"/>
  <c r="E21" i="47" s="1"/>
  <c r="E32" i="47" s="1"/>
  <c r="F21" i="47" s="1"/>
  <c r="F32" i="47" s="1"/>
  <c r="G21" i="47" s="1"/>
  <c r="G32" i="47" s="1"/>
  <c r="H21" i="47" s="1"/>
  <c r="H32" i="47" s="1"/>
  <c r="I21" i="47" s="1"/>
  <c r="I32" i="47" s="1"/>
  <c r="I29" i="46"/>
  <c r="I31" i="46" s="1"/>
  <c r="I35" i="46" s="1"/>
  <c r="H29" i="46"/>
  <c r="H31" i="46" s="1"/>
  <c r="H35" i="46" s="1"/>
  <c r="G29" i="46"/>
  <c r="G31" i="46" s="1"/>
  <c r="G35" i="46" s="1"/>
  <c r="F29" i="46"/>
  <c r="E29" i="46"/>
  <c r="D29" i="46"/>
  <c r="C29" i="46"/>
  <c r="C20" i="46"/>
  <c r="I28" i="45"/>
  <c r="H28" i="45"/>
  <c r="G28" i="45"/>
  <c r="F28" i="45"/>
  <c r="F19" i="45"/>
  <c r="F30" i="45" s="1"/>
  <c r="G19" i="45" s="1"/>
  <c r="G30" i="45" s="1"/>
  <c r="H19" i="45" s="1"/>
  <c r="H30" i="45" s="1"/>
  <c r="I19" i="45" s="1"/>
  <c r="I30" i="45" s="1"/>
  <c r="C31" i="46" l="1"/>
  <c r="C35" i="46"/>
  <c r="D20" i="46"/>
  <c r="D31" i="46" s="1"/>
  <c r="E20" i="46" l="1"/>
  <c r="E31" i="46" s="1"/>
  <c r="D35" i="46"/>
  <c r="E35" i="46" l="1"/>
  <c r="F20" i="46"/>
  <c r="F31" i="46" s="1"/>
  <c r="F35" i="46" s="1"/>
  <c r="H27" i="38" l="1"/>
  <c r="G27" i="38"/>
  <c r="F27" i="38"/>
  <c r="F18" i="38"/>
  <c r="F29" i="38" s="1"/>
  <c r="G18" i="38" s="1"/>
  <c r="H28" i="37"/>
  <c r="G28" i="37"/>
  <c r="F28" i="37"/>
  <c r="F30" i="37" s="1"/>
  <c r="G19" i="37" s="1"/>
  <c r="E28" i="37"/>
  <c r="D28" i="37"/>
  <c r="C28" i="37"/>
  <c r="C19" i="37"/>
  <c r="H34" i="36"/>
  <c r="F34" i="36"/>
  <c r="G23" i="36" s="1"/>
  <c r="G34" i="36" s="1"/>
  <c r="D32" i="36"/>
  <c r="D34" i="36" s="1"/>
  <c r="D38" i="36" s="1"/>
  <c r="C32" i="36"/>
  <c r="C34" i="36" s="1"/>
  <c r="C38" i="36" s="1"/>
  <c r="H28" i="20"/>
  <c r="G28" i="20"/>
  <c r="F28" i="20"/>
  <c r="E28" i="20"/>
  <c r="D28" i="20"/>
  <c r="C28" i="20"/>
  <c r="C19" i="20"/>
  <c r="H31" i="7"/>
  <c r="G31" i="7"/>
  <c r="F31" i="7"/>
  <c r="E31" i="7"/>
  <c r="D31" i="7"/>
  <c r="C31" i="7"/>
  <c r="C22" i="7"/>
  <c r="C33" i="7" s="1"/>
  <c r="H31" i="33"/>
  <c r="G31" i="33"/>
  <c r="F31" i="33"/>
  <c r="E31" i="33"/>
  <c r="D31" i="33"/>
  <c r="C31" i="33"/>
  <c r="C22" i="33"/>
  <c r="H33" i="22"/>
  <c r="G33" i="22"/>
  <c r="F33" i="22"/>
  <c r="E33" i="22"/>
  <c r="D33" i="22"/>
  <c r="C33" i="22"/>
  <c r="C35" i="22" s="1"/>
  <c r="H32" i="32"/>
  <c r="G32" i="32"/>
  <c r="F32" i="32"/>
  <c r="E32" i="32"/>
  <c r="D32" i="32"/>
  <c r="C32" i="32"/>
  <c r="C23" i="32"/>
  <c r="C34" i="32" s="1"/>
  <c r="H34" i="19"/>
  <c r="G34" i="19"/>
  <c r="F34" i="19"/>
  <c r="E34" i="19"/>
  <c r="D34" i="19"/>
  <c r="C34" i="19"/>
  <c r="C25" i="19"/>
  <c r="C36" i="19" s="1"/>
  <c r="H43" i="21"/>
  <c r="G43" i="21"/>
  <c r="F43" i="21"/>
  <c r="E43" i="21"/>
  <c r="D43" i="21"/>
  <c r="C43" i="21"/>
  <c r="C34" i="21"/>
  <c r="C45" i="21" s="1"/>
  <c r="H31" i="34"/>
  <c r="H33" i="34" s="1"/>
  <c r="H37" i="34" s="1"/>
  <c r="G31" i="34"/>
  <c r="F31" i="34"/>
  <c r="F33" i="34" s="1"/>
  <c r="G22" i="34" s="1"/>
  <c r="G33" i="34" s="1"/>
  <c r="G37" i="34" s="1"/>
  <c r="E31" i="34"/>
  <c r="E33" i="34" s="1"/>
  <c r="E37" i="34" s="1"/>
  <c r="D31" i="34"/>
  <c r="D33" i="34" s="1"/>
  <c r="D37" i="34" s="1"/>
  <c r="C31" i="34"/>
  <c r="C33" i="34" s="1"/>
  <c r="C37" i="34" s="1"/>
  <c r="H28" i="11"/>
  <c r="G28" i="11"/>
  <c r="F28" i="11"/>
  <c r="F19" i="11"/>
  <c r="H32" i="31"/>
  <c r="G32" i="31"/>
  <c r="F32" i="31"/>
  <c r="F23" i="31"/>
  <c r="H28" i="5"/>
  <c r="G28" i="5"/>
  <c r="F28" i="5"/>
  <c r="F19" i="5"/>
  <c r="H29" i="10"/>
  <c r="G29" i="10"/>
  <c r="F29" i="10"/>
  <c r="F20" i="10"/>
  <c r="F31" i="10" s="1"/>
  <c r="G20" i="10" s="1"/>
  <c r="G31" i="10" s="1"/>
  <c r="H20" i="10" s="1"/>
  <c r="H31" i="10" s="1"/>
  <c r="H31" i="30"/>
  <c r="G31" i="30"/>
  <c r="F31" i="30"/>
  <c r="F33" i="30" s="1"/>
  <c r="G22" i="30" s="1"/>
  <c r="G33" i="30" s="1"/>
  <c r="G30" i="37" l="1"/>
  <c r="H19" i="37" s="1"/>
  <c r="H30" i="37" s="1"/>
  <c r="H34" i="37" s="1"/>
  <c r="F34" i="31"/>
  <c r="G23" i="31" s="1"/>
  <c r="G34" i="31" s="1"/>
  <c r="F30" i="5"/>
  <c r="G19" i="5" s="1"/>
  <c r="G30" i="5" s="1"/>
  <c r="H19" i="5" s="1"/>
  <c r="H30" i="5" s="1"/>
  <c r="C30" i="20"/>
  <c r="D19" i="20" s="1"/>
  <c r="D30" i="20" s="1"/>
  <c r="C30" i="37"/>
  <c r="D19" i="37" s="1"/>
  <c r="D30" i="37" s="1"/>
  <c r="F30" i="11"/>
  <c r="G19" i="11" s="1"/>
  <c r="G30" i="11" s="1"/>
  <c r="H19" i="11" s="1"/>
  <c r="H30" i="11" s="1"/>
  <c r="C33" i="33"/>
  <c r="G29" i="38"/>
  <c r="H18" i="38" s="1"/>
  <c r="H29" i="38" s="1"/>
  <c r="D22" i="7"/>
  <c r="D33" i="7" s="1"/>
  <c r="C37" i="7"/>
  <c r="C37" i="33"/>
  <c r="D22" i="33"/>
  <c r="D33" i="33" s="1"/>
  <c r="D24" i="22"/>
  <c r="D35" i="22" s="1"/>
  <c r="C39" i="22"/>
  <c r="C38" i="32"/>
  <c r="D23" i="32"/>
  <c r="D34" i="32" s="1"/>
  <c r="D25" i="19"/>
  <c r="D36" i="19" s="1"/>
  <c r="C40" i="19"/>
  <c r="D34" i="21"/>
  <c r="D45" i="21" s="1"/>
  <c r="C49" i="21"/>
  <c r="H23" i="31"/>
  <c r="H34" i="31" s="1"/>
  <c r="H38" i="31" s="1"/>
  <c r="G38" i="31"/>
  <c r="H22" i="30"/>
  <c r="H33" i="30" s="1"/>
  <c r="H37" i="30" s="1"/>
  <c r="G37" i="30"/>
  <c r="C34" i="37" l="1"/>
  <c r="C34" i="20"/>
  <c r="D34" i="37"/>
  <c r="E19" i="37"/>
  <c r="E30" i="37" s="1"/>
  <c r="E34" i="37" s="1"/>
  <c r="D34" i="20"/>
  <c r="E19" i="20"/>
  <c r="E30" i="20" s="1"/>
  <c r="E22" i="7"/>
  <c r="E33" i="7" s="1"/>
  <c r="D37" i="7"/>
  <c r="D37" i="33"/>
  <c r="E22" i="33"/>
  <c r="E33" i="33" s="1"/>
  <c r="E24" i="22"/>
  <c r="E35" i="22" s="1"/>
  <c r="D39" i="22"/>
  <c r="D38" i="32"/>
  <c r="E23" i="32"/>
  <c r="E34" i="32" s="1"/>
  <c r="F23" i="32" s="1"/>
  <c r="F34" i="32" s="1"/>
  <c r="G23" i="32" s="1"/>
  <c r="G34" i="32" s="1"/>
  <c r="H23" i="32" s="1"/>
  <c r="H34" i="32" s="1"/>
  <c r="H38" i="32" s="1"/>
  <c r="D40" i="19"/>
  <c r="E25" i="19"/>
  <c r="E36" i="19" s="1"/>
  <c r="E34" i="21"/>
  <c r="E45" i="21" s="1"/>
  <c r="D49" i="21"/>
  <c r="E34" i="20" l="1"/>
  <c r="F19" i="20"/>
  <c r="F30" i="20" s="1"/>
  <c r="E37" i="7"/>
  <c r="F22" i="7"/>
  <c r="F33" i="7" s="1"/>
  <c r="F22" i="33"/>
  <c r="F33" i="33" s="1"/>
  <c r="E37" i="33"/>
  <c r="E39" i="22"/>
  <c r="F24" i="22"/>
  <c r="F35" i="22" s="1"/>
  <c r="E40" i="19"/>
  <c r="F25" i="19"/>
  <c r="F36" i="19" s="1"/>
  <c r="F34" i="21"/>
  <c r="F45" i="21" s="1"/>
  <c r="E49" i="21"/>
  <c r="F34" i="20" l="1"/>
  <c r="G19" i="20"/>
  <c r="G30" i="20" s="1"/>
  <c r="F37" i="7"/>
  <c r="G22" i="7"/>
  <c r="G33" i="7" s="1"/>
  <c r="F37" i="33"/>
  <c r="G22" i="33"/>
  <c r="G33" i="33" s="1"/>
  <c r="F39" i="22"/>
  <c r="G24" i="22"/>
  <c r="G35" i="22" s="1"/>
  <c r="G25" i="19"/>
  <c r="G36" i="19" s="1"/>
  <c r="F40" i="19"/>
  <c r="F49" i="21"/>
  <c r="G34" i="21"/>
  <c r="G45" i="21" s="1"/>
  <c r="G34" i="20" l="1"/>
  <c r="H19" i="20"/>
  <c r="H30" i="20" s="1"/>
  <c r="H34" i="20" s="1"/>
  <c r="G37" i="7"/>
  <c r="H22" i="7"/>
  <c r="H33" i="7" s="1"/>
  <c r="H37" i="7" s="1"/>
  <c r="G37" i="33"/>
  <c r="H22" i="33"/>
  <c r="H33" i="33" s="1"/>
  <c r="H37" i="33" s="1"/>
  <c r="G39" i="22"/>
  <c r="H24" i="22"/>
  <c r="H35" i="22" s="1"/>
  <c r="H39" i="22" s="1"/>
  <c r="G40" i="19"/>
  <c r="H25" i="19"/>
  <c r="H36" i="19" s="1"/>
  <c r="H40" i="19" s="1"/>
  <c r="G49" i="21"/>
  <c r="H34" i="21"/>
  <c r="H45" i="21" s="1"/>
  <c r="H49" i="21" s="1"/>
  <c r="H29" i="6" l="1"/>
  <c r="G29" i="6"/>
  <c r="F29" i="6"/>
  <c r="F20" i="6"/>
  <c r="F31" i="6" s="1"/>
  <c r="G20" i="6" s="1"/>
  <c r="G31" i="6" s="1"/>
  <c r="H20" i="6" s="1"/>
  <c r="H31" i="6" s="1"/>
  <c r="G19" i="6"/>
  <c r="H19" i="6" s="1"/>
  <c r="I27" i="38" l="1"/>
  <c r="I18" i="38"/>
  <c r="I29" i="38" s="1"/>
  <c r="I28" i="37"/>
  <c r="I34" i="36"/>
  <c r="I31" i="34"/>
  <c r="I33" i="34" s="1"/>
  <c r="I37" i="34" s="1"/>
  <c r="I19" i="37" l="1"/>
  <c r="I30" i="37" s="1"/>
  <c r="I34" i="37" s="1"/>
  <c r="I31" i="33" l="1"/>
  <c r="I32" i="32"/>
  <c r="I32" i="31"/>
  <c r="I31" i="30"/>
  <c r="I23" i="31" l="1"/>
  <c r="I34" i="31" s="1"/>
  <c r="I38" i="31" s="1"/>
  <c r="I22" i="30"/>
  <c r="I33" i="30" s="1"/>
  <c r="I37" i="30" s="1"/>
  <c r="I23" i="32" l="1"/>
  <c r="I34" i="32" s="1"/>
  <c r="I38" i="32" s="1"/>
  <c r="I22" i="33" l="1"/>
  <c r="I33" i="33" s="1"/>
  <c r="I37" i="33" s="1"/>
  <c r="I33" i="22" l="1"/>
  <c r="I43" i="21"/>
  <c r="I24" i="22" l="1"/>
  <c r="I35" i="22" s="1"/>
  <c r="I39" i="22" s="1"/>
  <c r="I34" i="21"/>
  <c r="I45" i="21" s="1"/>
  <c r="I49" i="21" s="1"/>
  <c r="I28" i="20" l="1"/>
  <c r="I19" i="20" l="1"/>
  <c r="I30" i="20" s="1"/>
  <c r="I34" i="20" s="1"/>
  <c r="I34" i="19" l="1"/>
  <c r="I25" i="19" l="1"/>
  <c r="I36" i="19" s="1"/>
  <c r="I40" i="19" s="1"/>
  <c r="I28" i="11" l="1"/>
  <c r="I19" i="11"/>
  <c r="I29" i="10"/>
  <c r="I20" i="10"/>
  <c r="I31" i="10" s="1"/>
  <c r="I30" i="11" l="1"/>
  <c r="I31" i="7" l="1"/>
  <c r="I22" i="7" l="1"/>
  <c r="I33" i="7" s="1"/>
  <c r="I37" i="7" s="1"/>
  <c r="I29" i="6" l="1"/>
  <c r="I20" i="6"/>
  <c r="I19" i="6"/>
  <c r="I31" i="6" l="1"/>
  <c r="I19" i="5"/>
  <c r="I28" i="5"/>
  <c r="I30" i="5" l="1"/>
</calcChain>
</file>

<file path=xl/sharedStrings.xml><?xml version="1.0" encoding="utf-8"?>
<sst xmlns="http://schemas.openxmlformats.org/spreadsheetml/2006/main" count="2219" uniqueCount="392">
  <si>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</si>
  <si>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</si>
  <si>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</si>
  <si>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</si>
  <si>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</si>
  <si>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</si>
  <si>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</si>
  <si>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</si>
  <si>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</si>
  <si>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</si>
  <si>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</si>
  <si>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</si>
  <si>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</si>
  <si>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</si>
  <si>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</si>
  <si>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</si>
  <si>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</si>
  <si>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</si>
  <si>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</si>
  <si>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</si>
  <si>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Intended Purpose:</t>
  </si>
  <si>
    <t>Source of Revenues:</t>
  </si>
  <si>
    <t>Prog ID(s):</t>
  </si>
  <si>
    <t>Current Program Activities/Allowable Expenses:</t>
  </si>
  <si>
    <t>Encumbrances</t>
  </si>
  <si>
    <t>Unencumbered Cash Balance</t>
  </si>
  <si>
    <t>Additional Information:</t>
  </si>
  <si>
    <t>FY 2018</t>
  </si>
  <si>
    <t>Variances:</t>
  </si>
  <si>
    <t>Amount Req. by Bond Covenants</t>
  </si>
  <si>
    <t>FY 2019</t>
  </si>
  <si>
    <t xml:space="preserve">   List each net transfer in/out/ or projection in/out; list each account number</t>
  </si>
  <si>
    <t>FY 2020</t>
  </si>
  <si>
    <t>FY 2021</t>
  </si>
  <si>
    <t>FY 2022</t>
  </si>
  <si>
    <t>FY 2023</t>
  </si>
  <si>
    <t>HEALTH</t>
  </si>
  <si>
    <t>Phillip Nguyen</t>
  </si>
  <si>
    <t>HTH 100</t>
  </si>
  <si>
    <t>586-4581</t>
  </si>
  <si>
    <t>RYAN WHITE CARE ACT TITLE II</t>
  </si>
  <si>
    <t>N</t>
  </si>
  <si>
    <t>Public Health Service Act, 42, as amended by P.L. 111-87.</t>
  </si>
  <si>
    <t>S 207 H</t>
  </si>
  <si>
    <t>Intended Purpose: To prevent and reduce the incidence of HIV/AIDS in the State of Hawaii.</t>
  </si>
  <si>
    <t>Current Program Activities/Allowable Expenses: Assistance in health care and support activities to those affected by HIV infection.</t>
  </si>
  <si>
    <t>Purpose of Proposed Ceiling Adjustment (if applicable):  Not applicable.</t>
  </si>
  <si>
    <t>N/A</t>
  </si>
  <si>
    <t>HTH131DC</t>
  </si>
  <si>
    <t>Hawaii Immunization and Vaccines For Children Program</t>
  </si>
  <si>
    <t>PHS 317, 42 USC Sec 247(B)</t>
  </si>
  <si>
    <t>S-200-H</t>
  </si>
  <si>
    <t>Intended Purpose:  Prevent and control the transmission of vaccine preventable diseases in persons of all ages; increase and maintain high immunization coverage.</t>
  </si>
  <si>
    <t>Source of Revenues:  Federal funds.</t>
  </si>
  <si>
    <t>Current Program Activities/Allowable Expenses:  Activities include vaccine coverage assessments, promotions of vaccinations, vaccine storage, and improving the distribution and inventory system.</t>
  </si>
  <si>
    <t>HTH</t>
  </si>
  <si>
    <t>Eileen "Joy" Lintao</t>
  </si>
  <si>
    <t>HTH 430</t>
  </si>
  <si>
    <t>236-8257</t>
  </si>
  <si>
    <t>CSFRF - Adult Mental Health - Inpatient</t>
  </si>
  <si>
    <t>V</t>
  </si>
  <si>
    <t>Act 088, SLH 2021</t>
  </si>
  <si>
    <t>S 237 H</t>
  </si>
  <si>
    <t xml:space="preserve">    Coronavirus State Fiscal Recovery Funds to support COVID-19 response and mitigation efforts at Hawaii State Hospital</t>
  </si>
  <si>
    <t>Source of Revenues: Coronavirus State Fiscal Recovery Funds</t>
  </si>
  <si>
    <t>Operational Cost Expenditures (OCE)</t>
  </si>
  <si>
    <t>Wakaba Stephens</t>
  </si>
  <si>
    <t>HTH 460</t>
  </si>
  <si>
    <t>733-9866</t>
  </si>
  <si>
    <t>Block Grants for Community Mental Health Services</t>
  </si>
  <si>
    <t>Subparts I&amp;III, B, Title XIX,PHS Act45 CFR Part 96</t>
  </si>
  <si>
    <t>S 214 H</t>
  </si>
  <si>
    <t>Intended Purpose: To provide needed resources for the provision of comprehensive mental health services for individuals with severe and persistent mental illness.</t>
  </si>
  <si>
    <t>Source of Revenues:  Federally funded grant from SAMHSA.</t>
  </si>
  <si>
    <t>Current Program Activities/Allowable Expenses:  Providing mental health services and promoting programs for public awareness on mental health</t>
  </si>
  <si>
    <t>FY 2023- The expenditures are expected to increase due to the increase in activities.</t>
  </si>
  <si>
    <t>NA</t>
  </si>
  <si>
    <t>PAUL UCHIMA</t>
  </si>
  <si>
    <t>HTH560</t>
  </si>
  <si>
    <t>586-8190</t>
  </si>
  <si>
    <t>SPECIAL SUPPLEMENTAL NUTRITION PROGRAM FOR WOMEN, INFANTS, &amp; CHILDREN (WIC)</t>
  </si>
  <si>
    <t xml:space="preserve">Child Nutrition Act of 1966, as amended, Section 17, 42 U.S.C. 1786. </t>
  </si>
  <si>
    <t>S 206 H</t>
  </si>
  <si>
    <t>Healthy, Hunger-Free Kids Act of 2010, Public Law 111-296, 7 U.S.C 1746.</t>
  </si>
  <si>
    <t>Intended Purpose:  This fund contains HTH 560 GI federal grant funds.  The purpose is to provide WIC families with supplemental foods, nutrition education, breastfeeding support and referrals to other Agencies.</t>
  </si>
  <si>
    <t>Source of Revenues:  USDA/Food and Nutrition Service/Western Region Office.</t>
  </si>
  <si>
    <t>Current Program Activities/Allowable Expenses:  Supplemental nutrition; nutrition education, breastfeeding support &amp; referrals to WIC families.</t>
  </si>
  <si>
    <t>Variances:   The variance in Appropriation Ceiling between FY 21 through FY2023 is due to carryover of food and administrative funds from FY 20.  Planning to submit an E-1 to increase the ceiling.</t>
  </si>
  <si>
    <t>William L. Aakhus</t>
  </si>
  <si>
    <t>HTH 560</t>
  </si>
  <si>
    <t>586-9305</t>
  </si>
  <si>
    <t>State Office of Rural Health (SORH)</t>
  </si>
  <si>
    <t>PHS Act, Title III, Section 338J</t>
  </si>
  <si>
    <t xml:space="preserve">S 218 H </t>
  </si>
  <si>
    <t>Intended Purpose: The grant program coordinates and implements activities to support priority health needs of Hawaii's rural communities.</t>
  </si>
  <si>
    <t xml:space="preserve">Source of Revenues: US Department of Health and Human Services, Health Resources and Services Administration, Office of Rural Health Policy. </t>
  </si>
  <si>
    <t>Current Program Activities/Allowable Expenses:  The program allocates its resources towards the implementation of the following goals: (1) collect and disseminate information; (2) coordinate rural health care activities in state in order to avoid duplication; and (3) provide technical assistance to public and non-profit private entities.</t>
  </si>
  <si>
    <t>Variances:  This grant's prior UAC was 523 H until FY 2017 when it became S 218 H. 
Program started a new 5-year project in FY 22; FY 22 and FY 23 ceiling estimates based on the new annual award.</t>
  </si>
  <si>
    <t xml:space="preserve">Maternal and Child Health Services Block Grant </t>
  </si>
  <si>
    <t>Title V of the Social Security Act, 45 CFR 96</t>
  </si>
  <si>
    <t>S 229 H</t>
  </si>
  <si>
    <t>Intended Purpose: To assure women, especially mothers and children including children with special health needs (CSHN) and in particular those with low income or with limited availability of health services, access to quality maternal and child health services.  This includes improving birth outcomes for women, improved health outcomes and health status for children of all ages including CSHN and supporting administrative activities that maintain and improve the health care system through needs assessment, surveillance, planning, policy development, systems building, and program support.</t>
  </si>
  <si>
    <t xml:space="preserve">Source of Revenues: DHHS, HRSA </t>
  </si>
  <si>
    <t>Current Program Activities/Allowable Expenses:  a) Administration - Supports administrative positions, which provide the infrastructure for the Division, Maternal and Child Health (MCH) and CSHN Branches to carry out its mandate and functions, and allow for integration and planning between sections, Branches, the Department, and the community at-large; b) Epidemiology and Data Support - provide funds to CDC-assigned epidemiologist and research statistician positions at the MCH and CSHN Branches for data collection and analysis used for program planning, evaluation, and policy development; c) Child Health and Family Support Services - provides funds to this section, which is responsible for planning for issues related to child/adolescent health and family strengthening services to assist in the assurance of these services statewide, including program planning and technical support to purchase of service contractors.  Needs assessments, planning and development activities are accomplished through surveys, studies, and community networking.  Collaborates with providers and community stakeholders to assure a system of services and established standards of care; and d) Perinatal Services-fund use include: 1) Program planning and technical support statewide to POS contractors and programs, which reduce maternal and infant mortality and morbidity; and on Hawaii Island, provide staffing to support high-risk women and children; 2) Provides advocacy and educational efforts to improve and enhance birth outcomes, disseminates perinatal information, and promotes networking among providers, agencies, and individuals associated with perinatal issues; and 3) Maintains a statewide information and referral phone line and website to assist pregnant women to access the perinatal services system (including Medicaid, primary care centers, OB/GYN, prenatal classes) and to encourage early and continuous prenatal care.</t>
  </si>
  <si>
    <t>Reproductive Health Care and Support Services</t>
  </si>
  <si>
    <t>Act 088, SLH2021</t>
  </si>
  <si>
    <t>S-22-239-H</t>
  </si>
  <si>
    <t xml:space="preserve">Intended Purpose: Provide comprehensive reproductive health care and support services and relative preventive health services to uninsured
 and under-insured persons.  </t>
  </si>
  <si>
    <t>Variances: N/A</t>
  </si>
  <si>
    <t>Ian Tholen</t>
  </si>
  <si>
    <t>(808) 594-0013</t>
  </si>
  <si>
    <t>Individuals with Disabilities Education Act/American Rescue Plan Act of 2021 (ARP)</t>
  </si>
  <si>
    <t xml:space="preserve">P.L. 105-17 Part - C Individual with Disabilities Education Act  </t>
  </si>
  <si>
    <t>S 254 H</t>
  </si>
  <si>
    <t>Intended Purpose:  To provide a statewide, comprehensive, multidisciplinary system of early intervention services for infants and toddlers with special needs (age 0 to 3) with the State Department of Health as the lead agency in Hawaii.</t>
  </si>
  <si>
    <t>Source of Revenues:  U.S. Department of Education, Office of Special Education Programs.</t>
  </si>
  <si>
    <t>Current Program Activities:  These funds are currently supporting multiple activities within that system of services, including administrative personnel, psychological, nutritional, and other professional support; and other required federal activities.</t>
  </si>
  <si>
    <t>Nancy Bartter</t>
  </si>
  <si>
    <t>HTH 840 FG</t>
  </si>
  <si>
    <t>586-7567</t>
  </si>
  <si>
    <t>Nonpoint Source Management Program</t>
  </si>
  <si>
    <t>PL 92-500, federal Water Pollution Control Act; Clean Water Act Section 319</t>
  </si>
  <si>
    <t>S 201 H</t>
  </si>
  <si>
    <t>Intended Purpose: Support State implementation of its nonpoint source management program developed under the Clean Water Act Section 319.</t>
  </si>
  <si>
    <t>Source of Revenues:  Federal grant funds from Environmental Protection Agency</t>
  </si>
  <si>
    <t>Variances:  Expenditures vary according to grant workplan.  Encumbrances vary according to when contracts are encumbered.</t>
  </si>
  <si>
    <t xml:space="preserve">   List each net transfer in/out; list each account number</t>
  </si>
  <si>
    <t>JM4518 dated 03/12/2018</t>
  </si>
  <si>
    <t xml:space="preserve"> </t>
  </si>
  <si>
    <t>Amount Req. for Bond Conveyance</t>
  </si>
  <si>
    <t>HTH 840 FH</t>
  </si>
  <si>
    <t>Water Audit Sub-award to DLNR/CWRM</t>
  </si>
  <si>
    <t>Safe Drinking Water Act: Sec. 1452; Act 169, SLH 2016; Request to Expend Non-Appropriated Federal Funds--Governor approved 5/16/17</t>
  </si>
  <si>
    <t>S 209 H (see also S 620 H)</t>
  </si>
  <si>
    <t>Variances:  Non-appropriated.  Fund was established as MOF N in FY 17, but was changed to MOF P for FY 18 and FY 19.</t>
  </si>
  <si>
    <t>JS556/635/1476/2240/3044/37173859/4402</t>
  </si>
  <si>
    <t>HTH 849</t>
  </si>
  <si>
    <t>Various EPA Grants</t>
  </si>
  <si>
    <t xml:space="preserve">Various  </t>
  </si>
  <si>
    <t>S 236 H</t>
  </si>
  <si>
    <t>Intended Purpose: Fund split-funded positions in HTH 849 FA, FB, FC, and FD.</t>
  </si>
  <si>
    <t>Current Program Activities/Allowable Expenses: Personal services and other current expense costs in HTH 849 FA, FB, FC, and FD.</t>
  </si>
  <si>
    <t>Various JVs</t>
  </si>
  <si>
    <t>HTH 610 FR</t>
  </si>
  <si>
    <t>Air Pollution Control Program Support</t>
  </si>
  <si>
    <t>PL 95-95; Clean Air Act Sections 103 &amp; 105</t>
  </si>
  <si>
    <t xml:space="preserve">S 255 H </t>
  </si>
  <si>
    <t>Intended Purpose: MOF N ceiling in HTH 610 FR to establish indoor air quality program; provide information and educational material to managers, owners, and occupants of publicly-owned buildings and assist managers and owner-occupants of publicly-owned buildings to identify, assess and correct indoor air pollution problems.</t>
  </si>
  <si>
    <t>Current Program Activities/Allowable Expenses: Plan and develop comprehensive indoor air quality program; public outreach and networking.</t>
  </si>
  <si>
    <t>Marion Wong</t>
  </si>
  <si>
    <t>HTH710/MK</t>
  </si>
  <si>
    <t>453-6667</t>
  </si>
  <si>
    <t>Public Health Emergency Preparedness (PHEP) Cooperative Agreement</t>
  </si>
  <si>
    <t>Sec 319C-1 of the Public Health Act, as amended</t>
  </si>
  <si>
    <t>S 20 223</t>
  </si>
  <si>
    <t>Intended Purpose:   To improve the readiness of state and local public health systems to reduce the threats to the community's health and safety</t>
  </si>
  <si>
    <t xml:space="preserve">   and to save lives during emergencies that exceed the day-to-day capacity of the public health response systems.  This is a</t>
  </si>
  <si>
    <t xml:space="preserve">   coordinated effort including the healthcare industry, state and county emergency management, and various federal agencies.</t>
  </si>
  <si>
    <t xml:space="preserve">   Grant funds have been allocated to SLD from HTH907/AK for the laboratory personnel payroll costs only.</t>
  </si>
  <si>
    <t>Source of Revenues:  Department of Health and Human Services, Centers for Disease Control (CDC) and Prevention, CDC Office of Financial Resources</t>
  </si>
  <si>
    <t xml:space="preserve">      and tabletop exercises, public information and education, epidemiological investigation, laboratory testing, etc.</t>
  </si>
  <si>
    <t xml:space="preserve">      coordinated effort including the healthcare industry, state and county emergency management, and various federal agencies.</t>
  </si>
  <si>
    <t>Current Program Activities/Allowable Expenses:  The fund is used to pay for salaries of laboratory personnel that work in the Laboratory  Preparedness</t>
  </si>
  <si>
    <t xml:space="preserve">                                and Response Branch of the State Laboratories Division. This Branch provides laboratory testing services to protect public health.</t>
  </si>
  <si>
    <t>Terry Joyce</t>
  </si>
  <si>
    <t>HTH 730</t>
  </si>
  <si>
    <t>733-9217</t>
  </si>
  <si>
    <t>ARPA - S/W Emergency Medical Services</t>
  </si>
  <si>
    <t xml:space="preserve">American Rescue Plan Act, PL 117-2 (Section 9901); Act 208, SLH 2021 </t>
  </si>
  <si>
    <t>S-22-243 H</t>
  </si>
  <si>
    <t>Intended Purpose:  For necessary expenditures to maintain the emergency ambulance, dispatch, and aeromedical services statewide.</t>
  </si>
  <si>
    <t>Source of Revenues: Sub-award to the DOH from Coronavirus State and Local Fiscal Recovery Funds pursuant to the ARPA, PL 117-2 (Section 9901).</t>
  </si>
  <si>
    <t>Current Program Activities/Allowable Expenses:  Contract cost for statewide pre-hospital emergency medical services.</t>
  </si>
  <si>
    <t>Brian Pang</t>
  </si>
  <si>
    <t>HTH 760</t>
  </si>
  <si>
    <t>(808) 586-8050</t>
  </si>
  <si>
    <t>The Hawaii NVDRS Project</t>
  </si>
  <si>
    <t>P</t>
  </si>
  <si>
    <t>Centers for Disease Control National Violent Death Reporting</t>
  </si>
  <si>
    <t>S-222-H</t>
  </si>
  <si>
    <t>System (NVDRS) Project</t>
  </si>
  <si>
    <t>Zelda Moleta/ Brian Pang</t>
  </si>
  <si>
    <t>(808) 586-4607</t>
  </si>
  <si>
    <t>Vital Statistics Cooperative Program</t>
  </si>
  <si>
    <t>Act 134-2013</t>
  </si>
  <si>
    <t>S-226-H</t>
  </si>
  <si>
    <t>S.Chun</t>
  </si>
  <si>
    <t>HTH 904-AJ</t>
  </si>
  <si>
    <t>6-7323</t>
  </si>
  <si>
    <t>Title III Older American's Act</t>
  </si>
  <si>
    <t>Older American's Act PL 114-144</t>
  </si>
  <si>
    <t>S 221 H</t>
  </si>
  <si>
    <t>Intended Purpose:  Provide advocacy, program development, and a coordinated system of opportunity and services for adults 60+</t>
  </si>
  <si>
    <t>Source of Revenues: Administration on Community Living</t>
  </si>
  <si>
    <t>Current Program Activities/Allowable Expenses: Advocate resources for older adults and caregivers; plan and implement Older American's Act;</t>
  </si>
  <si>
    <t>develop and coordinate comprehensive in-community-based services.</t>
  </si>
  <si>
    <t>Purpose of Proposed Ceiling Adjustment (if applicable):</t>
  </si>
  <si>
    <t>HTH904-AJ</t>
  </si>
  <si>
    <t>Executive Office on Aging</t>
  </si>
  <si>
    <t>Act 088 SLH 2021</t>
  </si>
  <si>
    <t>21-249</t>
  </si>
  <si>
    <t>Intended Purpose: Services for Senior Centers</t>
  </si>
  <si>
    <t>Source of Revenues: State of Hawaii through federal funds</t>
  </si>
  <si>
    <t>Current Program Activities/Allowable Expenses: Expenses for Senior Centers</t>
  </si>
  <si>
    <t>Daintry Bartoldus</t>
  </si>
  <si>
    <t>HTH 905AH</t>
  </si>
  <si>
    <t>586-8100</t>
  </si>
  <si>
    <t>Developmental Disabilities Council</t>
  </si>
  <si>
    <t>P.L. 106-402 and Chapter 333E, HRS</t>
  </si>
  <si>
    <t>S 210 H</t>
  </si>
  <si>
    <t>Intended Purpose:  Federally funded program that supports the State Council on Developmental Disabilities (DD) to engage in advocacy, capacity building and systemic change activities that contribute to a coordinated, consumer-and family-centered, consumer-and family-directed, comprehensive system of community services, individualized supports, and other forms of assistance that enable individuals with DD to live self-determined lives, be independent, productive, and integrated and included in all facets of community life.</t>
  </si>
  <si>
    <t>Source of Revenues:  Federal U.S. Department of Health and Human Services, Administration on Community Living DD Assistance Bill of Rights Act of 2000 (P.L. 106-402)</t>
  </si>
  <si>
    <t>Current Program Activities/Allowable Expenses: Funds are used to carry out the DD Council's Five-Year State Plan activities in the areas of community supports; transition and employment; public awareness, education and training; heath and children and youth; and self-advocacy and self-determination. The Council has two years to obligate its funds and three years to liquidate (expend) those funds.  The Council received an extension for a FY 20  due to COVID to obligate funds.</t>
  </si>
  <si>
    <t>The variance for revenues in FY 2018 is due to that the Council received an increase in their allotment for FY 2018.</t>
  </si>
  <si>
    <t>The variance for revenues in FY 2021 is due to that the Council received an increase in their allotment for FY 2021 from Puerto Rico</t>
  </si>
  <si>
    <t>HTH905H</t>
  </si>
  <si>
    <t>Developmental Disabilities Act Subtitle B-Federal Assistance to State</t>
  </si>
  <si>
    <t xml:space="preserve">  N</t>
  </si>
  <si>
    <t>P.L. 116-260 and P.L. 106-402 (DD Act) and 42 U.S. Code Sec. 241 (PHS Act)</t>
  </si>
  <si>
    <t>S-251-H</t>
  </si>
  <si>
    <t>Expanding Disabilities Network’s (DD Councils) Access to COVID 19 Vaccines</t>
  </si>
  <si>
    <t>Source of Revenues: Federal U.S. Department of Health and Human Services, Administration on Community Living DD Assistance Bill of Rights Act of 2000 (P.L. 106-402) P.L. 116-260 and P.L. 106-402 (DD Act) and 42 U.S. Code Sec. 241 (PHS Act)</t>
  </si>
  <si>
    <t>Edward Mersereau</t>
  </si>
  <si>
    <t>HTH 440</t>
  </si>
  <si>
    <t>Substance Abuse Prevention and Treatment (SAPT) Block Grant</t>
  </si>
  <si>
    <t>Subparts II &amp; III, Part B, Title XIS, Public Health Service Act:</t>
  </si>
  <si>
    <t>S 203 H</t>
  </si>
  <si>
    <t>Department of Health &amp; Human Services, Substance Abuse &amp; Mental Health Services  Administration; SAPT Block Grant,</t>
  </si>
  <si>
    <t>Interim Final Rule (Title 45, Code of Federal Regulations, Part 96)</t>
  </si>
  <si>
    <t xml:space="preserve">Enables the State to plan, implement, and evaluate activities to treat and prevent substance abuse and other related authorized activities.  The intent is to develop, maintain and improve the State’s community-based substance abuse service system for the treatment and prevention of substance abuse.  Also, the State must maintain compliance with a broad range of Federal statutory and regulatory provisions that govern expenditure and service requirements.  Major SAPT Block Grant treatment requirements include the provision of substance abuse services for intravenous drug users, pregnant women and women with dependent children, and the provision of HIV early intervention services (subject to certain conditions) at substance abuse treatment sites.  Not less than 20% of the SAPT Block Grant must be used to develop and implement a comprehensive prevention program of activities and services provided in a variety of settings for the general population as well as targeting sub-groups who are at high risk for substance abuse.  Prevention activities include conducting annual random, unannounced inspections of retail outlets selling tobacco to minors, in compliance with the Synar Amendment and Tobacco Regulation for the SAPT Block Grant.  The SAPT Block Grant is also used to ensure the provision of treatment and prevention services for Native Hawaiians pursuant to Block Grant requirements for Hawaii.  </t>
  </si>
  <si>
    <t>Source of Revenues:  Substance Abuse and Mental Health Services Administration (SAMHSA)</t>
  </si>
  <si>
    <t>The funding is used primarily for substance abuse prevention and treatment services through purchase of service contracts from the Request for Proposal, monitoring and contract utilization management, and complying with reporting requirement as stipulated in the SAPT Block Grant.</t>
  </si>
  <si>
    <t xml:space="preserve">Variances:  Prior to FY14, S-203 was the parent account for all appropriated federal funds in HTH 440.  As of FY14, per a new accounting methodology for federal awards, a unique appropriation has been assigned to each federal award.  The new appropriation for the SAPT Block Grant is S-581-H and S-203-H will remain the parent appropriation. FY 17/18/19 variances are due to the S-581-H appropriation inadvertently not included on the Federal Funds report therefore not assigned to S-581-H. </t>
  </si>
  <si>
    <t>S-19-211</t>
  </si>
  <si>
    <t xml:space="preserve">Intended Purpose: Enables the State to plan, implement, and evaluate activities to treat and prevent substance abuse and other related authorized activities.  The intent is to develop, maintain and improve the State’s community-based substance abuse service system for the treatment and prevention of substance abuse.  Also, the State must maintain compliance with a broad range of Federal statutory and regulatory provisions that govern expenditure and service requirements.  Major SAPT Block Grant treatment requirements include the provision of substance abuse services for intravenous drug users, pregnant women and women with dependent children, and the provision of HIV early intervention services (subject to certain conditions) at substance abuse treatment sites.  Not less than 20% of the SAPT Block Grant must be used to develop and implement a comprehensive prevention program of activities and services provided in a variety of settings for the general population as well as targeting sub-groups who are at high risk for substance abuse.  Prevention activities include conducting annual random, unannounced inspections of retail outlets selling tobacco to minors, in compliance with the Synar Amendment and Tobacco Regulation for the SAPT Block Grant.  The SAPT Block Grant is also used to ensure the provision of treatment and prevention services for Native Hawaiians pursuant to Block Grant requirements for Hawaii.  </t>
  </si>
  <si>
    <t>Current Program Activities/Allowable Expenses: The funding is used primarily for substance abuse prevention and treatment services through purchase of service contracts from the Request for Proposal, monitoring and contract utilization management, and complying with reporting requirement as stipulated in the SAPT Block Grant.</t>
  </si>
  <si>
    <t>Variances:  FY 18/19/20 variances are due to appropriation inadvertently not included on the Form FF therefore not assigned to S-18-581-H for FY18 award.  E-2 was approved on 8/14/18 and as a result, S-19-211 was assigned.</t>
  </si>
  <si>
    <t xml:space="preserve">NA </t>
  </si>
  <si>
    <t>S-19-213 H</t>
  </si>
  <si>
    <t xml:space="preserve">Intended Purpose: </t>
  </si>
  <si>
    <t xml:space="preserve">Current Program Activities/Allowable Expenses:  </t>
  </si>
  <si>
    <t>Variances:  Variance is due to appropriation S-16-581 not extended to allow this award's indirect cost deposit.  As a result a new appropriation S-19-213H was established for the indirect cost. FY21 variance is due to this appropriation assigned to the SAPT Block Grant COVID-19 award for the period of 3/15/21 - 3/14/23.</t>
  </si>
  <si>
    <t>Amy Yamaguchi</t>
  </si>
  <si>
    <t>HTH 420</t>
  </si>
  <si>
    <t>586-4682</t>
  </si>
  <si>
    <t>Community Mental Health Services Block Grant</t>
  </si>
  <si>
    <t>Section 334-7, HRS</t>
  </si>
  <si>
    <t>S 202 H</t>
  </si>
  <si>
    <t>Intended Purpose: The purpose of this grant is to provide financial assistance for the State to carry out the State's plan for providing comprehensive</t>
  </si>
  <si>
    <t>community mental health services for adults with a serious mental illness.</t>
  </si>
  <si>
    <t>Source of Revenues: Community Mental Health Services Block Grant</t>
  </si>
  <si>
    <t>Current Program Activities/Allowable Expenses: Activities include the purchase of residential, treatment, and other support services for adults with serious</t>
  </si>
  <si>
    <t>mental illness.</t>
  </si>
  <si>
    <t>Variances: The variances are attributed to delays in the execution of purchase of service contracts.</t>
  </si>
  <si>
    <t>PATH Formula Grant</t>
  </si>
  <si>
    <t>S 212 H</t>
  </si>
  <si>
    <t>Intended Purpose: The purpose of the grant is to provide additional needed resources for the provision of comprehensive mental health</t>
  </si>
  <si>
    <t>services for individuals with severe and persistent mental illness.</t>
  </si>
  <si>
    <t>Source of Revenues:  PATH Formula Grant</t>
  </si>
  <si>
    <t>Current Program Activities/Allowable Expenses: Activities include the purchase of homeless outreach services for individuals with severe</t>
  </si>
  <si>
    <t>and persistent mental illness.</t>
  </si>
  <si>
    <t>HTH 495</t>
  </si>
  <si>
    <t>Hawaii Overdose Data to Action Grant</t>
  </si>
  <si>
    <t>S 224 H</t>
  </si>
  <si>
    <t>Intended Purpose: The purpose of this grant is to expand public health surveillance and data collection of higher quality, greater timeliness, and greater</t>
  </si>
  <si>
    <t>comprehensiveness on opioid related mis-use and associated overdose morbidity and mortality, and to use the data to inform prevention strategies.</t>
  </si>
  <si>
    <t>Source of Revenues: HI ODTA</t>
  </si>
  <si>
    <t>Current Program Activities/Allowable Expenses: Public health surveillance and data collection activities to inform prevention strategies.</t>
  </si>
  <si>
    <t>Variances: The variances are attributed to delays in the execution of purchase of service contracts. The grant is scheduled to end on 8/31/2022.</t>
  </si>
  <si>
    <t>ARPA - DOH</t>
  </si>
  <si>
    <t>Act 212, SLH 2021</t>
  </si>
  <si>
    <t>S 230 H</t>
  </si>
  <si>
    <t>Intended Purpose:  The funds will be used to replace subsidy funds that were deleted in the Hawaii Health System Corporation's budget.</t>
  </si>
  <si>
    <t>Current Program Activities/Allowable Expenses:  Activities include the continued provision of services in the Oahu Regional Health Care System.</t>
  </si>
  <si>
    <t>Source of Revenues: U.S. Department of Heath &amp; Human Service/Health Resources and Services Administration</t>
  </si>
  <si>
    <t>Current Program Activities/Allowable Expenses: The Council received an increase in their Federal allotment in FY22 due to COVID relief funds</t>
  </si>
  <si>
    <t xml:space="preserve">   HTH</t>
  </si>
  <si>
    <t xml:space="preserve">   Judy K. Kern</t>
  </si>
  <si>
    <t xml:space="preserve">   HTH907AK</t>
  </si>
  <si>
    <t xml:space="preserve">   (808) 587-6372</t>
  </si>
  <si>
    <t xml:space="preserve">   Public Health Emergency Preparedness Cooperative Agree</t>
  </si>
  <si>
    <t xml:space="preserve">   N</t>
  </si>
  <si>
    <t xml:space="preserve">   Sec 319C-1 of the Public Health Act, as amended</t>
  </si>
  <si>
    <t xml:space="preserve">   S-20-220 H</t>
  </si>
  <si>
    <t>Intended Purpose:  To improve the readiness of state and local public health systems to reduce the threats to the community's health and safety</t>
  </si>
  <si>
    <t>Current Program Activities/Allowable Expenses:  Funds will be used to support activities including emergency planning for all hazards, training</t>
  </si>
  <si>
    <t>Variances:  Grant funds were allocated to SLD and DOCD in FY2020 and administered separately.</t>
  </si>
  <si>
    <t>Lola Irvin</t>
  </si>
  <si>
    <t xml:space="preserve">HTH 590 </t>
  </si>
  <si>
    <t>S 225 H</t>
  </si>
  <si>
    <t>Intended Purpose:  Alleviate or eliminate barriers to accessing healthcare for immigrants.  Integrate data between chronic disease programs.</t>
  </si>
  <si>
    <t xml:space="preserve">Source of Revenues:  Preventive Health and Health Services Block Grant. </t>
  </si>
  <si>
    <t>JS1556 dtd 10/08/2021</t>
  </si>
  <si>
    <t>JS1263 dated 09/23/2021</t>
  </si>
  <si>
    <t>JS0961 dated 09/02/2021</t>
  </si>
  <si>
    <t>JS0832 dated 08/26/2021</t>
  </si>
  <si>
    <t xml:space="preserve">   Hospital Preparedness Program Cooperative Agree</t>
  </si>
  <si>
    <t xml:space="preserve">   Sec 319C-2 of the Public Health Act, as amended</t>
  </si>
  <si>
    <t xml:space="preserve">   S-20-246 H</t>
  </si>
  <si>
    <t>Intended Purpose:  Provide technical assistance and resources to support state and local healthcare organizations in attaining measurable</t>
  </si>
  <si>
    <t xml:space="preserve">   and sustainable progress toward achieving public health and healthcare preparedness capabilities that promote prepared and</t>
  </si>
  <si>
    <t xml:space="preserve">   resilient communities.</t>
  </si>
  <si>
    <t xml:space="preserve">   and tabletop exercises, and educational programs.</t>
  </si>
  <si>
    <t>Variances:  None.</t>
  </si>
  <si>
    <t>Missing formula</t>
  </si>
  <si>
    <t>21-248</t>
  </si>
  <si>
    <t>JS0842 dated 08/27/2021</t>
  </si>
  <si>
    <t>Intended Purpose:   To improve the readiness of state and local public health systems to reduce the threats to the community's health and safety and to save lives during emergencies that exceed the day-to-day capacity of the public health response systems.  This is a coordinated effort including the healthcare industry, state and county emergency management, and various federal agencies.  Grant funds have been allocated to HTH 131 from HTH907 for disease outbreak control personnel payroll costs only.</t>
  </si>
  <si>
    <t>Source of Revenues:  Department of Health and Human Services, Centers for Disease Control (CDC) and Prevention, CDC Office of Financial Resources and tabletop exercises, public information and education, epidemiological investigation, laboratory testing, etc.  coordinated effort including the healthcare industry, state and county emergency management, and various federal agencies.</t>
  </si>
  <si>
    <t>Current Program Activities/Allowable Expenses:  The fund is used to pay for salaries of personnel that work in the Disease Outbreak Control Division.</t>
  </si>
  <si>
    <t>JS3175 dated 01/18/2022</t>
  </si>
  <si>
    <t>JS1888 dtd 10/26/2021</t>
  </si>
  <si>
    <t>FY 2024</t>
  </si>
  <si>
    <t xml:space="preserve">Variances: Starting FY17, the grant has had significant increases in rebate funds compare to prior years and the rebate revenue continued to increase greatly in FY18 through FY21.  Expenditure level has dropped in FY2021 &amp; FY2022 because of decease in service utilization due to COVID-19.  The program expects expenditure to increase again in FY23 and FY24  The revenue drop in FY2022 was directly related to lower expenditure due to COVID-19. </t>
  </si>
  <si>
    <t>To prevent and reduce the incidence of HIV/AIDS in the State of Hawaii.</t>
  </si>
  <si>
    <t>RYAN WHITE Part B Supplemental</t>
  </si>
  <si>
    <t>Variances: The 1st year of of the supplemental grant is in FY2022 and there is a slight increase in the awarded amount in FY2023.  The program does not expect to receive another award in FY2024.</t>
  </si>
  <si>
    <t>John Valera</t>
  </si>
  <si>
    <t xml:space="preserve">Substance Abuse Prevention and Treatment (SAPT) Block Grant COVID-19 </t>
  </si>
  <si>
    <t>Substance Abuse Prevention and Treatment (SAPT) Block Grant Mitigation</t>
  </si>
  <si>
    <t xml:space="preserve">Variances:  </t>
  </si>
  <si>
    <t>FY 2018-The revenues and expenditures increased due to the increase in the award amount.</t>
  </si>
  <si>
    <t>FY 2019-The revenues and expenditures increased due to the increase in the award amount.</t>
  </si>
  <si>
    <t>FY 2020-The revenues and expenditures increased due to the increase in the award amount.</t>
  </si>
  <si>
    <t>FY 2021- The revenues and expenditures increased due to the increase in activities.</t>
  </si>
  <si>
    <t>FY 2022- The revenues and expenditures decreased due to the lack of activities.</t>
  </si>
  <si>
    <t>FY 2024- The expenditures are expected to increase due to the increase in activities.</t>
  </si>
  <si>
    <t>Variances: The Appropriation Ceiling variance between FY 2018 and FY 2019 is to reflect actual award levels. 
This block grant funding has been relatively level for many years.  Any variance in revenue/expenditures is due to timing of of expenditure processing in the state system.</t>
  </si>
  <si>
    <t>Samantha Berberich</t>
  </si>
  <si>
    <t>733-9073</t>
  </si>
  <si>
    <t>Source of Revenues: None</t>
  </si>
  <si>
    <t>Variances: Funding source changed to State General Funds as of June 30, 2022</t>
  </si>
  <si>
    <t>Variances:  This 15-month grant runs from July 1st through 9/30/23.  FY 2021 is the first FY of ARP (S 254 H) revenues and expenditures.  The variance in expenditures from FY21 to FY23 and beyond is due to the working with the federal govt. to budget and execute a spending plan.</t>
  </si>
  <si>
    <t>PHHS Block Grant</t>
  </si>
  <si>
    <t>Act 164, SLH 2011, as amended by ACT, 106, SLH 2012</t>
  </si>
  <si>
    <t>Public Health Service Act, various sections, as amended</t>
  </si>
  <si>
    <t>Current Program Activities/Allowable Expenses:  Assist newly arrived immigrants to access health services in their native languages. Integrate data between chronic disease programs.</t>
  </si>
  <si>
    <t>Variances:  Recruited additional Easy Access Program (EAP) contracts in FY19, FY20, and FY21. 48% increase in FY21 and 40% decrease in FY22 due to additional Pacific Islander interpreter support for Hawaii County communities with COVID-19 outbreaks and developed Healthy People 2030 through UH Hawaii Health Data Warehouse Project in FY21.</t>
  </si>
  <si>
    <t>FY18 vs FY19</t>
  </si>
  <si>
    <t>FY19 vs FY20</t>
  </si>
  <si>
    <t>FY20 vs FY21</t>
  </si>
  <si>
    <t>FY21 vs FY22</t>
  </si>
  <si>
    <t>Revenue</t>
  </si>
  <si>
    <t>Variances: There are no supplemental grants in FY 23, ie CARES, ARP</t>
  </si>
  <si>
    <t>Variances: One year grant with carryover to FY23</t>
  </si>
  <si>
    <t>(808) 692-7529</t>
  </si>
  <si>
    <t>(808) 692-7507</t>
  </si>
  <si>
    <t>808-692-7507</t>
  </si>
  <si>
    <r>
      <rPr>
        <b/>
        <sz val="10"/>
        <rFont val="Arial"/>
        <family val="2"/>
      </rPr>
      <t>Source of Revenues:</t>
    </r>
    <r>
      <rPr>
        <sz val="10"/>
        <rFont val="Arial"/>
        <family val="2"/>
      </rPr>
      <t xml:space="preserve">  Substance Abuse and Mental Health Services Administration (SAMHSA)</t>
    </r>
  </si>
  <si>
    <t>Variances: The FY 2022 variances are attributed to delays in the execution of purchase of service contracts.  The FY 2023 variances are attributed to</t>
  </si>
  <si>
    <t>an increase in the grant award amount.</t>
  </si>
  <si>
    <t>Variances: The variances are attributed to delays in the receipt of invoices so that payments can be made.</t>
  </si>
  <si>
    <t>Variances: The variances are attributed to delays in the execution of purchase of service contracts. The grant is scheduled to end on 8/31/2023</t>
  </si>
  <si>
    <t>Variances: N/A, funds were transferred in and out.  Funds were only appropriated for FY 2022.</t>
  </si>
  <si>
    <t>(808) 586-4481</t>
  </si>
  <si>
    <t>Utey Uch</t>
  </si>
  <si>
    <t>Variances: The variance for revenues in FY 2022 is due the Council received an increase allotment to address COVID-19 access. The grant received was only for $26,695. The project went into FY23 with the carryover from FY22.</t>
  </si>
  <si>
    <t>The variance for revenue in FY 21 and FY22 was due to COVID disrupting our business, not holding Board mtgs in person cost went down in FY21, we carried over additional monies from FY21 to FY22 and returned to our projects increasing costs. From FY 22 to FY23, the cost estimated to go back to normal and we wont have the large carry over again. We are on budget with our upcoming projects.</t>
  </si>
  <si>
    <t>Sarah Kemble</t>
  </si>
  <si>
    <t>(808) 587-6313</t>
  </si>
  <si>
    <t>Variances:  The increase of revenue/expenditures in FY 2021- FY2024 is the result of COVID-19 related activities.</t>
  </si>
  <si>
    <t>HTH131/DA, DJ</t>
  </si>
  <si>
    <t>S-250-H</t>
  </si>
  <si>
    <t xml:space="preserve">Current Program Activities/Allowable Expenses: Development and implementation of watershed plans and total maximum daily loads, including projects 
and work to achieve restoration of nonpoint source impaired waters as well as implementation of Coastal Nonpoint Source program under Coastal Zone   Act Reauthorization.  </t>
  </si>
  <si>
    <t>Intended Purpose:  Support the implementation of Act 169, SLH 2016, which authorizes and requires the Commission on Water Resource Management 
to establish a water audit program to provide technical assistance to public water systems to conduct standardized water audits.  Reduce the volume 
of water loss.</t>
  </si>
  <si>
    <t>Source of Revenues:  Federal grant funds from Environmental Protection Agency; sub-award from Safe Drinking Water State Revolving Fund 
capitalization grant, which is MOF W.</t>
  </si>
  <si>
    <t xml:space="preserve">Current Program Activities/Allowable Expenses:  Activities to establish a program to implement standardized water audits of public water systems in 
accordance with the method adopted by the American Water Works Association's Water Audits and Loss Control Programs, Manual of Water Supply 
 Practices - M36, as amended.  </t>
  </si>
  <si>
    <t>and tabletop exercises, public information and education, epidemiological investigation, laboratory testing, etc.</t>
  </si>
  <si>
    <t xml:space="preserve">Improve violent death data collection and reporting in the State of Hawaii </t>
  </si>
  <si>
    <t>Data collected will be analyzed and reported to help better identify any violent death trends, especially suicide, in Hawaii.</t>
  </si>
  <si>
    <t>Competitive federal grant award</t>
  </si>
  <si>
    <t xml:space="preserve">Activities include working with local law enforcement, the Medical Examiner's office on Oahu and Medical coroners on the neighbors islands to discuss </t>
  </si>
  <si>
    <t xml:space="preserve">the collection and reporting of violent death (i.e.: murder, suicide and undetermined manner of death) information. </t>
  </si>
  <si>
    <t>This includes meetings on all islands and completion of data sharing agreements</t>
  </si>
  <si>
    <t>CDC NVDRS federal grant funds were previously Appropriation Acct. No. 593 however the NVDRS grant ended and was re-awarded to Hawaii DOH which</t>
  </si>
  <si>
    <t>became Appropriation Accnt. No. S-222.   CDC previously provided to DOH approximately more than $160,000 per year for Hawaii DOH to fund the program,</t>
  </si>
  <si>
    <t xml:space="preserve">however to due to insufficient staffing, prior management issues and the COVID-19 pandemic, DOH could not expend the federal funds during FY 20 and FY21.  </t>
  </si>
  <si>
    <t xml:space="preserve">Therefore expenditures and consequently revenues were very low in FY 18-19, even though CDC provided a sufficient level of funding to Hawaii DOH.  </t>
  </si>
  <si>
    <t xml:space="preserve">Performance levels for the grant were also not satisfactory during FY 18-19 .  However for FY 20-21, Hawaii DOH with minimal expenditure and staffing, DOH  </t>
  </si>
  <si>
    <t xml:space="preserve">was able to provide a satisfactory level of accomplishment to CDC.   For FY 22-23,  Hawaii received a moderate increase in funding from CDC and will use those </t>
  </si>
  <si>
    <t xml:space="preserve">use those federal funds to hire adequate staffing for the project and plan to hire a contractor to create a Hawaii VDRS system that would better benefit Hawaii </t>
  </si>
  <si>
    <t xml:space="preserve">VDRS stakeholders. </t>
  </si>
  <si>
    <t>Support the collection and delivery of vital statistics information</t>
  </si>
  <si>
    <t>Contracts with the US Government for vital statistics information</t>
  </si>
  <si>
    <t>Contracts with the Centers for Disease Control and Prevention (CDC) and Social Security Administration of the Vital Statistics Cooperative Program's.</t>
  </si>
  <si>
    <t>FY18 to FY19 &amp; FY20 variance due to personnel costs.  FY21 to FY22 variance in expenditures due to personnel cost (transferred position)</t>
  </si>
  <si>
    <t xml:space="preserve">Revenues can fluctuate for additional competitive award added to the base contract amount.  FY17 to FY18 variance due to personnel costs.  </t>
  </si>
  <si>
    <r>
      <rPr>
        <sz val="10"/>
        <color theme="1"/>
        <rFont val="Arial"/>
        <family val="2"/>
      </rPr>
      <t>Variances:</t>
    </r>
    <r>
      <rPr>
        <sz val="10"/>
        <color rgb="FFFF0000"/>
        <rFont val="Arial"/>
        <family val="2"/>
      </rPr>
      <t xml:space="preserve"> </t>
    </r>
  </si>
  <si>
    <t>Coronavirus State Fiscal Recovery Funds to support COVID-19 response and mitigation efforts at Hawaii State Hospital</t>
  </si>
  <si>
    <t>Current Program Activities/Allowable Expenses: Operational Cost Expenditures (OCE)</t>
  </si>
  <si>
    <t>Current Program Activities/Allowable Expenses: Clinical reproductive health care services; perinatal support; preventive health services, information,
education, and counseling; referral services as needed</t>
  </si>
  <si>
    <t>Variances: The fund was partially spent in FY2022 due to the delay in procuremetn and contract. The remaining fund balance will be spent in FY2023.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</si>
</sst>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5"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b/>
      <sz val="10"/>
      <name val="Arial"/>
      <family val="2"/>
    </font>
    <font>
      <sz val="8"/>
      <name val="Arial"/>
      <family val="2"/>
    </font>
    <font>
      <u/>
      <sz val="10"/>
      <name val="Arial"/>
      <family val="2"/>
    </font>
    <font>
      <sz val="10"/>
      <name val="Arial"/>
      <family val="2"/>
    </font>
    <font>
      <sz val="10"/>
      <color theme="1"/>
      <name val="Arial"/>
      <family val="2"/>
    </font>
    <font>
      <u val="double"/>
      <sz val="10"/>
      <name val="Arial"/>
      <family val="2"/>
    </font>
    <font>
      <sz val="10"/>
      <color rgb="FFFF0000"/>
      <name val="Arial"/>
      <family val="2"/>
    </font>
    <font>
      <sz val="11"/>
      <name val="Calibri"/>
      <family val="2"/>
      <scheme val="minor"/>
    </font>
    <font>
      <b/>
      <sz val="9"/>
      <name val="Arial"/>
      <family val="2"/>
    </font>
    <font>
      <b/>
      <u/>
      <sz val="10"/>
      <name val="Arial"/>
      <family val="2"/>
    </font>
    <font>
      <b/>
      <sz val="8"/>
      <color rgb="FFFF0000"/>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1">
    <xf numFmtId="0" fontId="0"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3" fillId="0" borderId="0"/>
    <xf numFmtId="0" fontId="2" fillId="0" borderId="0"/>
    <xf numFmtId="0" fontId="1" fillId="0" borderId="0"/>
  </cellStyleXfs>
  <cellXfs count="255">
    <xf numFmtId="0" fontId="0" fillId="0" borderId="0" xfId="0"/>
    <xf numFmtId="0" fontId="0" fillId="2" borderId="0" xfId="0" applyFill="1"/>
    <xf numFmtId="0" fontId="0" fillId="2" borderId="1" xfId="0" applyFill="1" applyBorder="1"/>
    <xf numFmtId="0" fontId="0" fillId="2" borderId="0" xfId="0" applyFill="1" applyAlignment="1">
      <alignment horizontal="right"/>
    </xf>
    <xf numFmtId="0" fontId="0" fillId="2" borderId="2" xfId="0" applyFill="1" applyBorder="1"/>
    <xf numFmtId="0" fontId="0" fillId="2" borderId="3" xfId="0" applyFill="1" applyBorder="1" applyAlignment="1">
      <alignment horizontal="center"/>
    </xf>
    <xf numFmtId="0" fontId="0" fillId="2" borderId="4" xfId="0" applyFill="1" applyBorder="1"/>
    <xf numFmtId="0" fontId="0" fillId="2" borderId="4" xfId="0" applyFill="1" applyBorder="1" applyAlignment="1">
      <alignment horizontal="center"/>
    </xf>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0" fillId="2" borderId="11" xfId="0" applyFill="1" applyBorder="1"/>
    <xf numFmtId="0" fontId="0" fillId="2" borderId="12" xfId="0" applyFill="1" applyBorder="1"/>
    <xf numFmtId="0" fontId="6" fillId="2" borderId="1" xfId="0" applyFont="1" applyFill="1" applyBorder="1"/>
    <xf numFmtId="38" fontId="0" fillId="2" borderId="4" xfId="0" applyNumberFormat="1" applyFill="1" applyBorder="1"/>
    <xf numFmtId="38" fontId="0" fillId="2" borderId="3" xfId="0" applyNumberFormat="1" applyFill="1" applyBorder="1"/>
    <xf numFmtId="38" fontId="0" fillId="2" borderId="13" xfId="0" applyNumberFormat="1" applyFill="1" applyBorder="1"/>
    <xf numFmtId="38" fontId="0" fillId="2" borderId="9" xfId="0" applyNumberFormat="1" applyFill="1" applyBorder="1"/>
    <xf numFmtId="38" fontId="0" fillId="2" borderId="14" xfId="0" applyNumberFormat="1" applyFill="1" applyBorder="1"/>
    <xf numFmtId="38" fontId="0" fillId="2" borderId="12" xfId="0" applyNumberFormat="1" applyFill="1" applyBorder="1"/>
    <xf numFmtId="38" fontId="0" fillId="2" borderId="1" xfId="0" applyNumberFormat="1" applyFill="1" applyBorder="1"/>
    <xf numFmtId="0" fontId="7" fillId="2" borderId="7" xfId="0" applyFont="1" applyFill="1" applyBorder="1"/>
    <xf numFmtId="0" fontId="7" fillId="2" borderId="6" xfId="0" applyFont="1" applyFill="1" applyBorder="1" applyAlignment="1">
      <alignment horizontal="center"/>
    </xf>
    <xf numFmtId="0" fontId="0" fillId="0" borderId="3" xfId="0" applyBorder="1" applyAlignment="1">
      <alignment horizontal="center"/>
    </xf>
    <xf numFmtId="0" fontId="7" fillId="0" borderId="0" xfId="1"/>
    <xf numFmtId="0" fontId="7" fillId="0" borderId="1" xfId="1" applyBorder="1"/>
    <xf numFmtId="0" fontId="7" fillId="0" borderId="0" xfId="1" applyAlignment="1">
      <alignment horizontal="right"/>
    </xf>
    <xf numFmtId="0" fontId="7" fillId="0" borderId="2" xfId="1" applyBorder="1"/>
    <xf numFmtId="0" fontId="7" fillId="0" borderId="2" xfId="1" applyBorder="1" applyAlignment="1">
      <alignment vertical="top"/>
    </xf>
    <xf numFmtId="0" fontId="7" fillId="0" borderId="11" xfId="1" applyBorder="1"/>
    <xf numFmtId="0" fontId="7" fillId="0" borderId="4" xfId="1" applyBorder="1"/>
    <xf numFmtId="0" fontId="7" fillId="0" borderId="6" xfId="1" applyBorder="1" applyAlignment="1">
      <alignment horizontal="center"/>
    </xf>
    <xf numFmtId="0" fontId="7" fillId="0" borderId="3" xfId="1" applyBorder="1" applyAlignment="1">
      <alignment horizontal="center"/>
    </xf>
    <xf numFmtId="0" fontId="7" fillId="0" borderId="4" xfId="1" applyBorder="1" applyAlignment="1">
      <alignment horizontal="center"/>
    </xf>
    <xf numFmtId="0" fontId="7" fillId="2" borderId="3" xfId="1" applyFill="1" applyBorder="1" applyAlignment="1">
      <alignment horizontal="center"/>
    </xf>
    <xf numFmtId="38" fontId="7" fillId="0" borderId="4" xfId="1" applyNumberFormat="1" applyBorder="1"/>
    <xf numFmtId="38" fontId="7" fillId="0" borderId="3" xfId="1" applyNumberFormat="1" applyBorder="1"/>
    <xf numFmtId="38" fontId="7" fillId="0" borderId="0" xfId="1" applyNumberFormat="1"/>
    <xf numFmtId="38" fontId="7" fillId="0" borderId="2" xfId="1" applyNumberFormat="1" applyBorder="1"/>
    <xf numFmtId="38" fontId="7" fillId="0" borderId="11" xfId="1" applyNumberFormat="1" applyBorder="1"/>
    <xf numFmtId="0" fontId="7" fillId="0" borderId="8" xfId="1" applyBorder="1"/>
    <xf numFmtId="0" fontId="7" fillId="0" borderId="9" xfId="1" applyBorder="1"/>
    <xf numFmtId="38" fontId="7" fillId="0" borderId="6" xfId="1" applyNumberFormat="1" applyBorder="1"/>
    <xf numFmtId="38" fontId="7" fillId="0" borderId="13" xfId="1" applyNumberFormat="1" applyBorder="1"/>
    <xf numFmtId="0" fontId="7" fillId="0" borderId="5" xfId="1" applyBorder="1"/>
    <xf numFmtId="38" fontId="7" fillId="0" borderId="9" xfId="1" applyNumberFormat="1" applyBorder="1" applyAlignment="1">
      <alignment horizontal="center"/>
    </xf>
    <xf numFmtId="38" fontId="7" fillId="0" borderId="14" xfId="1" applyNumberFormat="1" applyBorder="1" applyAlignment="1">
      <alignment horizontal="center"/>
    </xf>
    <xf numFmtId="0" fontId="7" fillId="0" borderId="12" xfId="1" applyBorder="1"/>
    <xf numFmtId="38" fontId="7" fillId="0" borderId="12" xfId="1" applyNumberFormat="1" applyBorder="1"/>
    <xf numFmtId="0" fontId="6" fillId="0" borderId="1" xfId="1" applyFont="1" applyBorder="1"/>
    <xf numFmtId="38" fontId="7" fillId="0" borderId="1" xfId="1" applyNumberFormat="1" applyBorder="1"/>
    <xf numFmtId="0" fontId="7" fillId="0" borderId="7" xfId="1" applyBorder="1"/>
    <xf numFmtId="0" fontId="7" fillId="0" borderId="10" xfId="1" applyBorder="1"/>
    <xf numFmtId="0" fontId="7" fillId="0" borderId="6" xfId="1" applyBorder="1"/>
    <xf numFmtId="164" fontId="7" fillId="0" borderId="0" xfId="2" applyNumberFormat="1"/>
    <xf numFmtId="0" fontId="7" fillId="2" borderId="3" xfId="0" applyFont="1" applyFill="1" applyBorder="1" applyAlignment="1">
      <alignment horizontal="center"/>
    </xf>
    <xf numFmtId="43" fontId="7" fillId="0" borderId="0" xfId="2"/>
    <xf numFmtId="38" fontId="9" fillId="0" borderId="0" xfId="1" applyNumberFormat="1" applyFont="1"/>
    <xf numFmtId="0" fontId="7" fillId="0" borderId="0" xfId="1" quotePrefix="1"/>
    <xf numFmtId="9" fontId="7" fillId="0" borderId="0" xfId="3"/>
    <xf numFmtId="0" fontId="7" fillId="2" borderId="0" xfId="0" applyFont="1" applyFill="1"/>
    <xf numFmtId="0" fontId="7" fillId="0" borderId="0" xfId="0" applyFont="1"/>
    <xf numFmtId="3" fontId="7" fillId="0" borderId="0" xfId="0" applyNumberFormat="1" applyFont="1"/>
    <xf numFmtId="0" fontId="0" fillId="0" borderId="11" xfId="0" applyBorder="1"/>
    <xf numFmtId="0" fontId="0" fillId="0" borderId="2" xfId="0" applyBorder="1"/>
    <xf numFmtId="38" fontId="0" fillId="0" borderId="2" xfId="0" applyNumberFormat="1" applyBorder="1"/>
    <xf numFmtId="38" fontId="0" fillId="0" borderId="4" xfId="0" applyNumberFormat="1" applyBorder="1"/>
    <xf numFmtId="0" fontId="7" fillId="0" borderId="11" xfId="0" applyFont="1" applyBorder="1"/>
    <xf numFmtId="0" fontId="0" fillId="0" borderId="4" xfId="0" applyBorder="1"/>
    <xf numFmtId="38" fontId="0" fillId="0" borderId="11" xfId="0" applyNumberFormat="1" applyBorder="1"/>
    <xf numFmtId="0" fontId="0" fillId="0" borderId="8" xfId="0" applyBorder="1"/>
    <xf numFmtId="0" fontId="0" fillId="0" borderId="9" xfId="0" applyBorder="1"/>
    <xf numFmtId="38" fontId="0" fillId="0" borderId="3" xfId="0" applyNumberFormat="1" applyBorder="1"/>
    <xf numFmtId="38" fontId="0" fillId="0" borderId="1" xfId="0" applyNumberFormat="1" applyBorder="1"/>
    <xf numFmtId="38" fontId="0" fillId="0" borderId="13" xfId="0" applyNumberFormat="1" applyBorder="1"/>
    <xf numFmtId="0" fontId="7" fillId="2" borderId="0" xfId="1" applyFill="1"/>
    <xf numFmtId="0" fontId="10" fillId="2" borderId="0" xfId="1" applyFont="1" applyFill="1"/>
    <xf numFmtId="0" fontId="7" fillId="2" borderId="1" xfId="1" applyFill="1" applyBorder="1"/>
    <xf numFmtId="0" fontId="7" fillId="2" borderId="0" xfId="1" applyFill="1" applyAlignment="1">
      <alignment horizontal="right"/>
    </xf>
    <xf numFmtId="0" fontId="7" fillId="2" borderId="2" xfId="1" applyFill="1" applyBorder="1"/>
    <xf numFmtId="0" fontId="7" fillId="2" borderId="11" xfId="1" applyFill="1" applyBorder="1"/>
    <xf numFmtId="0" fontId="7" fillId="2" borderId="4" xfId="1" applyFill="1" applyBorder="1"/>
    <xf numFmtId="0" fontId="7" fillId="2" borderId="6" xfId="1" applyFill="1" applyBorder="1" applyAlignment="1">
      <alignment horizontal="center"/>
    </xf>
    <xf numFmtId="0" fontId="7" fillId="2" borderId="4" xfId="1" applyFill="1" applyBorder="1" applyAlignment="1">
      <alignment horizontal="center"/>
    </xf>
    <xf numFmtId="38" fontId="7" fillId="2" borderId="4" xfId="1" applyNumberFormat="1" applyFill="1" applyBorder="1"/>
    <xf numFmtId="38" fontId="7" fillId="2" borderId="3" xfId="1" applyNumberFormat="1" applyFill="1" applyBorder="1"/>
    <xf numFmtId="0" fontId="7" fillId="2" borderId="8" xfId="1" applyFill="1" applyBorder="1"/>
    <xf numFmtId="0" fontId="7" fillId="2" borderId="9" xfId="1" applyFill="1" applyBorder="1"/>
    <xf numFmtId="38" fontId="7" fillId="2" borderId="6" xfId="1" applyNumberFormat="1" applyFill="1" applyBorder="1"/>
    <xf numFmtId="38" fontId="7" fillId="2" borderId="13" xfId="1" applyNumberFormat="1" applyFill="1" applyBorder="1"/>
    <xf numFmtId="0" fontId="7" fillId="2" borderId="5" xfId="1" applyFill="1" applyBorder="1"/>
    <xf numFmtId="38" fontId="7" fillId="2" borderId="9" xfId="1" applyNumberFormat="1" applyFill="1" applyBorder="1"/>
    <xf numFmtId="38" fontId="7" fillId="2" borderId="14" xfId="1" applyNumberFormat="1" applyFill="1" applyBorder="1"/>
    <xf numFmtId="0" fontId="7" fillId="2" borderId="12" xfId="1" applyFill="1" applyBorder="1"/>
    <xf numFmtId="38" fontId="7" fillId="2" borderId="12" xfId="1" applyNumberFormat="1" applyFill="1" applyBorder="1"/>
    <xf numFmtId="0" fontId="6" fillId="2" borderId="1" xfId="1" applyFont="1" applyFill="1" applyBorder="1"/>
    <xf numFmtId="38" fontId="7" fillId="2" borderId="1" xfId="1" applyNumberFormat="1" applyFill="1" applyBorder="1"/>
    <xf numFmtId="0" fontId="7" fillId="2" borderId="7" xfId="1" applyFill="1" applyBorder="1"/>
    <xf numFmtId="0" fontId="7" fillId="2" borderId="10" xfId="1" applyFill="1" applyBorder="1"/>
    <xf numFmtId="0" fontId="7" fillId="2" borderId="6" xfId="1" applyFill="1" applyBorder="1"/>
    <xf numFmtId="0" fontId="7" fillId="2" borderId="0" xfId="4" applyFill="1" applyAlignment="1">
      <alignment vertical="top"/>
    </xf>
    <xf numFmtId="0" fontId="7" fillId="2" borderId="0" xfId="4" applyFill="1" applyAlignment="1">
      <alignment wrapText="1"/>
    </xf>
    <xf numFmtId="0" fontId="7" fillId="0" borderId="0" xfId="4"/>
    <xf numFmtId="38" fontId="7" fillId="2" borderId="14" xfId="1" applyNumberFormat="1" applyFill="1" applyBorder="1" applyAlignment="1">
      <alignment horizontal="center"/>
    </xf>
    <xf numFmtId="38" fontId="7" fillId="3" borderId="3" xfId="1" applyNumberFormat="1" applyFill="1" applyBorder="1"/>
    <xf numFmtId="38" fontId="7" fillId="3" borderId="4" xfId="1" applyNumberFormat="1" applyFill="1" applyBorder="1"/>
    <xf numFmtId="0" fontId="7" fillId="0" borderId="0" xfId="5"/>
    <xf numFmtId="0" fontId="7" fillId="0" borderId="1" xfId="5" applyBorder="1"/>
    <xf numFmtId="0" fontId="7" fillId="0" borderId="0" xfId="5" applyAlignment="1">
      <alignment horizontal="right"/>
    </xf>
    <xf numFmtId="0" fontId="7" fillId="0" borderId="1" xfId="6" applyBorder="1"/>
    <xf numFmtId="0" fontId="7" fillId="0" borderId="2" xfId="5" applyBorder="1"/>
    <xf numFmtId="0" fontId="7" fillId="0" borderId="2" xfId="6" applyBorder="1"/>
    <xf numFmtId="0" fontId="10" fillId="3" borderId="0" xfId="5" applyFont="1" applyFill="1" applyAlignment="1">
      <alignment horizontal="left" vertical="top" wrapText="1"/>
    </xf>
    <xf numFmtId="0" fontId="7" fillId="0" borderId="0" xfId="1" applyAlignment="1">
      <alignment vertical="top"/>
    </xf>
    <xf numFmtId="0" fontId="7" fillId="2" borderId="0" xfId="1" applyFill="1" applyAlignment="1">
      <alignment vertical="top"/>
    </xf>
    <xf numFmtId="0" fontId="7" fillId="0" borderId="0" xfId="1" applyAlignment="1">
      <alignment vertical="center"/>
    </xf>
    <xf numFmtId="37" fontId="7" fillId="0" borderId="3" xfId="1" applyNumberFormat="1" applyBorder="1"/>
    <xf numFmtId="38" fontId="7" fillId="2" borderId="2" xfId="1" applyNumberFormat="1" applyFill="1" applyBorder="1"/>
    <xf numFmtId="38" fontId="7" fillId="2" borderId="0" xfId="1" applyNumberFormat="1" applyFill="1"/>
    <xf numFmtId="0" fontId="5" fillId="2" borderId="8" xfId="1" applyFont="1" applyFill="1" applyBorder="1"/>
    <xf numFmtId="37" fontId="7" fillId="2" borderId="3" xfId="1" applyNumberFormat="1" applyFill="1" applyBorder="1"/>
    <xf numFmtId="0" fontId="10" fillId="0" borderId="0" xfId="1" applyFont="1"/>
    <xf numFmtId="3" fontId="7" fillId="0" borderId="0" xfId="1" applyNumberFormat="1"/>
    <xf numFmtId="37" fontId="7" fillId="0" borderId="4" xfId="1" applyNumberFormat="1" applyBorder="1"/>
    <xf numFmtId="37" fontId="7" fillId="0" borderId="1" xfId="1" applyNumberFormat="1" applyBorder="1"/>
    <xf numFmtId="37" fontId="7" fillId="0" borderId="0" xfId="1" applyNumberFormat="1"/>
    <xf numFmtId="37" fontId="7" fillId="0" borderId="6" xfId="1" applyNumberFormat="1" applyBorder="1"/>
    <xf numFmtId="0" fontId="12" fillId="0" borderId="0" xfId="1" applyFont="1" applyAlignment="1">
      <alignment vertical="top" wrapText="1"/>
    </xf>
    <xf numFmtId="0" fontId="7" fillId="2" borderId="1" xfId="0" applyFont="1" applyFill="1" applyBorder="1"/>
    <xf numFmtId="0" fontId="7" fillId="2" borderId="2" xfId="0" applyFont="1" applyFill="1" applyBorder="1"/>
    <xf numFmtId="38" fontId="10" fillId="2" borderId="3" xfId="0" applyNumberFormat="1" applyFont="1" applyFill="1" applyBorder="1"/>
    <xf numFmtId="17" fontId="0" fillId="2" borderId="2" xfId="0" quotePrefix="1" applyNumberFormat="1" applyFill="1" applyBorder="1"/>
    <xf numFmtId="38" fontId="0" fillId="0" borderId="9" xfId="0" applyNumberFormat="1" applyBorder="1"/>
    <xf numFmtId="38" fontId="0" fillId="0" borderId="14" xfId="0" applyNumberFormat="1" applyBorder="1"/>
    <xf numFmtId="0" fontId="7" fillId="2" borderId="2" xfId="1" quotePrefix="1" applyFill="1" applyBorder="1"/>
    <xf numFmtId="38" fontId="0" fillId="2" borderId="14" xfId="0" applyNumberFormat="1" applyFill="1" applyBorder="1" applyAlignment="1">
      <alignment horizontal="center"/>
    </xf>
    <xf numFmtId="38" fontId="7" fillId="0" borderId="9" xfId="1" applyNumberFormat="1" applyBorder="1"/>
    <xf numFmtId="0" fontId="7" fillId="0" borderId="0" xfId="1" applyAlignment="1">
      <alignment vertical="top" wrapText="1"/>
    </xf>
    <xf numFmtId="0" fontId="7" fillId="2" borderId="0" xfId="5" applyFill="1"/>
    <xf numFmtId="0" fontId="10" fillId="2" borderId="0" xfId="5" applyFont="1" applyFill="1"/>
    <xf numFmtId="0" fontId="7" fillId="2" borderId="1" xfId="5" applyFill="1" applyBorder="1"/>
    <xf numFmtId="0" fontId="7" fillId="2" borderId="0" xfId="5" applyFill="1" applyAlignment="1">
      <alignment horizontal="right"/>
    </xf>
    <xf numFmtId="0" fontId="7" fillId="2" borderId="2" xfId="5" applyFill="1" applyBorder="1"/>
    <xf numFmtId="0" fontId="7" fillId="2" borderId="0" xfId="4" applyFill="1" applyAlignment="1">
      <alignment horizontal="left" vertical="top"/>
    </xf>
    <xf numFmtId="0" fontId="7" fillId="0" borderId="1" xfId="5" applyBorder="1" applyAlignment="1">
      <alignment horizontal="left" vertical="top" wrapText="1"/>
    </xf>
    <xf numFmtId="0" fontId="7" fillId="2" borderId="11" xfId="5" applyFill="1" applyBorder="1"/>
    <xf numFmtId="0" fontId="7" fillId="2" borderId="4" xfId="5" applyFill="1" applyBorder="1"/>
    <xf numFmtId="38" fontId="7" fillId="2" borderId="3" xfId="5" applyNumberFormat="1" applyFill="1" applyBorder="1"/>
    <xf numFmtId="38" fontId="7" fillId="2" borderId="4" xfId="5" applyNumberFormat="1" applyFill="1" applyBorder="1"/>
    <xf numFmtId="0" fontId="7" fillId="0" borderId="11" xfId="5" applyBorder="1"/>
    <xf numFmtId="38" fontId="7" fillId="0" borderId="2" xfId="5" applyNumberFormat="1" applyBorder="1"/>
    <xf numFmtId="38" fontId="7" fillId="0" borderId="4" xfId="5" applyNumberFormat="1" applyBorder="1"/>
    <xf numFmtId="0" fontId="7" fillId="0" borderId="4" xfId="5" applyBorder="1"/>
    <xf numFmtId="0" fontId="7" fillId="0" borderId="8" xfId="5" applyBorder="1"/>
    <xf numFmtId="0" fontId="7" fillId="0" borderId="9" xfId="5" applyBorder="1"/>
    <xf numFmtId="38" fontId="7" fillId="0" borderId="3" xfId="5" applyNumberFormat="1" applyBorder="1"/>
    <xf numFmtId="0" fontId="7" fillId="2" borderId="8" xfId="5" applyFill="1" applyBorder="1"/>
    <xf numFmtId="0" fontId="7" fillId="2" borderId="9" xfId="5" applyFill="1" applyBorder="1"/>
    <xf numFmtId="38" fontId="7" fillId="2" borderId="13" xfId="5" applyNumberFormat="1" applyFill="1" applyBorder="1"/>
    <xf numFmtId="0" fontId="7" fillId="2" borderId="5" xfId="5" applyFill="1" applyBorder="1"/>
    <xf numFmtId="38" fontId="7" fillId="2" borderId="9" xfId="5" applyNumberFormat="1" applyFill="1" applyBorder="1"/>
    <xf numFmtId="38" fontId="7" fillId="2" borderId="14" xfId="5" applyNumberFormat="1" applyFill="1" applyBorder="1"/>
    <xf numFmtId="0" fontId="7" fillId="2" borderId="12" xfId="5" applyFill="1" applyBorder="1"/>
    <xf numFmtId="38" fontId="7" fillId="2" borderId="12" xfId="5" applyNumberFormat="1" applyFill="1" applyBorder="1"/>
    <xf numFmtId="0" fontId="6" fillId="2" borderId="1" xfId="5" applyFont="1" applyFill="1" applyBorder="1"/>
    <xf numFmtId="38" fontId="7" fillId="0" borderId="1" xfId="5" applyNumberFormat="1" applyBorder="1"/>
    <xf numFmtId="38" fontId="7" fillId="2" borderId="1" xfId="5" applyNumberFormat="1" applyFill="1" applyBorder="1"/>
    <xf numFmtId="0" fontId="7" fillId="2" borderId="7" xfId="5" applyFill="1" applyBorder="1"/>
    <xf numFmtId="38" fontId="7" fillId="0" borderId="13" xfId="5" applyNumberFormat="1" applyBorder="1"/>
    <xf numFmtId="0" fontId="7" fillId="2" borderId="10" xfId="5" applyFill="1" applyBorder="1"/>
    <xf numFmtId="0" fontId="7" fillId="2" borderId="6" xfId="5" applyFill="1" applyBorder="1"/>
    <xf numFmtId="38" fontId="7" fillId="0" borderId="14" xfId="1" applyNumberFormat="1" applyBorder="1"/>
    <xf numFmtId="0" fontId="7" fillId="2" borderId="0" xfId="7" applyFill="1"/>
    <xf numFmtId="0" fontId="8" fillId="2" borderId="1" xfId="8" applyFont="1" applyFill="1" applyBorder="1"/>
    <xf numFmtId="38" fontId="7" fillId="2" borderId="14" xfId="0" applyNumberFormat="1" applyFont="1" applyFill="1" applyBorder="1" applyAlignment="1">
      <alignment horizontal="center"/>
    </xf>
    <xf numFmtId="0" fontId="7" fillId="0" borderId="8" xfId="0" applyFont="1" applyBorder="1"/>
    <xf numFmtId="0" fontId="10" fillId="2" borderId="0" xfId="0" applyFont="1" applyFill="1"/>
    <xf numFmtId="38" fontId="7" fillId="0" borderId="9" xfId="1" applyNumberFormat="1" applyBorder="1" applyAlignment="1">
      <alignment horizontal="right"/>
    </xf>
    <xf numFmtId="38" fontId="7" fillId="2" borderId="9" xfId="0" applyNumberFormat="1" applyFont="1" applyFill="1" applyBorder="1"/>
    <xf numFmtId="0" fontId="7" fillId="2" borderId="0" xfId="1" applyFill="1" applyAlignment="1">
      <alignment horizontal="left" wrapText="1"/>
    </xf>
    <xf numFmtId="0" fontId="10" fillId="3" borderId="0" xfId="1" applyFont="1" applyFill="1" applyAlignment="1">
      <alignment horizontal="left" vertical="top" wrapText="1"/>
    </xf>
    <xf numFmtId="0" fontId="11" fillId="0" borderId="2" xfId="1" applyFont="1" applyBorder="1"/>
    <xf numFmtId="0" fontId="10" fillId="3" borderId="0" xfId="1" applyFont="1" applyFill="1"/>
    <xf numFmtId="0" fontId="10" fillId="3" borderId="0" xfId="1" applyFont="1" applyFill="1" applyAlignment="1">
      <alignment horizontal="left" wrapText="1"/>
    </xf>
    <xf numFmtId="0" fontId="7" fillId="0" borderId="0" xfId="1" applyAlignment="1">
      <alignment horizontal="left" vertical="top" wrapText="1"/>
    </xf>
    <xf numFmtId="0" fontId="7" fillId="0" borderId="1" xfId="1" applyBorder="1" applyAlignment="1">
      <alignment horizontal="left" vertical="top" wrapText="1"/>
    </xf>
    <xf numFmtId="0" fontId="4" fillId="2" borderId="0" xfId="5" applyFont="1" applyFill="1"/>
    <xf numFmtId="0" fontId="4" fillId="2" borderId="0" xfId="4" applyFont="1" applyFill="1" applyAlignment="1">
      <alignment horizontal="left" vertical="top"/>
    </xf>
    <xf numFmtId="0" fontId="4" fillId="2" borderId="0" xfId="4" applyFont="1" applyFill="1" applyAlignment="1">
      <alignment vertical="top"/>
    </xf>
    <xf numFmtId="0" fontId="4" fillId="2" borderId="11" xfId="5" applyFont="1" applyFill="1" applyBorder="1"/>
    <xf numFmtId="0" fontId="4" fillId="0" borderId="11" xfId="5" applyFont="1" applyBorder="1"/>
    <xf numFmtId="0" fontId="4" fillId="0" borderId="8" xfId="5" applyFont="1" applyBorder="1"/>
    <xf numFmtId="0" fontId="4" fillId="2" borderId="8" xfId="5" applyFont="1" applyFill="1" applyBorder="1"/>
    <xf numFmtId="0" fontId="4" fillId="2" borderId="12" xfId="5" applyFont="1" applyFill="1" applyBorder="1"/>
    <xf numFmtId="0" fontId="13" fillId="2" borderId="1" xfId="5" applyFont="1" applyFill="1" applyBorder="1"/>
    <xf numFmtId="0" fontId="4" fillId="2" borderId="7" xfId="5" applyFont="1" applyFill="1" applyBorder="1"/>
    <xf numFmtId="0" fontId="4" fillId="2" borderId="10" xfId="5" applyFont="1" applyFill="1" applyBorder="1"/>
    <xf numFmtId="0" fontId="8" fillId="2" borderId="1" xfId="9" applyFont="1" applyFill="1" applyBorder="1"/>
    <xf numFmtId="0" fontId="7" fillId="2" borderId="0" xfId="0" applyFont="1" applyFill="1" applyAlignment="1">
      <alignment horizontal="left" wrapText="1"/>
    </xf>
    <xf numFmtId="38" fontId="7" fillId="0" borderId="3" xfId="1" applyNumberFormat="1" applyFill="1" applyBorder="1"/>
    <xf numFmtId="0" fontId="7" fillId="0" borderId="0" xfId="1" applyAlignment="1">
      <alignment horizontal="left" vertical="top" wrapText="1"/>
    </xf>
    <xf numFmtId="0" fontId="7" fillId="2" borderId="0" xfId="1" applyFill="1" applyAlignment="1">
      <alignment horizontal="left" vertical="top" wrapText="1"/>
    </xf>
    <xf numFmtId="0" fontId="7" fillId="2" borderId="0" xfId="1" applyFill="1" applyAlignment="1">
      <alignment horizontal="left" wrapText="1"/>
    </xf>
    <xf numFmtId="0" fontId="7" fillId="2" borderId="0" xfId="0" applyFont="1" applyFill="1" applyAlignment="1">
      <alignment horizontal="left" wrapText="1"/>
    </xf>
    <xf numFmtId="0" fontId="7" fillId="2" borderId="0" xfId="4" applyFill="1" applyAlignment="1">
      <alignment vertical="top" wrapText="1"/>
    </xf>
    <xf numFmtId="0" fontId="7" fillId="0" borderId="1" xfId="1" applyBorder="1" applyAlignment="1">
      <alignment horizontal="left" vertical="top" wrapText="1"/>
    </xf>
    <xf numFmtId="0" fontId="7" fillId="0" borderId="0" xfId="1" applyAlignment="1">
      <alignment horizontal="left" wrapText="1"/>
    </xf>
    <xf numFmtId="0" fontId="7" fillId="0" borderId="1" xfId="1" applyBorder="1" applyAlignment="1">
      <alignment horizontal="left" wrapText="1"/>
    </xf>
    <xf numFmtId="0" fontId="7" fillId="2" borderId="0" xfId="1" applyFill="1" applyBorder="1"/>
    <xf numFmtId="0" fontId="0" fillId="2" borderId="0" xfId="0" applyFill="1" applyBorder="1"/>
    <xf numFmtId="0" fontId="7" fillId="0" borderId="0" xfId="1" applyAlignment="1">
      <alignment horizontal="left" vertical="top" wrapText="1"/>
    </xf>
    <xf numFmtId="0" fontId="4" fillId="0" borderId="11" xfId="1" applyFont="1" applyBorder="1" applyAlignment="1">
      <alignment horizontal="center"/>
    </xf>
    <xf numFmtId="0" fontId="4" fillId="0" borderId="2" xfId="1" applyFont="1" applyBorder="1" applyAlignment="1">
      <alignment horizontal="center"/>
    </xf>
    <xf numFmtId="0" fontId="4" fillId="0" borderId="4" xfId="1" applyFont="1" applyBorder="1" applyAlignment="1">
      <alignment horizontal="center"/>
    </xf>
    <xf numFmtId="0" fontId="7" fillId="2" borderId="12" xfId="5" applyFill="1" applyBorder="1" applyAlignment="1">
      <alignment horizontal="left" wrapText="1"/>
    </xf>
    <xf numFmtId="0" fontId="7" fillId="2" borderId="12" xfId="1" applyFill="1" applyBorder="1" applyAlignment="1">
      <alignment horizontal="left" wrapText="1"/>
    </xf>
    <xf numFmtId="0" fontId="7" fillId="2" borderId="1" xfId="1" applyFill="1" applyBorder="1" applyAlignment="1">
      <alignment horizontal="left" wrapText="1"/>
    </xf>
    <xf numFmtId="0" fontId="7" fillId="2" borderId="0" xfId="1" applyFill="1" applyAlignment="1">
      <alignment horizontal="left" vertical="top" wrapText="1"/>
    </xf>
    <xf numFmtId="0" fontId="8" fillId="0" borderId="0" xfId="5" applyFont="1" applyAlignment="1">
      <alignment horizontal="left" vertical="center" wrapText="1"/>
    </xf>
    <xf numFmtId="0" fontId="7" fillId="0" borderId="0" xfId="5" applyAlignment="1">
      <alignment horizontal="left" vertical="center" wrapText="1"/>
    </xf>
    <xf numFmtId="0" fontId="4" fillId="2" borderId="11" xfId="1" applyFont="1" applyFill="1" applyBorder="1" applyAlignment="1">
      <alignment horizontal="center"/>
    </xf>
    <xf numFmtId="0" fontId="4" fillId="2" borderId="2" xfId="1" applyFont="1" applyFill="1" applyBorder="1" applyAlignment="1">
      <alignment horizontal="center"/>
    </xf>
    <xf numFmtId="0" fontId="4" fillId="2" borderId="4" xfId="1" applyFont="1" applyFill="1" applyBorder="1" applyAlignment="1">
      <alignment horizontal="center"/>
    </xf>
    <xf numFmtId="0" fontId="8" fillId="0" borderId="0" xfId="5" applyFont="1" applyFill="1" applyAlignment="1">
      <alignment horizontal="left" wrapText="1"/>
    </xf>
    <xf numFmtId="0" fontId="7" fillId="0" borderId="0" xfId="5" applyFill="1" applyAlignment="1">
      <alignment horizontal="left" wrapText="1"/>
    </xf>
    <xf numFmtId="0" fontId="7" fillId="2" borderId="0" xfId="0" applyFont="1" applyFill="1" applyAlignment="1">
      <alignment horizontal="left" wrapText="1"/>
    </xf>
    <xf numFmtId="0" fontId="0" fillId="2" borderId="0" xfId="0" applyFill="1" applyAlignment="1">
      <alignment horizontal="left" wrapText="1"/>
    </xf>
    <xf numFmtId="0" fontId="4" fillId="2" borderId="11" xfId="0" applyFont="1" applyFill="1" applyBorder="1" applyAlignment="1">
      <alignment horizontal="center"/>
    </xf>
    <xf numFmtId="0" fontId="4" fillId="2" borderId="2" xfId="0" applyFont="1" applyFill="1" applyBorder="1" applyAlignment="1">
      <alignment horizontal="center"/>
    </xf>
    <xf numFmtId="0" fontId="4" fillId="2" borderId="4" xfId="0" applyFont="1" applyFill="1" applyBorder="1" applyAlignment="1">
      <alignment horizontal="center"/>
    </xf>
    <xf numFmtId="0" fontId="7" fillId="0" borderId="1" xfId="0" applyFont="1" applyBorder="1" applyAlignment="1">
      <alignment horizontal="left" vertical="top" wrapText="1"/>
    </xf>
    <xf numFmtId="0" fontId="7" fillId="2" borderId="0" xfId="1" applyFill="1" applyAlignment="1">
      <alignment horizontal="left" wrapText="1"/>
    </xf>
    <xf numFmtId="0" fontId="7" fillId="0" borderId="0" xfId="5" applyAlignment="1">
      <alignment horizontal="left" vertical="top" wrapText="1"/>
    </xf>
    <xf numFmtId="0" fontId="4" fillId="2" borderId="11" xfId="5" applyFont="1" applyFill="1" applyBorder="1" applyAlignment="1">
      <alignment horizontal="center"/>
    </xf>
    <xf numFmtId="0" fontId="4" fillId="2" borderId="2" xfId="5" applyFont="1" applyFill="1" applyBorder="1" applyAlignment="1">
      <alignment horizontal="center"/>
    </xf>
    <xf numFmtId="0" fontId="4" fillId="2" borderId="4" xfId="5" applyFont="1" applyFill="1" applyBorder="1" applyAlignment="1">
      <alignment horizontal="center"/>
    </xf>
    <xf numFmtId="0" fontId="7" fillId="2" borderId="0" xfId="4" applyFill="1" applyAlignment="1">
      <alignment vertical="top" wrapText="1"/>
    </xf>
    <xf numFmtId="0" fontId="7" fillId="0" borderId="0" xfId="5" applyAlignment="1">
      <alignment vertical="top" wrapText="1"/>
    </xf>
    <xf numFmtId="0" fontId="7" fillId="2" borderId="0" xfId="0" applyFont="1" applyFill="1" applyAlignment="1">
      <alignment horizontal="left"/>
    </xf>
    <xf numFmtId="0" fontId="0" fillId="2" borderId="0" xfId="0" applyFill="1" applyAlignment="1">
      <alignment horizontal="left"/>
    </xf>
    <xf numFmtId="0" fontId="7" fillId="2" borderId="0" xfId="1" applyFill="1" applyAlignment="1">
      <alignment horizontal="left" vertical="top"/>
    </xf>
    <xf numFmtId="0" fontId="7" fillId="0" borderId="0" xfId="1" applyBorder="1" applyAlignment="1">
      <alignment horizontal="left" vertical="top" wrapText="1"/>
    </xf>
    <xf numFmtId="0" fontId="4" fillId="0" borderId="0" xfId="5" applyFont="1" applyAlignment="1">
      <alignment horizontal="left" vertical="top" wrapText="1"/>
    </xf>
    <xf numFmtId="0" fontId="10" fillId="2" borderId="0" xfId="5" applyFont="1" applyFill="1" applyAlignment="1">
      <alignment horizontal="left" vertical="top" wrapText="1"/>
    </xf>
    <xf numFmtId="0" fontId="7" fillId="0" borderId="12" xfId="1" applyBorder="1" applyAlignment="1">
      <alignment horizontal="left" wrapText="1"/>
    </xf>
    <xf numFmtId="0" fontId="7" fillId="2" borderId="0" xfId="1" applyFill="1" applyAlignment="1">
      <alignment horizontal="left" vertical="center" wrapText="1"/>
    </xf>
    <xf numFmtId="0" fontId="7" fillId="3" borderId="0" xfId="1" applyFill="1" applyAlignment="1">
      <alignment horizontal="left" vertical="top" wrapText="1"/>
    </xf>
    <xf numFmtId="0" fontId="10" fillId="3" borderId="0" xfId="1" applyFont="1" applyFill="1" applyAlignment="1">
      <alignment horizontal="left" vertical="top" wrapText="1"/>
    </xf>
    <xf numFmtId="0" fontId="7" fillId="3" borderId="0" xfId="5" applyFill="1" applyAlignment="1">
      <alignment horizontal="left" vertical="top" wrapText="1"/>
    </xf>
    <xf numFmtId="0" fontId="7" fillId="0" borderId="0" xfId="1" applyAlignment="1">
      <alignment horizontal="left" wrapText="1"/>
    </xf>
    <xf numFmtId="0" fontId="10" fillId="0" borderId="0" xfId="5" applyFont="1" applyAlignment="1">
      <alignment horizontal="left" wrapText="1"/>
    </xf>
    <xf numFmtId="0" fontId="14" fillId="0" borderId="12" xfId="1" applyFont="1" applyBorder="1" applyAlignment="1">
      <alignment horizontal="left" vertical="top" wrapText="1"/>
    </xf>
  </cellXfs>
  <cellStyles count="11">
    <cellStyle name="Comma 2" xfId="2" xr:uid="{4604FFB1-6267-4ECF-8DCF-638A6183BC99}"/>
    <cellStyle name="Normal" xfId="0" builtinId="0"/>
    <cellStyle name="Normal 10" xfId="1" xr:uid="{5C6F4099-49A2-4281-91D1-7C33F1F1589B}"/>
    <cellStyle name="Normal 2" xfId="10" xr:uid="{1DD66E87-CD74-4E92-AB77-8153258AB465}"/>
    <cellStyle name="Normal 2 2" xfId="5" xr:uid="{CCC772BC-0CC4-454D-A774-284DFFDA9268}"/>
    <cellStyle name="Normal 3" xfId="4" xr:uid="{F84E20AE-CE85-4DC9-AC4D-5737181A3213}"/>
    <cellStyle name="Normal 3 2" xfId="6" xr:uid="{CD5BD1EE-F61B-480B-8A01-5ED5AF129A35}"/>
    <cellStyle name="Normal 6" xfId="8" xr:uid="{204BEC8E-FB0B-4247-8654-C4978F11A3E2}"/>
    <cellStyle name="Normal 6 2" xfId="9" xr:uid="{82B35E13-2490-422F-A31E-6F3BEF8AAAD8}"/>
    <cellStyle name="Normal_HTH 420 495 37-47-Report-on-Non-GF-Info AMHD 11-7-13" xfId="7" xr:uid="{8F1B01AF-65B3-4C7B-A013-E4ADDA254F3F}"/>
    <cellStyle name="Percent 2" xfId="3" xr:uid="{2B57A06D-111B-4F24-A247-D9C54BFA21B1}"/>
  </cellStyles>
  <dxfs count="0"/>
  <tableStyles count="0" defaultTableStyle="TableStyleMedium2" defaultPivotStyle="PivotStyleLight16"/>
  <colors>
    <mruColors>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tyles" Target="styles.xml"/><Relationship Id="rId47"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3E9DBD-D51D-47C9-99B4-CAA82B93A0EB}">
  <sheetPr>
    <pageSetUpPr fitToPage="1"/>
  </sheetPr>
  <dimension ref="A2:N43"/>
  <sheetViews>
    <sheetView zoomScaleNormal="100" zoomScalePageLayoutView="90" workbookViewId="0">
      <selection activeCell="A6" sqref="A6"/>
    </sheetView>
  </sheetViews>
  <sheetFormatPr defaultColWidth="9.140625" defaultRowHeight="12.75" x14ac:dyDescent="0.2"/>
  <cols>
    <col min="1" max="2" width="14.7109375" style="27" customWidth="1"/>
    <col min="3" max="8" width="14" style="27" customWidth="1"/>
    <col min="9" max="9" width="13.140625" style="27" customWidth="1"/>
    <col min="10" max="10" width="14.140625" style="27" bestFit="1" customWidth="1"/>
    <col min="11" max="11" width="13.42578125" style="27" bestFit="1" customWidth="1"/>
    <col min="12" max="12" width="9.140625" style="27"/>
    <col min="13" max="14" width="14.140625" style="27" bestFit="1" customWidth="1"/>
    <col min="15" max="16384" width="9.140625" style="27"/>
  </cols>
  <sheetData>
    <row r="2" spans="1:14" x14ac:dyDescent="0.2">
      <c r="A2" s="27" t="s">
        <v>13</v>
      </c>
      <c r="B2" s="28" t="s">
        <v>55</v>
      </c>
      <c r="C2" s="28"/>
      <c r="D2" s="28"/>
      <c r="G2" s="29" t="s">
        <v>14</v>
      </c>
      <c r="H2" s="28" t="s">
        <v>358</v>
      </c>
      <c r="I2" s="28"/>
    </row>
    <row r="3" spans="1:14" x14ac:dyDescent="0.2">
      <c r="A3" s="27" t="s">
        <v>22</v>
      </c>
      <c r="B3" s="28" t="s">
        <v>48</v>
      </c>
      <c r="C3" s="28"/>
      <c r="D3" s="28"/>
      <c r="G3" s="29" t="s">
        <v>15</v>
      </c>
      <c r="H3" s="30" t="s">
        <v>359</v>
      </c>
      <c r="I3" s="30"/>
    </row>
    <row r="4" spans="1:14" x14ac:dyDescent="0.2">
      <c r="A4" s="27" t="s">
        <v>16</v>
      </c>
      <c r="B4" s="28" t="s">
        <v>49</v>
      </c>
      <c r="C4" s="28"/>
      <c r="D4" s="28"/>
      <c r="G4" s="29" t="s">
        <v>18</v>
      </c>
      <c r="H4" s="28" t="s">
        <v>41</v>
      </c>
      <c r="I4" s="28"/>
    </row>
    <row r="5" spans="1:14" x14ac:dyDescent="0.2">
      <c r="A5" s="27" t="s">
        <v>17</v>
      </c>
      <c r="B5" s="28" t="s">
        <v>50</v>
      </c>
      <c r="C5" s="30"/>
      <c r="D5" s="30"/>
      <c r="G5" s="29" t="s">
        <v>19</v>
      </c>
      <c r="H5" s="30" t="s">
        <v>51</v>
      </c>
      <c r="I5" s="30"/>
    </row>
    <row r="7" spans="1:14" ht="27" customHeight="1" x14ac:dyDescent="0.2">
      <c r="A7" s="213" t="s">
        <v>52</v>
      </c>
      <c r="B7" s="213"/>
      <c r="C7" s="213"/>
      <c r="D7" s="213"/>
      <c r="E7" s="213"/>
      <c r="F7" s="213"/>
      <c r="G7" s="213"/>
      <c r="H7" s="213"/>
      <c r="I7" s="213"/>
    </row>
    <row r="9" spans="1:14" x14ac:dyDescent="0.2">
      <c r="A9" s="213" t="s">
        <v>53</v>
      </c>
      <c r="B9" s="213"/>
      <c r="C9" s="213"/>
      <c r="D9" s="213"/>
      <c r="E9" s="213"/>
      <c r="F9" s="213"/>
      <c r="G9" s="213"/>
      <c r="H9" s="213"/>
      <c r="I9" s="213"/>
    </row>
    <row r="11" spans="1:14" ht="12.75" customHeight="1" x14ac:dyDescent="0.2">
      <c r="A11" s="213" t="s">
        <v>54</v>
      </c>
      <c r="B11" s="213"/>
      <c r="C11" s="213"/>
      <c r="D11" s="213"/>
      <c r="E11" s="213"/>
      <c r="F11" s="213"/>
      <c r="G11" s="213"/>
      <c r="H11" s="213"/>
      <c r="I11" s="213"/>
    </row>
    <row r="12" spans="1:14" x14ac:dyDescent="0.2">
      <c r="A12" s="213"/>
      <c r="B12" s="213"/>
      <c r="C12" s="213"/>
      <c r="D12" s="213"/>
      <c r="E12" s="213"/>
      <c r="F12" s="213"/>
      <c r="G12" s="213"/>
      <c r="H12" s="213"/>
      <c r="I12" s="213"/>
    </row>
    <row r="14" spans="1:14" x14ac:dyDescent="0.2">
      <c r="A14" s="27" t="s">
        <v>360</v>
      </c>
    </row>
    <row r="15" spans="1:14" x14ac:dyDescent="0.2">
      <c r="N15" s="57"/>
    </row>
    <row r="16" spans="1:14" x14ac:dyDescent="0.2">
      <c r="A16" s="214" t="s">
        <v>12</v>
      </c>
      <c r="B16" s="215"/>
      <c r="C16" s="215"/>
      <c r="D16" s="215"/>
      <c r="E16" s="215"/>
      <c r="F16" s="215"/>
      <c r="G16" s="215"/>
      <c r="H16" s="215"/>
      <c r="I16" s="216"/>
    </row>
    <row r="17" spans="1:13" x14ac:dyDescent="0.2">
      <c r="A17" s="32"/>
      <c r="B17" s="33"/>
      <c r="C17" s="34" t="s">
        <v>27</v>
      </c>
      <c r="D17" s="34" t="s">
        <v>30</v>
      </c>
      <c r="E17" s="34" t="s">
        <v>32</v>
      </c>
      <c r="F17" s="34" t="s">
        <v>33</v>
      </c>
      <c r="G17" s="34" t="s">
        <v>34</v>
      </c>
      <c r="H17" s="34" t="s">
        <v>35</v>
      </c>
      <c r="I17" s="34" t="s">
        <v>312</v>
      </c>
    </row>
    <row r="18" spans="1:13" x14ac:dyDescent="0.2">
      <c r="A18" s="32"/>
      <c r="B18" s="33"/>
      <c r="C18" s="35" t="s">
        <v>10</v>
      </c>
      <c r="D18" s="36" t="s">
        <v>10</v>
      </c>
      <c r="E18" s="35" t="s">
        <v>10</v>
      </c>
      <c r="F18" s="35" t="s">
        <v>10</v>
      </c>
      <c r="G18" s="58" t="s">
        <v>10</v>
      </c>
      <c r="H18" s="35" t="s">
        <v>11</v>
      </c>
      <c r="I18" s="35" t="s">
        <v>11</v>
      </c>
    </row>
    <row r="19" spans="1:13" x14ac:dyDescent="0.2">
      <c r="A19" s="32" t="s">
        <v>0</v>
      </c>
      <c r="B19" s="33"/>
      <c r="C19" s="39">
        <v>3300000</v>
      </c>
      <c r="D19" s="39">
        <v>3300000</v>
      </c>
      <c r="E19" s="39">
        <v>3875000</v>
      </c>
      <c r="F19" s="39">
        <v>3875000</v>
      </c>
      <c r="G19" s="39">
        <f>+F19</f>
        <v>3875000</v>
      </c>
      <c r="H19" s="39">
        <f>+G19</f>
        <v>3875000</v>
      </c>
      <c r="I19" s="39">
        <f>+H19</f>
        <v>3875000</v>
      </c>
      <c r="J19" s="59"/>
      <c r="K19" s="60"/>
      <c r="L19" s="61"/>
      <c r="M19" s="40"/>
    </row>
    <row r="20" spans="1:13" x14ac:dyDescent="0.2">
      <c r="A20" s="32" t="s">
        <v>1</v>
      </c>
      <c r="B20" s="33"/>
      <c r="C20" s="39">
        <v>57</v>
      </c>
      <c r="D20" s="39">
        <v>688.95000000018626</v>
      </c>
      <c r="E20" s="39">
        <v>919.0500000002794</v>
      </c>
      <c r="F20" s="39">
        <f t="shared" ref="F20" si="0">E31</f>
        <v>29553.900000000373</v>
      </c>
      <c r="G20" s="39">
        <f t="shared" ref="G20" si="1">F31</f>
        <v>29166.629999999888</v>
      </c>
      <c r="H20" s="39">
        <f t="shared" ref="H20" si="2">G31</f>
        <v>27195.589999999851</v>
      </c>
      <c r="I20" s="39">
        <f t="shared" ref="I20" si="3">H31</f>
        <v>27195.589999999851</v>
      </c>
      <c r="J20" s="59"/>
      <c r="K20" s="60"/>
      <c r="M20" s="59"/>
    </row>
    <row r="21" spans="1:13" x14ac:dyDescent="0.2">
      <c r="A21" s="32" t="s">
        <v>2</v>
      </c>
      <c r="B21" s="33"/>
      <c r="C21" s="39">
        <v>2713799.5</v>
      </c>
      <c r="D21" s="39">
        <v>3089260.54</v>
      </c>
      <c r="E21" s="39">
        <v>3073745.7</v>
      </c>
      <c r="F21" s="39">
        <v>6626458.7699999996</v>
      </c>
      <c r="G21" s="39">
        <v>11410894.01</v>
      </c>
      <c r="H21" s="39">
        <v>20000000</v>
      </c>
      <c r="I21" s="39">
        <v>20000000</v>
      </c>
      <c r="J21" s="59"/>
      <c r="K21" s="60"/>
      <c r="L21" s="62"/>
      <c r="M21" s="62"/>
    </row>
    <row r="22" spans="1:13" x14ac:dyDescent="0.2">
      <c r="A22" s="32" t="s">
        <v>3</v>
      </c>
      <c r="B22" s="33"/>
      <c r="C22" s="39">
        <v>2713167.55</v>
      </c>
      <c r="D22" s="39">
        <v>3089030.44</v>
      </c>
      <c r="E22" s="38">
        <v>3045110.85</v>
      </c>
      <c r="F22" s="39">
        <v>6626846.04</v>
      </c>
      <c r="G22" s="39">
        <v>11412865.050000001</v>
      </c>
      <c r="H22" s="39">
        <v>20000000</v>
      </c>
      <c r="I22" s="39">
        <v>20000000</v>
      </c>
      <c r="J22" s="59"/>
      <c r="K22" s="60"/>
      <c r="L22" s="62"/>
    </row>
    <row r="23" spans="1:13" x14ac:dyDescent="0.2">
      <c r="A23" s="32"/>
      <c r="B23" s="33"/>
      <c r="C23" s="39"/>
      <c r="D23" s="39"/>
      <c r="E23" s="39"/>
      <c r="F23" s="39"/>
      <c r="G23" s="39"/>
      <c r="H23" s="39"/>
      <c r="I23" s="39"/>
    </row>
    <row r="24" spans="1:13" x14ac:dyDescent="0.2">
      <c r="A24" s="32" t="s">
        <v>4</v>
      </c>
      <c r="B24" s="30"/>
      <c r="C24" s="41"/>
      <c r="D24" s="41"/>
      <c r="E24" s="41"/>
      <c r="F24" s="41"/>
      <c r="G24" s="41"/>
      <c r="H24" s="38"/>
      <c r="I24" s="38"/>
      <c r="J24" s="40"/>
    </row>
    <row r="25" spans="1:13" x14ac:dyDescent="0.2">
      <c r="A25" s="32" t="s">
        <v>31</v>
      </c>
      <c r="B25" s="33"/>
      <c r="C25" s="42"/>
      <c r="D25" s="41"/>
      <c r="E25" s="41"/>
      <c r="F25" s="41"/>
      <c r="G25" s="41"/>
      <c r="H25" s="38"/>
      <c r="I25" s="38"/>
    </row>
    <row r="26" spans="1:13" x14ac:dyDescent="0.2">
      <c r="A26" s="43"/>
      <c r="B26" s="44"/>
      <c r="C26" s="39"/>
      <c r="D26" s="39"/>
      <c r="E26" s="39"/>
      <c r="F26" s="39"/>
      <c r="G26" s="39"/>
      <c r="H26" s="39"/>
      <c r="I26" s="39"/>
    </row>
    <row r="27" spans="1:13" x14ac:dyDescent="0.2">
      <c r="A27" s="43"/>
      <c r="B27" s="44"/>
      <c r="C27" s="39"/>
      <c r="D27" s="39"/>
      <c r="E27" s="39"/>
      <c r="F27" s="39"/>
      <c r="G27" s="39"/>
      <c r="H27" s="39"/>
      <c r="I27" s="39"/>
    </row>
    <row r="28" spans="1:13" x14ac:dyDescent="0.2">
      <c r="A28" s="43"/>
      <c r="B28" s="44"/>
      <c r="C28" s="39"/>
      <c r="D28" s="39"/>
      <c r="E28" s="39"/>
      <c r="F28" s="39"/>
      <c r="G28" s="39"/>
      <c r="H28" s="39"/>
      <c r="I28" s="39"/>
    </row>
    <row r="29" spans="1:13" x14ac:dyDescent="0.2">
      <c r="A29" s="32" t="s">
        <v>5</v>
      </c>
      <c r="B29" s="33"/>
      <c r="C29" s="38">
        <v>0</v>
      </c>
      <c r="D29" s="38">
        <v>0</v>
      </c>
      <c r="E29" s="38">
        <v>0</v>
      </c>
      <c r="F29" s="38">
        <f t="shared" ref="F29:H29" si="4">SUM(F26:F28)</f>
        <v>0</v>
      </c>
      <c r="G29" s="38">
        <f t="shared" si="4"/>
        <v>0</v>
      </c>
      <c r="H29" s="38">
        <f t="shared" si="4"/>
        <v>0</v>
      </c>
      <c r="I29" s="38">
        <f t="shared" ref="I29" si="5">SUM(I26:I28)</f>
        <v>0</v>
      </c>
    </row>
    <row r="30" spans="1:13" x14ac:dyDescent="0.2">
      <c r="A30" s="32"/>
      <c r="B30" s="33"/>
      <c r="C30" s="39"/>
      <c r="D30" s="39"/>
      <c r="E30" s="39"/>
      <c r="F30" s="39"/>
      <c r="G30" s="39"/>
      <c r="H30" s="39"/>
      <c r="I30" s="39"/>
    </row>
    <row r="31" spans="1:13" x14ac:dyDescent="0.2">
      <c r="A31" s="32" t="s">
        <v>7</v>
      </c>
      <c r="B31" s="33"/>
      <c r="C31" s="38">
        <v>688.95000000018626</v>
      </c>
      <c r="D31" s="38">
        <v>919.0500000002794</v>
      </c>
      <c r="E31" s="38">
        <v>29553.900000000373</v>
      </c>
      <c r="F31" s="38">
        <f>+F20+F21-F22+F29</f>
        <v>29166.629999999888</v>
      </c>
      <c r="G31" s="38">
        <f>+G20+G21-G22+G29</f>
        <v>27195.589999999851</v>
      </c>
      <c r="H31" s="38">
        <f t="shared" ref="H31:I31" si="6">+H20+H21-H22+H29</f>
        <v>27195.589999999851</v>
      </c>
      <c r="I31" s="38">
        <f t="shared" si="6"/>
        <v>27195.589999999851</v>
      </c>
    </row>
    <row r="32" spans="1:13" x14ac:dyDescent="0.2">
      <c r="A32" s="43"/>
      <c r="B32" s="44"/>
      <c r="C32" s="46"/>
      <c r="D32" s="46"/>
      <c r="E32" s="39"/>
      <c r="F32" s="39"/>
      <c r="G32" s="39"/>
      <c r="H32" s="39"/>
      <c r="I32" s="39"/>
    </row>
    <row r="33" spans="1:9" x14ac:dyDescent="0.2">
      <c r="A33" s="32" t="s">
        <v>24</v>
      </c>
      <c r="B33" s="33"/>
      <c r="C33" s="46">
        <v>95405</v>
      </c>
      <c r="D33" s="46">
        <v>182795.92</v>
      </c>
      <c r="E33" s="39">
        <v>323277.17</v>
      </c>
      <c r="F33" s="202">
        <v>2921812.66</v>
      </c>
      <c r="G33" s="39">
        <v>12888013.779999999</v>
      </c>
      <c r="H33" s="39"/>
      <c r="I33" s="39"/>
    </row>
    <row r="34" spans="1:9" x14ac:dyDescent="0.2">
      <c r="A34" s="43"/>
      <c r="B34" s="44"/>
      <c r="C34" s="46"/>
      <c r="D34" s="46"/>
      <c r="E34" s="39"/>
      <c r="F34" s="39"/>
      <c r="G34" s="39"/>
      <c r="H34" s="39"/>
      <c r="I34" s="39"/>
    </row>
    <row r="35" spans="1:9" x14ac:dyDescent="0.2">
      <c r="A35" s="32" t="s">
        <v>25</v>
      </c>
      <c r="B35" s="47"/>
      <c r="C35" s="48" t="s">
        <v>47</v>
      </c>
      <c r="D35" s="48" t="s">
        <v>47</v>
      </c>
      <c r="E35" s="49" t="s">
        <v>47</v>
      </c>
      <c r="F35" s="49" t="s">
        <v>47</v>
      </c>
      <c r="G35" s="49" t="s">
        <v>47</v>
      </c>
      <c r="H35" s="49" t="s">
        <v>47</v>
      </c>
      <c r="I35" s="49" t="s">
        <v>47</v>
      </c>
    </row>
    <row r="36" spans="1:9" x14ac:dyDescent="0.2">
      <c r="A36" s="50"/>
      <c r="B36" s="50"/>
      <c r="C36" s="51"/>
      <c r="D36" s="51"/>
      <c r="E36" s="51"/>
      <c r="F36" s="51"/>
      <c r="G36" s="51"/>
      <c r="H36" s="51"/>
      <c r="I36" s="51"/>
    </row>
    <row r="37" spans="1:9" x14ac:dyDescent="0.2">
      <c r="A37" s="52" t="s">
        <v>26</v>
      </c>
      <c r="B37" s="28"/>
      <c r="C37" s="53"/>
      <c r="D37" s="53"/>
      <c r="E37" s="53"/>
      <c r="F37" s="53"/>
      <c r="G37" s="53"/>
      <c r="H37" s="53"/>
      <c r="I37" s="53"/>
    </row>
    <row r="38" spans="1:9" x14ac:dyDescent="0.2">
      <c r="A38" s="54" t="s">
        <v>29</v>
      </c>
      <c r="B38" s="44"/>
      <c r="C38" s="46"/>
      <c r="D38" s="46"/>
      <c r="E38" s="46"/>
      <c r="F38" s="46"/>
      <c r="G38" s="46"/>
      <c r="H38" s="46"/>
      <c r="I38" s="46"/>
    </row>
    <row r="39" spans="1:9" x14ac:dyDescent="0.2">
      <c r="A39" s="32"/>
      <c r="B39" s="33"/>
      <c r="C39" s="39"/>
      <c r="D39" s="39"/>
      <c r="E39" s="39"/>
      <c r="F39" s="39"/>
      <c r="G39" s="39"/>
      <c r="H39" s="39"/>
      <c r="I39" s="39"/>
    </row>
    <row r="40" spans="1:9" x14ac:dyDescent="0.2">
      <c r="A40" s="32" t="s">
        <v>6</v>
      </c>
      <c r="B40" s="33"/>
      <c r="C40" s="39"/>
      <c r="D40" s="39"/>
      <c r="E40" s="39"/>
      <c r="F40" s="39"/>
      <c r="G40" s="39"/>
      <c r="H40" s="39"/>
      <c r="I40" s="39"/>
    </row>
    <row r="41" spans="1:9" x14ac:dyDescent="0.2">
      <c r="A41" s="32"/>
      <c r="B41" s="33"/>
      <c r="C41" s="39"/>
      <c r="D41" s="39"/>
      <c r="E41" s="39"/>
      <c r="F41" s="39"/>
      <c r="G41" s="39"/>
      <c r="H41" s="39"/>
      <c r="I41" s="39"/>
    </row>
    <row r="42" spans="1:9" x14ac:dyDescent="0.2">
      <c r="A42" s="54" t="s">
        <v>8</v>
      </c>
      <c r="B42" s="47"/>
      <c r="C42" s="39"/>
      <c r="D42" s="39"/>
      <c r="E42" s="39"/>
      <c r="F42" s="39"/>
      <c r="G42" s="39"/>
      <c r="H42" s="39"/>
      <c r="I42" s="39"/>
    </row>
    <row r="43" spans="1:9" x14ac:dyDescent="0.2">
      <c r="A43" s="55" t="s">
        <v>9</v>
      </c>
      <c r="B43" s="56"/>
      <c r="C43" s="39"/>
      <c r="D43" s="39"/>
      <c r="E43" s="39"/>
      <c r="F43" s="39"/>
      <c r="G43" s="39"/>
      <c r="H43" s="39"/>
      <c r="I43" s="39"/>
    </row>
  </sheetData>
  <mergeCells count="4">
    <mergeCell ref="A7:I7"/>
    <mergeCell ref="A9:I9"/>
    <mergeCell ref="A11:I12"/>
    <mergeCell ref="A16:I16"/>
  </mergeCells>
  <printOptions horizontalCentered="1" verticalCentered="1"/>
  <pageMargins left="0.75" right="0.75" top="1" bottom="1" header="0.5" footer="0.5"/>
  <pageSetup scale="85" orientation="landscape" r:id="rId1"/>
  <headerFooter alignWithMargins="0">
    <oddHeader>&amp;C&amp;"Arial,Bold"Report on Non-General Fund Information&amp;"Arial,Regular"
for Submittal to the 2023 Legislature</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45D79D-28E6-473A-BA06-00970FEFFCAD}">
  <sheetPr>
    <pageSetUpPr fitToPage="1"/>
  </sheetPr>
  <dimension ref="A1:R43"/>
  <sheetViews>
    <sheetView zoomScaleNormal="100" zoomScaleSheetLayoutView="100" zoomScalePageLayoutView="90" workbookViewId="0">
      <selection activeCell="A7" sqref="A7"/>
    </sheetView>
  </sheetViews>
  <sheetFormatPr defaultColWidth="10.28515625" defaultRowHeight="12.75" x14ac:dyDescent="0.2"/>
  <cols>
    <col min="1" max="2" width="14.7109375" style="27" customWidth="1"/>
    <col min="3" max="8" width="14" style="27" customWidth="1"/>
    <col min="9" max="9" width="13.140625" style="27" customWidth="1"/>
    <col min="10" max="12" width="10.28515625" style="27"/>
    <col min="13" max="13" width="9.28515625" style="27" bestFit="1" customWidth="1"/>
    <col min="14" max="16384" width="10.28515625" style="27"/>
  </cols>
  <sheetData>
    <row r="1" spans="1:12" x14ac:dyDescent="0.2">
      <c r="A1" s="78"/>
      <c r="B1" s="78"/>
      <c r="C1" s="78"/>
      <c r="D1" s="78"/>
      <c r="E1" s="78"/>
      <c r="F1" s="78"/>
      <c r="G1" s="78"/>
      <c r="H1" s="78"/>
      <c r="I1" s="78"/>
    </row>
    <row r="2" spans="1:12" x14ac:dyDescent="0.2">
      <c r="A2" s="78" t="s">
        <v>13</v>
      </c>
      <c r="B2" s="80" t="s">
        <v>55</v>
      </c>
      <c r="C2" s="80"/>
      <c r="D2" s="80"/>
      <c r="E2" s="78"/>
      <c r="F2" s="78"/>
      <c r="G2" s="81" t="s">
        <v>14</v>
      </c>
      <c r="H2" s="80" t="s">
        <v>117</v>
      </c>
      <c r="I2" s="80"/>
    </row>
    <row r="3" spans="1:12" x14ac:dyDescent="0.2">
      <c r="A3" s="78" t="s">
        <v>22</v>
      </c>
      <c r="B3" s="80" t="s">
        <v>118</v>
      </c>
      <c r="C3" s="80"/>
      <c r="D3" s="80"/>
      <c r="E3" s="78"/>
      <c r="F3" s="78"/>
      <c r="G3" s="81" t="s">
        <v>15</v>
      </c>
      <c r="H3" s="82" t="s">
        <v>119</v>
      </c>
      <c r="I3" s="82"/>
    </row>
    <row r="4" spans="1:12" x14ac:dyDescent="0.2">
      <c r="A4" s="78" t="s">
        <v>16</v>
      </c>
      <c r="B4" s="80" t="s">
        <v>120</v>
      </c>
      <c r="C4" s="80"/>
      <c r="D4" s="80"/>
      <c r="E4" s="78"/>
      <c r="F4" s="78"/>
      <c r="G4" s="81" t="s">
        <v>18</v>
      </c>
      <c r="H4" s="80" t="s">
        <v>41</v>
      </c>
      <c r="I4" s="80"/>
    </row>
    <row r="5" spans="1:12" ht="17.25" customHeight="1" x14ac:dyDescent="0.2">
      <c r="A5" s="78" t="s">
        <v>17</v>
      </c>
      <c r="B5" s="218" t="s">
        <v>121</v>
      </c>
      <c r="C5" s="218"/>
      <c r="D5" s="218"/>
      <c r="E5" s="78"/>
      <c r="F5" s="78"/>
      <c r="G5" s="81" t="s">
        <v>19</v>
      </c>
      <c r="H5" s="82" t="s">
        <v>122</v>
      </c>
      <c r="I5" s="82"/>
    </row>
    <row r="6" spans="1:12" x14ac:dyDescent="0.2">
      <c r="A6" s="78"/>
      <c r="B6" s="219"/>
      <c r="C6" s="219"/>
      <c r="D6" s="219"/>
      <c r="E6" s="78"/>
      <c r="F6" s="78"/>
      <c r="G6" s="78"/>
      <c r="H6" s="78"/>
      <c r="I6" s="78"/>
    </row>
    <row r="7" spans="1:12" ht="11.25" customHeight="1" x14ac:dyDescent="0.2">
      <c r="A7" s="78"/>
      <c r="B7" s="78"/>
      <c r="C7" s="78"/>
      <c r="D7" s="78"/>
      <c r="E7" s="78"/>
      <c r="F7" s="78"/>
      <c r="G7" s="78"/>
      <c r="H7" s="78"/>
      <c r="I7" s="78"/>
    </row>
    <row r="8" spans="1:12" s="116" customFormat="1" ht="13.5" customHeight="1" x14ac:dyDescent="0.2">
      <c r="A8" s="220" t="s">
        <v>123</v>
      </c>
      <c r="B8" s="220"/>
      <c r="C8" s="220"/>
      <c r="D8" s="220"/>
      <c r="E8" s="220"/>
      <c r="F8" s="220"/>
      <c r="G8" s="220"/>
      <c r="H8" s="220"/>
      <c r="I8" s="220"/>
    </row>
    <row r="9" spans="1:12" s="116" customFormat="1" ht="9.75" customHeight="1" x14ac:dyDescent="0.2">
      <c r="A9" s="204"/>
      <c r="B9" s="204"/>
      <c r="C9" s="204"/>
      <c r="D9" s="204"/>
      <c r="E9" s="204"/>
      <c r="F9" s="204"/>
      <c r="G9" s="204"/>
      <c r="H9" s="204"/>
      <c r="I9" s="204"/>
    </row>
    <row r="10" spans="1:12" s="116" customFormat="1" ht="15.75" customHeight="1" x14ac:dyDescent="0.2">
      <c r="A10" s="117" t="s">
        <v>124</v>
      </c>
      <c r="B10" s="117"/>
      <c r="C10" s="117"/>
      <c r="D10" s="117"/>
      <c r="E10" s="117"/>
      <c r="F10" s="117"/>
      <c r="G10" s="117"/>
      <c r="H10" s="117"/>
      <c r="I10" s="117"/>
    </row>
    <row r="11" spans="1:12" s="116" customFormat="1" ht="7.5" customHeight="1" x14ac:dyDescent="0.2">
      <c r="A11" s="117"/>
      <c r="B11" s="117"/>
      <c r="C11" s="117"/>
      <c r="D11" s="117"/>
      <c r="E11" s="117"/>
      <c r="F11" s="117"/>
      <c r="G11" s="117"/>
      <c r="H11" s="117"/>
      <c r="I11" s="117"/>
    </row>
    <row r="12" spans="1:12" s="116" customFormat="1" ht="39" customHeight="1" x14ac:dyDescent="0.2">
      <c r="A12" s="213" t="s">
        <v>363</v>
      </c>
      <c r="B12" s="213"/>
      <c r="C12" s="213"/>
      <c r="D12" s="213"/>
      <c r="E12" s="213"/>
      <c r="F12" s="213"/>
      <c r="G12" s="213"/>
      <c r="H12" s="213"/>
      <c r="I12" s="213"/>
      <c r="K12" s="27"/>
    </row>
    <row r="13" spans="1:12" s="116" customFormat="1" ht="12.75" customHeight="1" x14ac:dyDescent="0.2">
      <c r="A13" s="118"/>
      <c r="L13" s="118"/>
    </row>
    <row r="14" spans="1:12" s="116" customFormat="1" ht="17.25" customHeight="1" x14ac:dyDescent="0.2">
      <c r="A14" s="221" t="s">
        <v>125</v>
      </c>
      <c r="B14" s="222"/>
      <c r="C14" s="222"/>
      <c r="D14" s="222"/>
      <c r="E14" s="222"/>
      <c r="F14" s="222"/>
      <c r="G14" s="222"/>
      <c r="H14" s="222"/>
      <c r="I14" s="222"/>
    </row>
    <row r="16" spans="1:12" x14ac:dyDescent="0.2">
      <c r="A16" s="214" t="s">
        <v>12</v>
      </c>
      <c r="B16" s="215"/>
      <c r="C16" s="215"/>
      <c r="D16" s="215"/>
      <c r="E16" s="215"/>
      <c r="F16" s="215"/>
      <c r="G16" s="215"/>
      <c r="H16" s="215"/>
      <c r="I16" s="216"/>
    </row>
    <row r="17" spans="1:9" x14ac:dyDescent="0.2">
      <c r="A17" s="83"/>
      <c r="B17" s="84"/>
      <c r="C17" s="85" t="s">
        <v>27</v>
      </c>
      <c r="D17" s="85" t="s">
        <v>30</v>
      </c>
      <c r="E17" s="85" t="s">
        <v>32</v>
      </c>
      <c r="F17" s="85" t="s">
        <v>33</v>
      </c>
      <c r="G17" s="85" t="s">
        <v>34</v>
      </c>
      <c r="H17" s="85" t="s">
        <v>35</v>
      </c>
      <c r="I17" s="85" t="s">
        <v>312</v>
      </c>
    </row>
    <row r="18" spans="1:9" x14ac:dyDescent="0.2">
      <c r="A18" s="32"/>
      <c r="B18" s="33"/>
      <c r="C18" s="35" t="s">
        <v>10</v>
      </c>
      <c r="D18" s="35" t="s">
        <v>10</v>
      </c>
      <c r="E18" s="35" t="s">
        <v>10</v>
      </c>
      <c r="F18" s="35" t="s">
        <v>10</v>
      </c>
      <c r="G18" s="5" t="s">
        <v>10</v>
      </c>
      <c r="H18" s="35" t="s">
        <v>11</v>
      </c>
      <c r="I18" s="35" t="s">
        <v>11</v>
      </c>
    </row>
    <row r="19" spans="1:9" x14ac:dyDescent="0.2">
      <c r="A19" s="32" t="s">
        <v>0</v>
      </c>
      <c r="B19" s="33"/>
      <c r="C19" s="39">
        <v>1258950</v>
      </c>
      <c r="D19" s="39">
        <v>2145675</v>
      </c>
      <c r="E19" s="39">
        <v>1287300</v>
      </c>
      <c r="F19" s="39">
        <v>1361665</v>
      </c>
      <c r="G19" s="39">
        <v>1328250</v>
      </c>
      <c r="H19" s="39">
        <v>1394663</v>
      </c>
      <c r="I19" s="39">
        <v>1394663</v>
      </c>
    </row>
    <row r="20" spans="1:9" x14ac:dyDescent="0.2">
      <c r="A20" s="32" t="s">
        <v>1</v>
      </c>
      <c r="B20" s="33"/>
      <c r="C20" s="39">
        <v>47265.110000000102</v>
      </c>
      <c r="D20" s="39">
        <v>19214.75</v>
      </c>
      <c r="E20" s="39">
        <v>50950.75</v>
      </c>
      <c r="F20" s="39">
        <f t="shared" ref="F20:I20" si="0">E31</f>
        <v>55824.320000000065</v>
      </c>
      <c r="G20" s="39">
        <f t="shared" si="0"/>
        <v>13542.760000000009</v>
      </c>
      <c r="H20" s="39">
        <f t="shared" si="0"/>
        <v>70001.969999999972</v>
      </c>
      <c r="I20" s="39">
        <f t="shared" si="0"/>
        <v>70001.969999999972</v>
      </c>
    </row>
    <row r="21" spans="1:9" x14ac:dyDescent="0.2">
      <c r="A21" s="32" t="s">
        <v>2</v>
      </c>
      <c r="B21" s="33"/>
      <c r="C21" s="39">
        <v>1657682.64</v>
      </c>
      <c r="D21" s="39">
        <v>1212591.48</v>
      </c>
      <c r="E21" s="39">
        <v>1554901.31</v>
      </c>
      <c r="F21" s="39">
        <v>1058325</v>
      </c>
      <c r="G21" s="39">
        <v>1720629.43</v>
      </c>
      <c r="H21" s="39">
        <v>1361665</v>
      </c>
      <c r="I21" s="39">
        <v>1361665</v>
      </c>
    </row>
    <row r="22" spans="1:9" x14ac:dyDescent="0.2">
      <c r="A22" s="32" t="s">
        <v>3</v>
      </c>
      <c r="B22" s="33"/>
      <c r="C22" s="39">
        <v>1228153</v>
      </c>
      <c r="D22" s="39">
        <v>1180855.48</v>
      </c>
      <c r="E22" s="39">
        <v>1550027.74</v>
      </c>
      <c r="F22" s="39">
        <v>1100606.56</v>
      </c>
      <c r="G22" s="39">
        <v>1664170.22</v>
      </c>
      <c r="H22" s="39">
        <v>1361665</v>
      </c>
      <c r="I22" s="39">
        <v>1361665</v>
      </c>
    </row>
    <row r="23" spans="1:9" x14ac:dyDescent="0.2">
      <c r="A23" s="32"/>
      <c r="B23" s="33"/>
      <c r="C23" s="39"/>
      <c r="D23" s="39"/>
      <c r="E23" s="39"/>
      <c r="F23" s="39"/>
      <c r="G23" s="39"/>
      <c r="H23" s="39"/>
      <c r="I23" s="39"/>
    </row>
    <row r="24" spans="1:9" x14ac:dyDescent="0.2">
      <c r="A24" s="32" t="s">
        <v>4</v>
      </c>
      <c r="B24" s="30"/>
      <c r="C24" s="41"/>
      <c r="D24" s="41"/>
      <c r="E24" s="41"/>
      <c r="F24" s="41"/>
      <c r="G24" s="38"/>
      <c r="H24" s="38"/>
      <c r="I24" s="38"/>
    </row>
    <row r="25" spans="1:9" x14ac:dyDescent="0.2">
      <c r="A25" s="32" t="s">
        <v>126</v>
      </c>
      <c r="B25" s="30"/>
      <c r="C25" s="40"/>
      <c r="D25" s="40"/>
      <c r="E25" s="40"/>
      <c r="F25" s="40"/>
      <c r="G25" s="45"/>
      <c r="H25" s="45"/>
      <c r="I25" s="45"/>
    </row>
    <row r="26" spans="1:9" x14ac:dyDescent="0.2">
      <c r="A26" s="43" t="s">
        <v>127</v>
      </c>
      <c r="B26" s="44"/>
      <c r="C26" s="39">
        <v>-457580</v>
      </c>
      <c r="D26" s="119"/>
      <c r="E26" s="39"/>
      <c r="F26" s="39"/>
      <c r="G26" s="39"/>
      <c r="H26" s="39"/>
      <c r="I26" s="39"/>
    </row>
    <row r="27" spans="1:9" x14ac:dyDescent="0.2">
      <c r="A27" s="43"/>
      <c r="B27" s="44"/>
      <c r="C27" s="39"/>
      <c r="D27" s="119"/>
      <c r="E27" s="39"/>
      <c r="F27" s="39"/>
      <c r="G27" s="39"/>
      <c r="H27" s="39"/>
      <c r="I27" s="39"/>
    </row>
    <row r="28" spans="1:9" x14ac:dyDescent="0.2">
      <c r="A28" s="43"/>
      <c r="B28" s="44"/>
      <c r="C28" s="39"/>
      <c r="D28" s="119"/>
      <c r="E28" s="39"/>
      <c r="F28" s="39"/>
      <c r="G28" s="39"/>
      <c r="H28" s="39"/>
      <c r="I28" s="39"/>
    </row>
    <row r="29" spans="1:9" x14ac:dyDescent="0.2">
      <c r="A29" s="32" t="s">
        <v>5</v>
      </c>
      <c r="B29" s="33"/>
      <c r="C29" s="39">
        <v>-457580</v>
      </c>
      <c r="D29" s="119">
        <v>0</v>
      </c>
      <c r="E29" s="39">
        <v>0</v>
      </c>
      <c r="F29" s="39">
        <f t="shared" ref="F29:H29" si="1">SUM(F26:F28)</f>
        <v>0</v>
      </c>
      <c r="G29" s="39">
        <f t="shared" si="1"/>
        <v>0</v>
      </c>
      <c r="H29" s="39">
        <f t="shared" si="1"/>
        <v>0</v>
      </c>
      <c r="I29" s="39">
        <f t="shared" ref="I29" si="2">SUM(I26:I28)</f>
        <v>0</v>
      </c>
    </row>
    <row r="30" spans="1:9" x14ac:dyDescent="0.2">
      <c r="A30" s="32"/>
      <c r="B30" s="33"/>
      <c r="C30" s="39"/>
      <c r="D30" s="39"/>
      <c r="E30" s="39"/>
      <c r="F30" s="39"/>
      <c r="G30" s="39"/>
      <c r="H30" s="39"/>
      <c r="I30" s="39"/>
    </row>
    <row r="31" spans="1:9" x14ac:dyDescent="0.2">
      <c r="A31" s="32" t="s">
        <v>7</v>
      </c>
      <c r="B31" s="33"/>
      <c r="C31" s="38">
        <v>19214.75</v>
      </c>
      <c r="D31" s="38">
        <v>50950.75</v>
      </c>
      <c r="E31" s="38">
        <v>55824.320000000065</v>
      </c>
      <c r="F31" s="38">
        <f t="shared" ref="F31:I31" si="3">F20+F21-F22+F29</f>
        <v>13542.760000000009</v>
      </c>
      <c r="G31" s="38">
        <f t="shared" si="3"/>
        <v>70001.969999999972</v>
      </c>
      <c r="H31" s="38">
        <f t="shared" si="3"/>
        <v>70001.969999999972</v>
      </c>
      <c r="I31" s="38">
        <f t="shared" si="3"/>
        <v>70001.969999999972</v>
      </c>
    </row>
    <row r="32" spans="1:9" x14ac:dyDescent="0.2">
      <c r="A32" s="43"/>
      <c r="B32" s="44"/>
      <c r="C32" s="39"/>
      <c r="D32" s="39"/>
      <c r="E32" s="39"/>
      <c r="F32" s="39"/>
      <c r="G32" s="39"/>
      <c r="H32" s="39"/>
      <c r="I32" s="39"/>
    </row>
    <row r="33" spans="1:18" x14ac:dyDescent="0.2">
      <c r="A33" s="32" t="s">
        <v>24</v>
      </c>
      <c r="B33" s="33"/>
      <c r="C33" s="46">
        <v>686427.54</v>
      </c>
      <c r="D33" s="46">
        <v>1111964.1599999999</v>
      </c>
      <c r="E33" s="46">
        <v>1858031.33</v>
      </c>
      <c r="F33" s="46">
        <v>1869187.62</v>
      </c>
      <c r="G33" s="46">
        <v>1268340.72</v>
      </c>
      <c r="H33" s="46">
        <v>1500000</v>
      </c>
      <c r="I33" s="46">
        <v>1500000</v>
      </c>
    </row>
    <row r="34" spans="1:18" x14ac:dyDescent="0.2">
      <c r="A34" s="43"/>
      <c r="B34" s="44"/>
      <c r="C34" s="46"/>
      <c r="D34" s="39"/>
      <c r="E34" s="39"/>
      <c r="F34" s="39"/>
      <c r="G34" s="39"/>
      <c r="H34" s="39"/>
      <c r="I34" s="39"/>
    </row>
    <row r="35" spans="1:18" x14ac:dyDescent="0.2">
      <c r="A35" s="83" t="s">
        <v>25</v>
      </c>
      <c r="B35" s="93"/>
      <c r="C35" s="48" t="s">
        <v>76</v>
      </c>
      <c r="D35" s="48" t="s">
        <v>76</v>
      </c>
      <c r="E35" s="48" t="s">
        <v>76</v>
      </c>
      <c r="F35" s="48" t="s">
        <v>76</v>
      </c>
      <c r="G35" s="48" t="s">
        <v>76</v>
      </c>
      <c r="H35" s="48" t="s">
        <v>76</v>
      </c>
      <c r="I35" s="48" t="s">
        <v>76</v>
      </c>
    </row>
    <row r="36" spans="1:18" ht="33" customHeight="1" x14ac:dyDescent="0.2">
      <c r="A36" s="217"/>
      <c r="B36" s="217"/>
      <c r="C36" s="217"/>
      <c r="D36" s="217"/>
      <c r="E36" s="217"/>
      <c r="F36" s="217"/>
      <c r="G36" s="217"/>
      <c r="H36" s="217"/>
      <c r="I36" s="217"/>
    </row>
    <row r="37" spans="1:18" x14ac:dyDescent="0.2">
      <c r="A37" s="98" t="s">
        <v>26</v>
      </c>
      <c r="B37" s="80"/>
      <c r="C37" s="53"/>
      <c r="D37" s="53"/>
      <c r="E37" s="99"/>
      <c r="F37" s="99"/>
      <c r="G37" s="99"/>
      <c r="H37" s="99"/>
      <c r="I37" s="99"/>
      <c r="R37" s="27" t="s">
        <v>128</v>
      </c>
    </row>
    <row r="38" spans="1:18" x14ac:dyDescent="0.2">
      <c r="A38" s="100" t="s">
        <v>129</v>
      </c>
      <c r="B38" s="90"/>
      <c r="C38" s="46"/>
      <c r="D38" s="46"/>
      <c r="E38" s="92"/>
      <c r="F38" s="92"/>
      <c r="G38" s="92"/>
      <c r="H38" s="92"/>
      <c r="I38" s="92"/>
    </row>
    <row r="39" spans="1:18" x14ac:dyDescent="0.2">
      <c r="A39" s="83"/>
      <c r="B39" s="84"/>
      <c r="C39" s="88"/>
      <c r="D39" s="88"/>
      <c r="E39" s="88"/>
      <c r="F39" s="88"/>
      <c r="G39" s="88"/>
      <c r="H39" s="88"/>
      <c r="I39" s="88"/>
    </row>
    <row r="40" spans="1:18" x14ac:dyDescent="0.2">
      <c r="A40" s="83" t="s">
        <v>6</v>
      </c>
      <c r="B40" s="84"/>
      <c r="C40" s="39"/>
      <c r="D40" s="39"/>
      <c r="E40" s="88"/>
      <c r="F40" s="88"/>
      <c r="G40" s="88"/>
      <c r="H40" s="88"/>
      <c r="I40" s="88"/>
    </row>
    <row r="41" spans="1:18" x14ac:dyDescent="0.2">
      <c r="A41" s="83"/>
      <c r="B41" s="84"/>
      <c r="C41" s="39"/>
      <c r="D41" s="39"/>
      <c r="E41" s="88"/>
      <c r="F41" s="88"/>
      <c r="G41" s="88"/>
      <c r="H41" s="88"/>
      <c r="I41" s="88"/>
    </row>
    <row r="42" spans="1:18" x14ac:dyDescent="0.2">
      <c r="A42" s="100" t="s">
        <v>8</v>
      </c>
      <c r="B42" s="93"/>
      <c r="C42" s="39"/>
      <c r="D42" s="39"/>
      <c r="E42" s="88"/>
      <c r="F42" s="88"/>
      <c r="G42" s="88"/>
      <c r="H42" s="88"/>
      <c r="I42" s="88"/>
    </row>
    <row r="43" spans="1:18" x14ac:dyDescent="0.2">
      <c r="A43" s="101" t="s">
        <v>9</v>
      </c>
      <c r="B43" s="102"/>
      <c r="C43" s="39"/>
      <c r="D43" s="39"/>
      <c r="E43" s="88"/>
      <c r="F43" s="88"/>
      <c r="G43" s="88"/>
      <c r="H43" s="88"/>
      <c r="I43" s="88"/>
    </row>
  </sheetData>
  <sheetProtection selectLockedCells="1"/>
  <mergeCells count="6">
    <mergeCell ref="A36:I36"/>
    <mergeCell ref="B5:D6"/>
    <mergeCell ref="A8:I8"/>
    <mergeCell ref="A12:I12"/>
    <mergeCell ref="A14:I14"/>
    <mergeCell ref="A16:I16"/>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D48222-3C0B-4E2D-AEB0-C1CC606A4440}">
  <dimension ref="A1:I45"/>
  <sheetViews>
    <sheetView topLeftCell="A7" zoomScaleNormal="100" zoomScaleSheetLayoutView="100" workbookViewId="0">
      <selection activeCell="C49" sqref="C49"/>
    </sheetView>
  </sheetViews>
  <sheetFormatPr defaultColWidth="9.140625" defaultRowHeight="12.75" x14ac:dyDescent="0.2"/>
  <cols>
    <col min="1" max="2" width="14.5703125" style="27" customWidth="1"/>
    <col min="3" max="8" width="14" style="27" customWidth="1"/>
    <col min="9" max="9" width="13.140625" style="27" customWidth="1"/>
    <col min="10" max="16384" width="9.14062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242</v>
      </c>
      <c r="I2" s="80"/>
    </row>
    <row r="3" spans="1:9" x14ac:dyDescent="0.2">
      <c r="A3" s="78" t="s">
        <v>22</v>
      </c>
      <c r="B3" s="80" t="s">
        <v>243</v>
      </c>
      <c r="C3" s="80"/>
      <c r="D3" s="80"/>
      <c r="E3" s="78"/>
      <c r="F3" s="78"/>
      <c r="G3" s="81" t="s">
        <v>15</v>
      </c>
      <c r="H3" s="82" t="s">
        <v>244</v>
      </c>
      <c r="I3" s="82"/>
    </row>
    <row r="4" spans="1:9" x14ac:dyDescent="0.2">
      <c r="A4" s="78" t="s">
        <v>16</v>
      </c>
      <c r="B4" s="80" t="s">
        <v>245</v>
      </c>
      <c r="C4" s="80"/>
      <c r="D4" s="80"/>
      <c r="E4" s="78"/>
      <c r="F4" s="78"/>
      <c r="G4" s="81" t="s">
        <v>18</v>
      </c>
      <c r="H4" s="80" t="s">
        <v>41</v>
      </c>
      <c r="I4" s="80"/>
    </row>
    <row r="5" spans="1:9" x14ac:dyDescent="0.2">
      <c r="A5" s="78" t="s">
        <v>17</v>
      </c>
      <c r="B5" s="80" t="s">
        <v>246</v>
      </c>
      <c r="C5" s="82"/>
      <c r="D5" s="82"/>
      <c r="E5" s="78"/>
      <c r="F5" s="78"/>
      <c r="G5" s="81" t="s">
        <v>19</v>
      </c>
      <c r="H5" s="82" t="s">
        <v>247</v>
      </c>
      <c r="I5" s="82"/>
    </row>
    <row r="6" spans="1:9" x14ac:dyDescent="0.2">
      <c r="A6" s="78"/>
      <c r="B6" s="78"/>
      <c r="C6" s="78"/>
      <c r="D6" s="78"/>
      <c r="E6" s="78"/>
      <c r="F6" s="78"/>
      <c r="G6" s="78"/>
      <c r="H6" s="78"/>
      <c r="I6" s="78"/>
    </row>
    <row r="7" spans="1:9" x14ac:dyDescent="0.2">
      <c r="A7" s="78"/>
      <c r="B7" s="78"/>
      <c r="C7" s="78"/>
      <c r="D7" s="78"/>
      <c r="E7" s="78"/>
      <c r="F7" s="78"/>
      <c r="G7" s="78"/>
      <c r="H7" s="78"/>
      <c r="I7" s="78"/>
    </row>
    <row r="8" spans="1:9" x14ac:dyDescent="0.2">
      <c r="A8" s="78" t="s">
        <v>248</v>
      </c>
      <c r="B8" s="78"/>
      <c r="C8" s="78"/>
      <c r="D8" s="78"/>
      <c r="E8" s="78"/>
      <c r="F8" s="78"/>
      <c r="G8" s="78"/>
      <c r="H8" s="78"/>
      <c r="I8" s="78"/>
    </row>
    <row r="9" spans="1:9" x14ac:dyDescent="0.2">
      <c r="A9" s="78" t="s">
        <v>249</v>
      </c>
      <c r="B9" s="78"/>
      <c r="C9" s="78"/>
      <c r="D9" s="78"/>
      <c r="E9" s="78"/>
      <c r="F9" s="78"/>
      <c r="G9" s="78"/>
      <c r="H9" s="78"/>
      <c r="I9" s="78"/>
    </row>
    <row r="10" spans="1:9" x14ac:dyDescent="0.2">
      <c r="A10" s="78" t="s">
        <v>250</v>
      </c>
      <c r="B10" s="78"/>
      <c r="C10" s="78"/>
      <c r="D10" s="78"/>
      <c r="E10" s="78"/>
      <c r="F10" s="78"/>
      <c r="G10" s="78"/>
      <c r="H10" s="78"/>
      <c r="I10" s="78"/>
    </row>
    <row r="11" spans="1:9" x14ac:dyDescent="0.2">
      <c r="A11" s="78"/>
      <c r="B11" s="78"/>
      <c r="C11" s="78"/>
      <c r="D11" s="78"/>
      <c r="E11" s="78"/>
      <c r="F11" s="78"/>
      <c r="G11" s="78"/>
      <c r="H11" s="78"/>
      <c r="I11" s="78"/>
    </row>
    <row r="12" spans="1:9" x14ac:dyDescent="0.2">
      <c r="A12" s="78" t="s">
        <v>251</v>
      </c>
      <c r="B12" s="78"/>
      <c r="C12" s="78"/>
      <c r="D12" s="78"/>
      <c r="E12" s="78"/>
      <c r="F12" s="78"/>
      <c r="G12" s="78"/>
      <c r="H12" s="78"/>
      <c r="I12" s="78"/>
    </row>
    <row r="13" spans="1:9" x14ac:dyDescent="0.2">
      <c r="A13" s="78" t="s">
        <v>252</v>
      </c>
      <c r="B13" s="78"/>
      <c r="C13" s="78"/>
      <c r="D13" s="78"/>
      <c r="E13" s="78"/>
      <c r="F13" s="78"/>
      <c r="G13" s="78"/>
      <c r="H13" s="78"/>
      <c r="I13" s="78"/>
    </row>
    <row r="14" spans="1:9" x14ac:dyDescent="0.2">
      <c r="A14" s="78" t="s">
        <v>196</v>
      </c>
      <c r="B14" s="78"/>
      <c r="C14" s="78"/>
      <c r="D14" s="78"/>
      <c r="E14" s="78"/>
      <c r="F14" s="78"/>
      <c r="G14" s="78"/>
      <c r="H14" s="78"/>
      <c r="I14" s="78"/>
    </row>
    <row r="15" spans="1:9" x14ac:dyDescent="0.2">
      <c r="A15" s="78"/>
      <c r="B15" s="78"/>
      <c r="C15" s="78"/>
      <c r="D15" s="78"/>
      <c r="E15" s="78"/>
      <c r="F15" s="78"/>
      <c r="G15" s="78"/>
      <c r="H15" s="78"/>
      <c r="I15" s="78"/>
    </row>
    <row r="16" spans="1:9" x14ac:dyDescent="0.2">
      <c r="A16" s="27" t="s">
        <v>253</v>
      </c>
      <c r="B16" s="78"/>
      <c r="C16" s="78"/>
      <c r="D16" s="78"/>
      <c r="E16" s="78"/>
      <c r="F16" s="78"/>
      <c r="G16" s="78"/>
      <c r="H16" s="78"/>
      <c r="I16" s="78"/>
    </row>
    <row r="17" spans="1:9" x14ac:dyDescent="0.2">
      <c r="A17" s="78"/>
      <c r="B17" s="78"/>
      <c r="C17" s="78"/>
      <c r="D17" s="78"/>
      <c r="E17" s="78"/>
      <c r="F17" s="78"/>
      <c r="G17" s="78"/>
      <c r="H17" s="79"/>
      <c r="I17" s="78"/>
    </row>
    <row r="18" spans="1:9" x14ac:dyDescent="0.2">
      <c r="A18" s="223" t="s">
        <v>12</v>
      </c>
      <c r="B18" s="224"/>
      <c r="C18" s="224"/>
      <c r="D18" s="224"/>
      <c r="E18" s="224"/>
      <c r="F18" s="224"/>
      <c r="G18" s="224"/>
      <c r="H18" s="224"/>
      <c r="I18" s="225"/>
    </row>
    <row r="19" spans="1:9" x14ac:dyDescent="0.2">
      <c r="A19" s="83"/>
      <c r="B19" s="84"/>
      <c r="C19" s="85" t="s">
        <v>27</v>
      </c>
      <c r="D19" s="85" t="s">
        <v>30</v>
      </c>
      <c r="E19" s="85" t="s">
        <v>32</v>
      </c>
      <c r="F19" s="85" t="s">
        <v>33</v>
      </c>
      <c r="G19" s="85" t="s">
        <v>34</v>
      </c>
      <c r="H19" s="85" t="s">
        <v>35</v>
      </c>
      <c r="I19" s="85" t="s">
        <v>312</v>
      </c>
    </row>
    <row r="20" spans="1:9" x14ac:dyDescent="0.2">
      <c r="A20" s="83"/>
      <c r="B20" s="84"/>
      <c r="C20" s="35" t="s">
        <v>10</v>
      </c>
      <c r="D20" s="36" t="s">
        <v>10</v>
      </c>
      <c r="E20" s="35" t="s">
        <v>10</v>
      </c>
      <c r="F20" s="35" t="s">
        <v>10</v>
      </c>
      <c r="G20" s="37" t="s">
        <v>10</v>
      </c>
      <c r="H20" s="37" t="s">
        <v>11</v>
      </c>
      <c r="I20" s="37" t="s">
        <v>11</v>
      </c>
    </row>
    <row r="21" spans="1:9" x14ac:dyDescent="0.2">
      <c r="A21" s="83" t="s">
        <v>0</v>
      </c>
      <c r="B21" s="84"/>
      <c r="C21" s="39">
        <v>1332230</v>
      </c>
      <c r="D21" s="39">
        <v>1067581</v>
      </c>
      <c r="E21" s="39">
        <v>2033370</v>
      </c>
      <c r="F21" s="39">
        <v>2033370</v>
      </c>
      <c r="G21" s="39">
        <v>2033370</v>
      </c>
      <c r="H21" s="39">
        <v>2033370</v>
      </c>
      <c r="I21" s="39">
        <v>2033370</v>
      </c>
    </row>
    <row r="22" spans="1:9" x14ac:dyDescent="0.2">
      <c r="A22" s="83" t="s">
        <v>1</v>
      </c>
      <c r="B22" s="84"/>
      <c r="C22" s="39">
        <v>21</v>
      </c>
      <c r="D22" s="39">
        <v>16513</v>
      </c>
      <c r="E22" s="39">
        <v>0.79999999998835847</v>
      </c>
      <c r="F22" s="88">
        <v>25.140000000130385</v>
      </c>
      <c r="G22" s="88">
        <f>+F33</f>
        <v>0.38000000012107193</v>
      </c>
      <c r="H22" s="88">
        <f>+G33</f>
        <v>651.2300000002142</v>
      </c>
      <c r="I22" s="88">
        <f>+H33</f>
        <v>651.2300000002142</v>
      </c>
    </row>
    <row r="23" spans="1:9" x14ac:dyDescent="0.2">
      <c r="A23" s="83" t="s">
        <v>2</v>
      </c>
      <c r="B23" s="84"/>
      <c r="C23" s="39">
        <v>1148293</v>
      </c>
      <c r="D23" s="39">
        <v>411016.47</v>
      </c>
      <c r="E23" s="39">
        <v>1066474</v>
      </c>
      <c r="F23" s="88">
        <v>1050093.04</v>
      </c>
      <c r="G23" s="88">
        <v>1638199.61</v>
      </c>
      <c r="H23" s="88">
        <v>1915967</v>
      </c>
      <c r="I23" s="88">
        <v>1915967</v>
      </c>
    </row>
    <row r="24" spans="1:9" x14ac:dyDescent="0.2">
      <c r="A24" s="83" t="s">
        <v>3</v>
      </c>
      <c r="B24" s="84"/>
      <c r="C24" s="39">
        <v>1131801</v>
      </c>
      <c r="D24" s="39">
        <v>427528.67</v>
      </c>
      <c r="E24" s="38">
        <v>1066449.6599999999</v>
      </c>
      <c r="F24" s="88">
        <v>1050117.8</v>
      </c>
      <c r="G24" s="88">
        <v>1637548.76</v>
      </c>
      <c r="H24" s="88">
        <v>1915967</v>
      </c>
      <c r="I24" s="88">
        <v>1915967</v>
      </c>
    </row>
    <row r="25" spans="1:9" x14ac:dyDescent="0.2">
      <c r="A25" s="83"/>
      <c r="B25" s="84"/>
      <c r="C25" s="39"/>
      <c r="D25" s="39"/>
      <c r="E25" s="39"/>
      <c r="F25" s="88"/>
      <c r="G25" s="88"/>
      <c r="H25" s="88"/>
      <c r="I25" s="88"/>
    </row>
    <row r="26" spans="1:9" x14ac:dyDescent="0.2">
      <c r="A26" s="32" t="s">
        <v>4</v>
      </c>
      <c r="B26" s="30"/>
      <c r="C26" s="41"/>
      <c r="D26" s="41"/>
      <c r="E26" s="41"/>
      <c r="F26" s="41"/>
      <c r="G26" s="41"/>
      <c r="H26" s="38"/>
      <c r="I26" s="38"/>
    </row>
    <row r="27" spans="1:9" x14ac:dyDescent="0.2">
      <c r="A27" s="32" t="s">
        <v>31</v>
      </c>
      <c r="B27" s="33"/>
      <c r="C27" s="42"/>
      <c r="D27" s="41"/>
      <c r="E27" s="41"/>
      <c r="F27" s="41"/>
      <c r="G27" s="41"/>
      <c r="H27" s="38"/>
      <c r="I27" s="38"/>
    </row>
    <row r="28" spans="1:9" x14ac:dyDescent="0.2">
      <c r="A28" s="43"/>
      <c r="B28" s="44"/>
      <c r="C28" s="39"/>
      <c r="D28" s="39"/>
      <c r="E28" s="39"/>
      <c r="F28" s="39"/>
      <c r="G28" s="39"/>
      <c r="H28" s="39"/>
      <c r="I28" s="39"/>
    </row>
    <row r="29" spans="1:9" x14ac:dyDescent="0.2">
      <c r="A29" s="43"/>
      <c r="B29" s="44"/>
      <c r="C29" s="39"/>
      <c r="D29" s="39"/>
      <c r="E29" s="39"/>
      <c r="F29" s="39"/>
      <c r="G29" s="39"/>
      <c r="H29" s="39"/>
      <c r="I29" s="39"/>
    </row>
    <row r="30" spans="1:9" x14ac:dyDescent="0.2">
      <c r="A30" s="43"/>
      <c r="B30" s="44"/>
      <c r="C30" s="39"/>
      <c r="D30" s="39"/>
      <c r="E30" s="39"/>
      <c r="F30" s="39"/>
      <c r="G30" s="39"/>
      <c r="H30" s="39"/>
      <c r="I30" s="39"/>
    </row>
    <row r="31" spans="1:9" x14ac:dyDescent="0.2">
      <c r="A31" s="32" t="s">
        <v>5</v>
      </c>
      <c r="B31" s="33"/>
      <c r="C31" s="38">
        <v>0</v>
      </c>
      <c r="D31" s="38">
        <v>0</v>
      </c>
      <c r="E31" s="38">
        <v>0</v>
      </c>
      <c r="F31" s="38">
        <f>SUM(F28:F30)</f>
        <v>0</v>
      </c>
      <c r="G31" s="38">
        <f t="shared" ref="G31:H31" si="0">SUM(G28:G30)</f>
        <v>0</v>
      </c>
      <c r="H31" s="38">
        <f t="shared" si="0"/>
        <v>0</v>
      </c>
      <c r="I31" s="38">
        <f t="shared" ref="I31" si="1">SUM(I28:I30)</f>
        <v>0</v>
      </c>
    </row>
    <row r="32" spans="1:9" x14ac:dyDescent="0.2">
      <c r="A32" s="83"/>
      <c r="B32" s="84"/>
      <c r="C32" s="39"/>
      <c r="D32" s="39"/>
      <c r="E32" s="39"/>
      <c r="F32" s="88"/>
      <c r="G32" s="88"/>
      <c r="H32" s="88"/>
      <c r="I32" s="88"/>
    </row>
    <row r="33" spans="1:9" x14ac:dyDescent="0.2">
      <c r="A33" s="83" t="s">
        <v>7</v>
      </c>
      <c r="B33" s="84"/>
      <c r="C33" s="38">
        <v>16513</v>
      </c>
      <c r="D33" s="38">
        <v>0.79999999998835847</v>
      </c>
      <c r="E33" s="38">
        <v>25.140000000130385</v>
      </c>
      <c r="F33" s="87">
        <f>+F22+F23-F24+F31</f>
        <v>0.38000000012107193</v>
      </c>
      <c r="G33" s="87">
        <f t="shared" ref="G33:H33" si="2">+G22+G23-G24+G31</f>
        <v>651.2300000002142</v>
      </c>
      <c r="H33" s="87">
        <f t="shared" si="2"/>
        <v>651.2300000002142</v>
      </c>
      <c r="I33" s="87">
        <f t="shared" ref="I33" si="3">+I22+I23-I24+I31</f>
        <v>651.2300000002142</v>
      </c>
    </row>
    <row r="34" spans="1:9" x14ac:dyDescent="0.2">
      <c r="A34" s="89"/>
      <c r="B34" s="90"/>
      <c r="C34" s="46"/>
      <c r="D34" s="46"/>
      <c r="E34" s="39"/>
      <c r="F34" s="88"/>
      <c r="G34" s="88"/>
      <c r="H34" s="88"/>
      <c r="I34" s="88"/>
    </row>
    <row r="35" spans="1:9" x14ac:dyDescent="0.2">
      <c r="A35" s="83" t="s">
        <v>24</v>
      </c>
      <c r="B35" s="84"/>
      <c r="C35" s="46">
        <v>481390</v>
      </c>
      <c r="D35" s="46">
        <v>9182.24</v>
      </c>
      <c r="E35" s="39">
        <v>157759.29999999999</v>
      </c>
      <c r="F35" s="88">
        <v>29448.94</v>
      </c>
      <c r="G35" s="88">
        <v>0</v>
      </c>
      <c r="H35" s="88"/>
      <c r="I35" s="88"/>
    </row>
    <row r="36" spans="1:9" x14ac:dyDescent="0.2">
      <c r="A36" s="89"/>
      <c r="B36" s="90"/>
      <c r="C36" s="46"/>
      <c r="D36" s="46"/>
      <c r="E36" s="39"/>
      <c r="F36" s="88"/>
      <c r="G36" s="88"/>
      <c r="H36" s="88"/>
      <c r="I36" s="88"/>
    </row>
    <row r="37" spans="1:9" x14ac:dyDescent="0.2">
      <c r="A37" s="83" t="s">
        <v>25</v>
      </c>
      <c r="B37" s="93"/>
      <c r="C37" s="139">
        <v>-464877</v>
      </c>
      <c r="D37" s="139">
        <v>-9181.4400000000114</v>
      </c>
      <c r="E37" s="174">
        <v>-157734.15999999986</v>
      </c>
      <c r="F37" s="95">
        <v>25.140000000130385</v>
      </c>
      <c r="G37" s="95">
        <f>+G33-G35</f>
        <v>651.2300000002142</v>
      </c>
      <c r="H37" s="95">
        <f>+H33-H35</f>
        <v>651.2300000002142</v>
      </c>
      <c r="I37" s="95">
        <f>+I33-I35</f>
        <v>651.2300000002142</v>
      </c>
    </row>
    <row r="38" spans="1:9" x14ac:dyDescent="0.2">
      <c r="A38" s="96"/>
      <c r="B38" s="96"/>
      <c r="C38" s="97"/>
      <c r="D38" s="97"/>
      <c r="E38" s="97"/>
      <c r="F38" s="97"/>
      <c r="G38" s="97"/>
      <c r="H38" s="97"/>
      <c r="I38" s="97"/>
    </row>
    <row r="39" spans="1:9" x14ac:dyDescent="0.2">
      <c r="A39" s="98" t="s">
        <v>26</v>
      </c>
      <c r="B39" s="80"/>
      <c r="C39" s="53"/>
      <c r="D39" s="53"/>
      <c r="E39" s="99"/>
      <c r="F39" s="99"/>
      <c r="G39" s="99"/>
      <c r="H39" s="99"/>
      <c r="I39" s="99"/>
    </row>
    <row r="40" spans="1:9" x14ac:dyDescent="0.2">
      <c r="A40" s="100" t="s">
        <v>29</v>
      </c>
      <c r="B40" s="90"/>
      <c r="C40" s="46"/>
      <c r="D40" s="46"/>
      <c r="E40" s="92"/>
      <c r="F40" s="92"/>
      <c r="G40" s="92"/>
      <c r="H40" s="92"/>
      <c r="I40" s="92"/>
    </row>
    <row r="41" spans="1:9" x14ac:dyDescent="0.2">
      <c r="A41" s="83"/>
      <c r="B41" s="84"/>
      <c r="C41" s="88"/>
      <c r="D41" s="88"/>
      <c r="E41" s="88"/>
      <c r="F41" s="88"/>
      <c r="G41" s="88"/>
      <c r="H41" s="88"/>
      <c r="I41" s="88"/>
    </row>
    <row r="42" spans="1:9" x14ac:dyDescent="0.2">
      <c r="A42" s="83" t="s">
        <v>6</v>
      </c>
      <c r="B42" s="84"/>
      <c r="C42" s="39"/>
      <c r="D42" s="39"/>
      <c r="E42" s="88"/>
      <c r="F42" s="88"/>
      <c r="G42" s="88"/>
      <c r="H42" s="88"/>
      <c r="I42" s="88"/>
    </row>
    <row r="43" spans="1:9" x14ac:dyDescent="0.2">
      <c r="A43" s="83"/>
      <c r="B43" s="84"/>
      <c r="C43" s="39"/>
      <c r="D43" s="39"/>
      <c r="E43" s="88"/>
      <c r="F43" s="88"/>
      <c r="G43" s="88"/>
      <c r="H43" s="88"/>
      <c r="I43" s="88"/>
    </row>
    <row r="44" spans="1:9" x14ac:dyDescent="0.2">
      <c r="A44" s="100" t="s">
        <v>8</v>
      </c>
      <c r="B44" s="93"/>
      <c r="C44" s="39"/>
      <c r="D44" s="39"/>
      <c r="E44" s="88"/>
      <c r="F44" s="88"/>
      <c r="G44" s="88"/>
      <c r="H44" s="88"/>
      <c r="I44" s="88"/>
    </row>
    <row r="45" spans="1:9" x14ac:dyDescent="0.2">
      <c r="A45" s="101" t="s">
        <v>9</v>
      </c>
      <c r="B45" s="102"/>
      <c r="C45" s="39"/>
      <c r="D45" s="39"/>
      <c r="E45" s="88"/>
      <c r="F45" s="88"/>
      <c r="G45" s="88"/>
      <c r="H45" s="88"/>
      <c r="I45" s="88"/>
    </row>
  </sheetData>
  <sheetProtection selectLockedCells="1"/>
  <mergeCells count="1">
    <mergeCell ref="A18: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56EC65-2DBA-4AFA-B7A6-01FA52B7609B}">
  <dimension ref="A1:I45"/>
  <sheetViews>
    <sheetView zoomScale="90" zoomScaleNormal="90" zoomScaleSheetLayoutView="100" workbookViewId="0">
      <selection activeCell="A6" sqref="A6"/>
    </sheetView>
  </sheetViews>
  <sheetFormatPr defaultColWidth="9.140625" defaultRowHeight="12.75" x14ac:dyDescent="0.2"/>
  <cols>
    <col min="1" max="2" width="14.5703125" style="27" customWidth="1"/>
    <col min="3" max="8" width="14" style="27" customWidth="1"/>
    <col min="9" max="9" width="13.140625" style="27" customWidth="1"/>
    <col min="10" max="16384" width="9.14062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242</v>
      </c>
      <c r="I2" s="80"/>
    </row>
    <row r="3" spans="1:9" x14ac:dyDescent="0.2">
      <c r="A3" s="78" t="s">
        <v>22</v>
      </c>
      <c r="B3" s="80" t="s">
        <v>243</v>
      </c>
      <c r="C3" s="80"/>
      <c r="D3" s="80"/>
      <c r="E3" s="78"/>
      <c r="F3" s="78"/>
      <c r="G3" s="81" t="s">
        <v>15</v>
      </c>
      <c r="H3" s="82" t="s">
        <v>244</v>
      </c>
      <c r="I3" s="82"/>
    </row>
    <row r="4" spans="1:9" x14ac:dyDescent="0.2">
      <c r="A4" s="78" t="s">
        <v>16</v>
      </c>
      <c r="B4" s="80" t="s">
        <v>245</v>
      </c>
      <c r="C4" s="80"/>
      <c r="D4" s="80"/>
      <c r="E4" s="78"/>
      <c r="F4" s="78"/>
      <c r="G4" s="81" t="s">
        <v>18</v>
      </c>
      <c r="H4" s="80" t="s">
        <v>41</v>
      </c>
      <c r="I4" s="80"/>
    </row>
    <row r="5" spans="1:9" x14ac:dyDescent="0.2">
      <c r="A5" s="78" t="s">
        <v>17</v>
      </c>
      <c r="B5" s="80" t="s">
        <v>246</v>
      </c>
      <c r="C5" s="82"/>
      <c r="D5" s="82"/>
      <c r="E5" s="78"/>
      <c r="F5" s="78"/>
      <c r="G5" s="81" t="s">
        <v>19</v>
      </c>
      <c r="H5" s="82" t="s">
        <v>247</v>
      </c>
      <c r="I5" s="82"/>
    </row>
    <row r="6" spans="1:9" x14ac:dyDescent="0.2">
      <c r="A6" s="78"/>
      <c r="B6" s="78"/>
      <c r="C6" s="78"/>
      <c r="D6" s="78"/>
      <c r="E6" s="78"/>
      <c r="F6" s="78"/>
      <c r="G6" s="78"/>
      <c r="H6" s="78"/>
      <c r="I6" s="78"/>
    </row>
    <row r="7" spans="1:9" x14ac:dyDescent="0.2">
      <c r="A7" s="78" t="s">
        <v>248</v>
      </c>
      <c r="B7" s="78"/>
      <c r="C7" s="78"/>
      <c r="D7" s="78"/>
      <c r="E7" s="78"/>
      <c r="F7" s="78"/>
      <c r="G7" s="78"/>
      <c r="H7" s="78"/>
      <c r="I7" s="78"/>
    </row>
    <row r="8" spans="1:9" x14ac:dyDescent="0.2">
      <c r="A8" s="78" t="s">
        <v>249</v>
      </c>
      <c r="B8" s="78"/>
      <c r="C8" s="78"/>
      <c r="D8" s="78"/>
      <c r="E8" s="78"/>
      <c r="F8" s="78"/>
      <c r="G8" s="78"/>
      <c r="H8" s="78"/>
      <c r="I8" s="78"/>
    </row>
    <row r="9" spans="1:9" ht="8.25" customHeight="1" x14ac:dyDescent="0.2">
      <c r="A9" s="78"/>
      <c r="B9" s="78"/>
      <c r="C9" s="78"/>
      <c r="D9" s="78"/>
      <c r="E9" s="78"/>
      <c r="F9" s="78"/>
      <c r="G9" s="78"/>
      <c r="H9" s="78"/>
      <c r="I9" s="78"/>
    </row>
    <row r="10" spans="1:9" x14ac:dyDescent="0.2">
      <c r="A10" s="78" t="s">
        <v>250</v>
      </c>
      <c r="B10" s="78"/>
      <c r="C10" s="78"/>
      <c r="D10" s="78"/>
      <c r="E10" s="78"/>
      <c r="F10" s="78"/>
      <c r="G10" s="78"/>
      <c r="H10" s="78"/>
      <c r="I10" s="78"/>
    </row>
    <row r="11" spans="1:9" ht="8.25" customHeight="1" x14ac:dyDescent="0.2">
      <c r="A11" s="78"/>
      <c r="B11" s="78"/>
      <c r="C11" s="78"/>
      <c r="D11" s="78"/>
      <c r="E11" s="78"/>
      <c r="F11" s="78"/>
      <c r="G11" s="78"/>
      <c r="H11" s="78"/>
      <c r="I11" s="78"/>
    </row>
    <row r="12" spans="1:9" x14ac:dyDescent="0.2">
      <c r="A12" s="78" t="s">
        <v>251</v>
      </c>
      <c r="B12" s="78"/>
      <c r="C12" s="78"/>
      <c r="D12" s="78"/>
      <c r="E12" s="78"/>
      <c r="F12" s="78"/>
      <c r="G12" s="78"/>
      <c r="H12" s="78"/>
      <c r="I12" s="78"/>
    </row>
    <row r="13" spans="1:9" x14ac:dyDescent="0.2">
      <c r="A13" s="78" t="s">
        <v>252</v>
      </c>
      <c r="B13" s="78"/>
      <c r="C13" s="78"/>
      <c r="D13" s="78"/>
      <c r="E13" s="78"/>
      <c r="F13" s="78"/>
      <c r="G13" s="78"/>
      <c r="H13" s="78"/>
      <c r="I13" s="78"/>
    </row>
    <row r="14" spans="1:9" ht="9" customHeight="1" x14ac:dyDescent="0.2">
      <c r="A14" s="78"/>
      <c r="B14" s="78"/>
      <c r="C14" s="78"/>
      <c r="D14" s="78"/>
      <c r="E14" s="78"/>
      <c r="F14" s="78"/>
      <c r="G14" s="78"/>
      <c r="H14" s="78"/>
      <c r="I14" s="78"/>
    </row>
    <row r="15" spans="1:9" x14ac:dyDescent="0.2">
      <c r="A15" s="27" t="s">
        <v>349</v>
      </c>
      <c r="B15" s="78"/>
      <c r="C15" s="78"/>
      <c r="D15" s="78"/>
      <c r="E15" s="78"/>
      <c r="F15" s="78"/>
      <c r="G15" s="78"/>
      <c r="H15" s="78"/>
      <c r="I15" s="78"/>
    </row>
    <row r="16" spans="1:9" x14ac:dyDescent="0.2">
      <c r="A16" s="78" t="s">
        <v>350</v>
      </c>
      <c r="B16" s="78"/>
      <c r="C16" s="78"/>
      <c r="D16" s="78"/>
      <c r="E16" s="78"/>
      <c r="F16" s="78"/>
      <c r="G16" s="78"/>
      <c r="H16" s="79"/>
      <c r="I16" s="78"/>
    </row>
    <row r="17" spans="1:9" ht="10.5" customHeight="1" x14ac:dyDescent="0.2">
      <c r="A17" s="78"/>
      <c r="B17" s="78"/>
      <c r="C17" s="78"/>
      <c r="D17" s="78"/>
      <c r="E17" s="78"/>
      <c r="F17" s="78"/>
      <c r="G17" s="78"/>
      <c r="H17" s="79"/>
      <c r="I17" s="78"/>
    </row>
    <row r="18" spans="1:9" x14ac:dyDescent="0.2">
      <c r="A18" s="223" t="s">
        <v>12</v>
      </c>
      <c r="B18" s="224"/>
      <c r="C18" s="224"/>
      <c r="D18" s="224"/>
      <c r="E18" s="224"/>
      <c r="F18" s="224"/>
      <c r="G18" s="224"/>
      <c r="H18" s="224"/>
      <c r="I18" s="225"/>
    </row>
    <row r="19" spans="1:9" x14ac:dyDescent="0.2">
      <c r="A19" s="83"/>
      <c r="B19" s="84"/>
      <c r="C19" s="85" t="s">
        <v>27</v>
      </c>
      <c r="D19" s="85" t="s">
        <v>30</v>
      </c>
      <c r="E19" s="85" t="s">
        <v>32</v>
      </c>
      <c r="F19" s="85" t="s">
        <v>33</v>
      </c>
      <c r="G19" s="85" t="s">
        <v>34</v>
      </c>
      <c r="H19" s="85" t="s">
        <v>35</v>
      </c>
      <c r="I19" s="85" t="s">
        <v>312</v>
      </c>
    </row>
    <row r="20" spans="1:9" x14ac:dyDescent="0.2">
      <c r="A20" s="83"/>
      <c r="B20" s="84"/>
      <c r="C20" s="35" t="s">
        <v>10</v>
      </c>
      <c r="D20" s="36" t="s">
        <v>10</v>
      </c>
      <c r="E20" s="35" t="s">
        <v>10</v>
      </c>
      <c r="F20" s="35" t="s">
        <v>10</v>
      </c>
      <c r="G20" s="37" t="s">
        <v>10</v>
      </c>
      <c r="H20" s="37" t="s">
        <v>11</v>
      </c>
      <c r="I20" s="37" t="s">
        <v>11</v>
      </c>
    </row>
    <row r="21" spans="1:9" x14ac:dyDescent="0.2">
      <c r="A21" s="83" t="s">
        <v>0</v>
      </c>
      <c r="B21" s="84"/>
      <c r="C21" s="39">
        <v>1332230</v>
      </c>
      <c r="D21" s="39">
        <v>1067581</v>
      </c>
      <c r="E21" s="39">
        <v>2033370</v>
      </c>
      <c r="F21" s="39">
        <v>2033370</v>
      </c>
      <c r="G21" s="39">
        <v>2033370</v>
      </c>
      <c r="H21" s="39">
        <v>2033370</v>
      </c>
      <c r="I21" s="39">
        <v>2033370</v>
      </c>
    </row>
    <row r="22" spans="1:9" x14ac:dyDescent="0.2">
      <c r="A22" s="83" t="s">
        <v>1</v>
      </c>
      <c r="B22" s="84"/>
      <c r="C22" s="39">
        <v>21</v>
      </c>
      <c r="D22" s="39">
        <v>16513</v>
      </c>
      <c r="E22" s="39">
        <v>0.79999999998835847</v>
      </c>
      <c r="F22" s="88">
        <v>25.140000000130385</v>
      </c>
      <c r="G22" s="88">
        <f>+F33</f>
        <v>0.38000000012107193</v>
      </c>
      <c r="H22" s="88">
        <f>+G33</f>
        <v>651.2300000002142</v>
      </c>
      <c r="I22" s="88">
        <f>+H33</f>
        <v>0.23000000044703484</v>
      </c>
    </row>
    <row r="23" spans="1:9" x14ac:dyDescent="0.2">
      <c r="A23" s="83" t="s">
        <v>2</v>
      </c>
      <c r="B23" s="84"/>
      <c r="C23" s="39">
        <v>1148293</v>
      </c>
      <c r="D23" s="39">
        <v>411016.47</v>
      </c>
      <c r="E23" s="39">
        <v>1066474</v>
      </c>
      <c r="F23" s="88">
        <v>1050093.04</v>
      </c>
      <c r="G23" s="88">
        <v>1638199.61</v>
      </c>
      <c r="H23" s="88">
        <v>2178072</v>
      </c>
      <c r="I23" s="88">
        <v>2178072</v>
      </c>
    </row>
    <row r="24" spans="1:9" x14ac:dyDescent="0.2">
      <c r="A24" s="83" t="s">
        <v>3</v>
      </c>
      <c r="B24" s="84"/>
      <c r="C24" s="39">
        <v>1131801</v>
      </c>
      <c r="D24" s="39">
        <v>427528.67</v>
      </c>
      <c r="E24" s="38">
        <v>1066449.6599999999</v>
      </c>
      <c r="F24" s="88">
        <v>1050117.8</v>
      </c>
      <c r="G24" s="88">
        <v>1637548.76</v>
      </c>
      <c r="H24" s="88">
        <f>2178072+651</f>
        <v>2178723</v>
      </c>
      <c r="I24" s="88">
        <v>2178072</v>
      </c>
    </row>
    <row r="25" spans="1:9" x14ac:dyDescent="0.2">
      <c r="A25" s="83"/>
      <c r="B25" s="84"/>
      <c r="C25" s="39"/>
      <c r="D25" s="39"/>
      <c r="E25" s="39"/>
      <c r="F25" s="88"/>
      <c r="G25" s="88"/>
      <c r="H25" s="88"/>
      <c r="I25" s="88"/>
    </row>
    <row r="26" spans="1:9" x14ac:dyDescent="0.2">
      <c r="A26" s="32" t="s">
        <v>4</v>
      </c>
      <c r="B26" s="30"/>
      <c r="C26" s="41"/>
      <c r="D26" s="41"/>
      <c r="E26" s="41"/>
      <c r="F26" s="41"/>
      <c r="G26" s="41"/>
      <c r="H26" s="38"/>
      <c r="I26" s="38"/>
    </row>
    <row r="27" spans="1:9" x14ac:dyDescent="0.2">
      <c r="A27" s="32" t="s">
        <v>31</v>
      </c>
      <c r="B27" s="33"/>
      <c r="C27" s="42"/>
      <c r="D27" s="41"/>
      <c r="E27" s="41"/>
      <c r="F27" s="41"/>
      <c r="G27" s="41"/>
      <c r="H27" s="38"/>
      <c r="I27" s="38"/>
    </row>
    <row r="28" spans="1:9" x14ac:dyDescent="0.2">
      <c r="A28" s="43"/>
      <c r="B28" s="44"/>
      <c r="C28" s="39"/>
      <c r="D28" s="39"/>
      <c r="E28" s="39"/>
      <c r="F28" s="39"/>
      <c r="G28" s="39"/>
      <c r="H28" s="39"/>
      <c r="I28" s="39"/>
    </row>
    <row r="29" spans="1:9" x14ac:dyDescent="0.2">
      <c r="A29" s="43"/>
      <c r="B29" s="44"/>
      <c r="C29" s="39"/>
      <c r="D29" s="39"/>
      <c r="E29" s="39"/>
      <c r="F29" s="39"/>
      <c r="G29" s="39"/>
      <c r="H29" s="39"/>
      <c r="I29" s="39"/>
    </row>
    <row r="30" spans="1:9" x14ac:dyDescent="0.2">
      <c r="A30" s="43"/>
      <c r="B30" s="44"/>
      <c r="C30" s="39"/>
      <c r="D30" s="39"/>
      <c r="E30" s="39"/>
      <c r="F30" s="39"/>
      <c r="G30" s="39"/>
      <c r="H30" s="39"/>
      <c r="I30" s="39"/>
    </row>
    <row r="31" spans="1:9" x14ac:dyDescent="0.2">
      <c r="A31" s="32" t="s">
        <v>5</v>
      </c>
      <c r="B31" s="33"/>
      <c r="C31" s="38">
        <v>0</v>
      </c>
      <c r="D31" s="38">
        <v>0</v>
      </c>
      <c r="E31" s="38">
        <v>0</v>
      </c>
      <c r="F31" s="38">
        <f>SUM(F28:F30)</f>
        <v>0</v>
      </c>
      <c r="G31" s="38">
        <f t="shared" ref="G31:I31" si="0">SUM(G28:G30)</f>
        <v>0</v>
      </c>
      <c r="H31" s="38">
        <f t="shared" si="0"/>
        <v>0</v>
      </c>
      <c r="I31" s="38">
        <f t="shared" si="0"/>
        <v>0</v>
      </c>
    </row>
    <row r="32" spans="1:9" x14ac:dyDescent="0.2">
      <c r="A32" s="83"/>
      <c r="B32" s="84"/>
      <c r="C32" s="39"/>
      <c r="D32" s="39"/>
      <c r="E32" s="39"/>
      <c r="F32" s="88"/>
      <c r="G32" s="88"/>
      <c r="H32" s="88"/>
      <c r="I32" s="88"/>
    </row>
    <row r="33" spans="1:9" x14ac:dyDescent="0.2">
      <c r="A33" s="83" t="s">
        <v>7</v>
      </c>
      <c r="B33" s="84"/>
      <c r="C33" s="38">
        <v>16513</v>
      </c>
      <c r="D33" s="38">
        <v>0.79999999998835847</v>
      </c>
      <c r="E33" s="38">
        <v>25.140000000130385</v>
      </c>
      <c r="F33" s="87">
        <f>+F22+F23-F24+F31</f>
        <v>0.38000000012107193</v>
      </c>
      <c r="G33" s="87">
        <f t="shared" ref="G33:I33" si="1">+G22+G23-G24+G31</f>
        <v>651.2300000002142</v>
      </c>
      <c r="H33" s="87">
        <f t="shared" si="1"/>
        <v>0.23000000044703484</v>
      </c>
      <c r="I33" s="87">
        <f t="shared" si="1"/>
        <v>0.23000000044703484</v>
      </c>
    </row>
    <row r="34" spans="1:9" x14ac:dyDescent="0.2">
      <c r="A34" s="89"/>
      <c r="B34" s="90"/>
      <c r="C34" s="46"/>
      <c r="D34" s="46"/>
      <c r="E34" s="39"/>
      <c r="F34" s="88"/>
      <c r="G34" s="88"/>
      <c r="H34" s="88"/>
      <c r="I34" s="88"/>
    </row>
    <row r="35" spans="1:9" x14ac:dyDescent="0.2">
      <c r="A35" s="83" t="s">
        <v>24</v>
      </c>
      <c r="B35" s="84"/>
      <c r="C35" s="46">
        <v>481390</v>
      </c>
      <c r="D35" s="46">
        <v>9182.24</v>
      </c>
      <c r="E35" s="39">
        <v>157759.29999999999</v>
      </c>
      <c r="F35" s="88">
        <v>29448.94</v>
      </c>
      <c r="G35" s="88">
        <v>0</v>
      </c>
      <c r="H35" s="88"/>
      <c r="I35" s="88"/>
    </row>
    <row r="36" spans="1:9" x14ac:dyDescent="0.2">
      <c r="A36" s="89"/>
      <c r="B36" s="90"/>
      <c r="C36" s="46"/>
      <c r="D36" s="46"/>
      <c r="E36" s="39"/>
      <c r="F36" s="88"/>
      <c r="G36" s="88"/>
      <c r="H36" s="88"/>
      <c r="I36" s="88"/>
    </row>
    <row r="37" spans="1:9" x14ac:dyDescent="0.2">
      <c r="A37" s="83" t="s">
        <v>25</v>
      </c>
      <c r="B37" s="93"/>
      <c r="C37" s="139">
        <v>-464877</v>
      </c>
      <c r="D37" s="139">
        <v>-9181.4400000000114</v>
      </c>
      <c r="E37" s="174">
        <v>-157734.15999999986</v>
      </c>
      <c r="F37" s="95">
        <v>25.140000000130385</v>
      </c>
      <c r="G37" s="95">
        <f>+G33-G35</f>
        <v>651.2300000002142</v>
      </c>
      <c r="H37" s="95">
        <f>+H33-H35</f>
        <v>0.23000000044703484</v>
      </c>
      <c r="I37" s="95">
        <f>+I33-I35</f>
        <v>0.23000000044703484</v>
      </c>
    </row>
    <row r="38" spans="1:9" x14ac:dyDescent="0.2">
      <c r="A38" s="96"/>
      <c r="B38" s="96"/>
      <c r="C38" s="97"/>
      <c r="D38" s="97"/>
      <c r="E38" s="97"/>
      <c r="F38" s="97"/>
      <c r="G38" s="97"/>
      <c r="H38" s="97"/>
      <c r="I38" s="97"/>
    </row>
    <row r="39" spans="1:9" x14ac:dyDescent="0.2">
      <c r="A39" s="98" t="s">
        <v>26</v>
      </c>
      <c r="B39" s="80"/>
      <c r="C39" s="53"/>
      <c r="D39" s="53"/>
      <c r="E39" s="99"/>
      <c r="F39" s="99"/>
      <c r="G39" s="99"/>
      <c r="H39" s="99"/>
      <c r="I39" s="99"/>
    </row>
    <row r="40" spans="1:9" x14ac:dyDescent="0.2">
      <c r="A40" s="100" t="s">
        <v>29</v>
      </c>
      <c r="B40" s="90"/>
      <c r="C40" s="46"/>
      <c r="D40" s="46"/>
      <c r="E40" s="92"/>
      <c r="F40" s="92"/>
      <c r="G40" s="92"/>
      <c r="H40" s="92"/>
      <c r="I40" s="92"/>
    </row>
    <row r="41" spans="1:9" x14ac:dyDescent="0.2">
      <c r="A41" s="83"/>
      <c r="B41" s="84"/>
      <c r="C41" s="88"/>
      <c r="D41" s="88"/>
      <c r="E41" s="88"/>
      <c r="F41" s="88"/>
      <c r="G41" s="88"/>
      <c r="H41" s="88"/>
      <c r="I41" s="88"/>
    </row>
    <row r="42" spans="1:9" x14ac:dyDescent="0.2">
      <c r="A42" s="83" t="s">
        <v>6</v>
      </c>
      <c r="B42" s="84"/>
      <c r="C42" s="39"/>
      <c r="D42" s="39"/>
      <c r="E42" s="88"/>
      <c r="F42" s="88"/>
      <c r="G42" s="88"/>
      <c r="H42" s="88"/>
      <c r="I42" s="88"/>
    </row>
    <row r="43" spans="1:9" x14ac:dyDescent="0.2">
      <c r="A43" s="83"/>
      <c r="B43" s="84"/>
      <c r="C43" s="39"/>
      <c r="D43" s="39"/>
      <c r="E43" s="88"/>
      <c r="F43" s="88"/>
      <c r="G43" s="88"/>
      <c r="H43" s="88"/>
      <c r="I43" s="88"/>
    </row>
    <row r="44" spans="1:9" x14ac:dyDescent="0.2">
      <c r="A44" s="100" t="s">
        <v>8</v>
      </c>
      <c r="B44" s="93"/>
      <c r="C44" s="39"/>
      <c r="D44" s="39"/>
      <c r="E44" s="88"/>
      <c r="F44" s="88"/>
      <c r="G44" s="88"/>
      <c r="H44" s="88"/>
      <c r="I44" s="88"/>
    </row>
    <row r="45" spans="1:9" x14ac:dyDescent="0.2">
      <c r="A45" s="101" t="s">
        <v>9</v>
      </c>
      <c r="B45" s="102"/>
      <c r="C45" s="39"/>
      <c r="D45" s="39"/>
      <c r="E45" s="88"/>
      <c r="F45" s="88"/>
      <c r="G45" s="88"/>
      <c r="H45" s="88"/>
      <c r="I45" s="88"/>
    </row>
  </sheetData>
  <sheetProtection selectLockedCells="1"/>
  <mergeCells count="1">
    <mergeCell ref="A18: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BBCC5C-CDB6-4079-B2D0-4901E649586E}">
  <dimension ref="A1:I58"/>
  <sheetViews>
    <sheetView zoomScaleNormal="100" zoomScalePageLayoutView="90" workbookViewId="0">
      <selection activeCell="A8" sqref="A8"/>
    </sheetView>
  </sheetViews>
  <sheetFormatPr defaultRowHeight="12.75" x14ac:dyDescent="0.2"/>
  <cols>
    <col min="1" max="2" width="14.7109375" style="27" customWidth="1"/>
    <col min="3" max="8" width="14" style="27" customWidth="1"/>
    <col min="9" max="9" width="13.140625" style="27" customWidth="1"/>
    <col min="10" max="16384" width="9.140625" style="27"/>
  </cols>
  <sheetData>
    <row r="1" spans="1:9" x14ac:dyDescent="0.2">
      <c r="A1" s="78"/>
      <c r="B1" s="78"/>
      <c r="C1" s="78"/>
      <c r="D1" s="78"/>
      <c r="E1" s="79"/>
      <c r="F1" s="78"/>
      <c r="G1" s="78"/>
      <c r="H1" s="78"/>
      <c r="I1" s="78"/>
    </row>
    <row r="2" spans="1:9" x14ac:dyDescent="0.2">
      <c r="A2" s="78" t="s">
        <v>13</v>
      </c>
      <c r="B2" s="80" t="s">
        <v>55</v>
      </c>
      <c r="C2" s="80"/>
      <c r="D2" s="80"/>
      <c r="E2" s="78"/>
      <c r="F2" s="78"/>
      <c r="G2" s="81" t="s">
        <v>14</v>
      </c>
      <c r="H2" s="80" t="s">
        <v>317</v>
      </c>
      <c r="I2" s="80"/>
    </row>
    <row r="3" spans="1:9" x14ac:dyDescent="0.2">
      <c r="A3" s="78" t="s">
        <v>22</v>
      </c>
      <c r="B3" s="80" t="s">
        <v>223</v>
      </c>
      <c r="C3" s="80"/>
      <c r="D3" s="80"/>
      <c r="E3" s="78"/>
      <c r="F3" s="78"/>
      <c r="G3" s="81" t="s">
        <v>15</v>
      </c>
      <c r="H3" s="82" t="s">
        <v>345</v>
      </c>
      <c r="I3" s="82"/>
    </row>
    <row r="4" spans="1:9" x14ac:dyDescent="0.2">
      <c r="A4" s="78" t="s">
        <v>16</v>
      </c>
      <c r="B4" s="28" t="s">
        <v>224</v>
      </c>
      <c r="C4" s="80"/>
      <c r="D4" s="80"/>
      <c r="E4" s="78"/>
      <c r="F4" s="78"/>
      <c r="G4" s="81" t="s">
        <v>18</v>
      </c>
      <c r="H4" s="80" t="s">
        <v>41</v>
      </c>
      <c r="I4" s="80"/>
    </row>
    <row r="5" spans="1:9" x14ac:dyDescent="0.2">
      <c r="A5" s="78" t="s">
        <v>17</v>
      </c>
      <c r="B5" s="28" t="s">
        <v>225</v>
      </c>
      <c r="C5" s="82"/>
      <c r="D5" s="82"/>
      <c r="E5" s="78"/>
      <c r="F5" s="78"/>
      <c r="G5" s="81" t="s">
        <v>19</v>
      </c>
      <c r="H5" s="30" t="s">
        <v>226</v>
      </c>
      <c r="I5" s="82"/>
    </row>
    <row r="6" spans="1:9" x14ac:dyDescent="0.2">
      <c r="A6" s="78"/>
      <c r="B6" s="27" t="s">
        <v>227</v>
      </c>
      <c r="C6" s="78"/>
      <c r="D6" s="78"/>
      <c r="E6" s="78"/>
      <c r="F6" s="78"/>
      <c r="G6" s="78"/>
      <c r="H6" s="78"/>
      <c r="I6" s="78"/>
    </row>
    <row r="7" spans="1:9" x14ac:dyDescent="0.2">
      <c r="A7" s="78"/>
      <c r="B7" s="27" t="s">
        <v>228</v>
      </c>
      <c r="C7" s="78"/>
      <c r="D7" s="78"/>
      <c r="E7" s="78"/>
      <c r="F7" s="78"/>
      <c r="G7" s="78"/>
      <c r="H7" s="78"/>
      <c r="I7" s="78"/>
    </row>
    <row r="8" spans="1:9" ht="11.25" customHeight="1" x14ac:dyDescent="0.2">
      <c r="A8" s="78"/>
      <c r="B8" s="78"/>
      <c r="C8" s="78"/>
      <c r="D8" s="78"/>
      <c r="E8" s="78"/>
      <c r="F8" s="78"/>
      <c r="G8" s="78"/>
      <c r="H8" s="78"/>
      <c r="I8" s="78"/>
    </row>
    <row r="9" spans="1:9" x14ac:dyDescent="0.2">
      <c r="A9" s="78" t="s">
        <v>20</v>
      </c>
      <c r="B9" s="78"/>
      <c r="C9" s="78"/>
      <c r="D9" s="78"/>
      <c r="E9" s="78"/>
      <c r="F9" s="78"/>
      <c r="G9" s="78"/>
      <c r="H9" s="78"/>
      <c r="I9" s="78"/>
    </row>
    <row r="10" spans="1:9" x14ac:dyDescent="0.2">
      <c r="A10" s="213" t="s">
        <v>229</v>
      </c>
      <c r="B10" s="213"/>
      <c r="C10" s="213"/>
      <c r="D10" s="213"/>
      <c r="E10" s="213"/>
      <c r="F10" s="213"/>
      <c r="G10" s="213"/>
      <c r="H10" s="213"/>
      <c r="I10" s="213"/>
    </row>
    <row r="11" spans="1:9" x14ac:dyDescent="0.2">
      <c r="A11" s="213"/>
      <c r="B11" s="213"/>
      <c r="C11" s="213"/>
      <c r="D11" s="213"/>
      <c r="E11" s="213"/>
      <c r="F11" s="213"/>
      <c r="G11" s="213"/>
      <c r="H11" s="213"/>
      <c r="I11" s="213"/>
    </row>
    <row r="12" spans="1:9" x14ac:dyDescent="0.2">
      <c r="A12" s="213"/>
      <c r="B12" s="213"/>
      <c r="C12" s="213"/>
      <c r="D12" s="213"/>
      <c r="E12" s="213"/>
      <c r="F12" s="213"/>
      <c r="G12" s="213"/>
      <c r="H12" s="213"/>
      <c r="I12" s="213"/>
    </row>
    <row r="13" spans="1:9" x14ac:dyDescent="0.2">
      <c r="A13" s="213"/>
      <c r="B13" s="213"/>
      <c r="C13" s="213"/>
      <c r="D13" s="213"/>
      <c r="E13" s="213"/>
      <c r="F13" s="213"/>
      <c r="G13" s="213"/>
      <c r="H13" s="213"/>
      <c r="I13" s="213"/>
    </row>
    <row r="14" spans="1:9" x14ac:dyDescent="0.2">
      <c r="A14" s="213"/>
      <c r="B14" s="213"/>
      <c r="C14" s="213"/>
      <c r="D14" s="213"/>
      <c r="E14" s="213"/>
      <c r="F14" s="213"/>
      <c r="G14" s="213"/>
      <c r="H14" s="213"/>
      <c r="I14" s="213"/>
    </row>
    <row r="15" spans="1:9" x14ac:dyDescent="0.2">
      <c r="A15" s="213"/>
      <c r="B15" s="213"/>
      <c r="C15" s="213"/>
      <c r="D15" s="213"/>
      <c r="E15" s="213"/>
      <c r="F15" s="213"/>
      <c r="G15" s="213"/>
      <c r="H15" s="213"/>
      <c r="I15" s="213"/>
    </row>
    <row r="16" spans="1:9" x14ac:dyDescent="0.2">
      <c r="A16" s="213"/>
      <c r="B16" s="213"/>
      <c r="C16" s="213"/>
      <c r="D16" s="213"/>
      <c r="E16" s="213"/>
      <c r="F16" s="213"/>
      <c r="G16" s="213"/>
      <c r="H16" s="213"/>
      <c r="I16" s="213"/>
    </row>
    <row r="17" spans="1:9" x14ac:dyDescent="0.2">
      <c r="A17" s="213"/>
      <c r="B17" s="213"/>
      <c r="C17" s="213"/>
      <c r="D17" s="213"/>
      <c r="E17" s="213"/>
      <c r="F17" s="213"/>
      <c r="G17" s="213"/>
      <c r="H17" s="213"/>
      <c r="I17" s="213"/>
    </row>
    <row r="18" spans="1:9" ht="31.5" customHeight="1" x14ac:dyDescent="0.2">
      <c r="A18" s="213"/>
      <c r="B18" s="213"/>
      <c r="C18" s="213"/>
      <c r="D18" s="213"/>
      <c r="E18" s="213"/>
      <c r="F18" s="213"/>
      <c r="G18" s="213"/>
      <c r="H18" s="213"/>
      <c r="I18" s="213"/>
    </row>
    <row r="19" spans="1:9" ht="10.5" customHeight="1" x14ac:dyDescent="0.2">
      <c r="A19" s="187"/>
      <c r="B19" s="187"/>
      <c r="C19" s="187"/>
      <c r="D19" s="187"/>
      <c r="E19" s="187"/>
      <c r="F19" s="187"/>
      <c r="G19" s="187"/>
      <c r="H19" s="187"/>
      <c r="I19" s="187"/>
    </row>
    <row r="20" spans="1:9" x14ac:dyDescent="0.2">
      <c r="A20" s="116" t="s">
        <v>230</v>
      </c>
    </row>
    <row r="21" spans="1:9" ht="11.25" customHeight="1" x14ac:dyDescent="0.2">
      <c r="A21" s="116"/>
    </row>
    <row r="22" spans="1:9" x14ac:dyDescent="0.2">
      <c r="A22" s="116" t="s">
        <v>23</v>
      </c>
    </row>
    <row r="23" spans="1:9" x14ac:dyDescent="0.2">
      <c r="A23" s="213" t="s">
        <v>231</v>
      </c>
      <c r="B23" s="213"/>
      <c r="C23" s="213"/>
      <c r="D23" s="213"/>
      <c r="E23" s="213"/>
      <c r="F23" s="213"/>
      <c r="G23" s="213"/>
      <c r="H23" s="213"/>
      <c r="I23" s="213"/>
    </row>
    <row r="24" spans="1:9" x14ac:dyDescent="0.2">
      <c r="A24" s="213"/>
      <c r="B24" s="213"/>
      <c r="C24" s="213"/>
      <c r="D24" s="213"/>
      <c r="E24" s="213"/>
      <c r="F24" s="213"/>
      <c r="G24" s="213"/>
      <c r="H24" s="213"/>
      <c r="I24" s="213"/>
    </row>
    <row r="25" spans="1:9" ht="12" customHeight="1" x14ac:dyDescent="0.2">
      <c r="A25" s="187"/>
      <c r="B25" s="187"/>
      <c r="C25" s="187"/>
      <c r="D25" s="187"/>
      <c r="E25" s="187"/>
      <c r="F25" s="187"/>
      <c r="G25" s="187"/>
      <c r="H25" s="187"/>
      <c r="I25" s="187"/>
    </row>
    <row r="26" spans="1:9" x14ac:dyDescent="0.2">
      <c r="A26" s="213" t="s">
        <v>232</v>
      </c>
      <c r="B26" s="213"/>
      <c r="C26" s="213"/>
      <c r="D26" s="213"/>
      <c r="E26" s="213"/>
      <c r="F26" s="213"/>
      <c r="G26" s="213"/>
      <c r="H26" s="213"/>
      <c r="I26" s="213"/>
    </row>
    <row r="27" spans="1:9" x14ac:dyDescent="0.2">
      <c r="A27" s="213"/>
      <c r="B27" s="213"/>
      <c r="C27" s="213"/>
      <c r="D27" s="213"/>
      <c r="E27" s="213"/>
      <c r="F27" s="213"/>
      <c r="G27" s="213"/>
      <c r="H27" s="213"/>
      <c r="I27" s="213"/>
    </row>
    <row r="28" spans="1:9" x14ac:dyDescent="0.2">
      <c r="A28" s="213"/>
      <c r="B28" s="213"/>
      <c r="C28" s="213"/>
      <c r="D28" s="213"/>
      <c r="E28" s="213"/>
      <c r="F28" s="213"/>
      <c r="G28" s="213"/>
      <c r="H28" s="213"/>
      <c r="I28" s="213"/>
    </row>
    <row r="29" spans="1:9" x14ac:dyDescent="0.2">
      <c r="A29" s="213"/>
      <c r="B29" s="213"/>
      <c r="C29" s="213"/>
      <c r="D29" s="213"/>
      <c r="E29" s="213"/>
      <c r="F29" s="213"/>
      <c r="G29" s="213"/>
      <c r="H29" s="213"/>
      <c r="I29" s="213"/>
    </row>
    <row r="30" spans="1:9" ht="10.5" customHeight="1" x14ac:dyDescent="0.2">
      <c r="A30" s="188"/>
      <c r="B30" s="188"/>
      <c r="C30" s="188"/>
      <c r="D30" s="188"/>
      <c r="E30" s="188"/>
      <c r="F30" s="188"/>
      <c r="G30" s="188"/>
      <c r="H30" s="188"/>
      <c r="I30" s="188"/>
    </row>
    <row r="31" spans="1:9" x14ac:dyDescent="0.2">
      <c r="A31" s="223" t="s">
        <v>12</v>
      </c>
      <c r="B31" s="224"/>
      <c r="C31" s="224"/>
      <c r="D31" s="224"/>
      <c r="E31" s="224"/>
      <c r="F31" s="224"/>
      <c r="G31" s="224"/>
      <c r="H31" s="224"/>
      <c r="I31" s="225"/>
    </row>
    <row r="32" spans="1:9" x14ac:dyDescent="0.2">
      <c r="A32" s="83"/>
      <c r="B32" s="84"/>
      <c r="C32" s="85" t="s">
        <v>27</v>
      </c>
      <c r="D32" s="85" t="s">
        <v>30</v>
      </c>
      <c r="E32" s="85" t="s">
        <v>32</v>
      </c>
      <c r="F32" s="85" t="s">
        <v>33</v>
      </c>
      <c r="G32" s="85" t="s">
        <v>34</v>
      </c>
      <c r="H32" s="85" t="s">
        <v>35</v>
      </c>
      <c r="I32" s="85" t="s">
        <v>312</v>
      </c>
    </row>
    <row r="33" spans="1:9" x14ac:dyDescent="0.2">
      <c r="A33" s="83"/>
      <c r="B33" s="84"/>
      <c r="C33" s="35" t="s">
        <v>10</v>
      </c>
      <c r="D33" s="86" t="s">
        <v>10</v>
      </c>
      <c r="E33" s="37" t="s">
        <v>10</v>
      </c>
      <c r="F33" s="37" t="s">
        <v>10</v>
      </c>
      <c r="G33" s="37" t="s">
        <v>10</v>
      </c>
      <c r="H33" s="37" t="s">
        <v>11</v>
      </c>
      <c r="I33" s="37" t="s">
        <v>11</v>
      </c>
    </row>
    <row r="34" spans="1:9" x14ac:dyDescent="0.2">
      <c r="A34" s="83" t="s">
        <v>0</v>
      </c>
      <c r="B34" s="84"/>
      <c r="C34" s="88">
        <v>0</v>
      </c>
      <c r="D34" s="88">
        <v>0</v>
      </c>
      <c r="E34" s="88">
        <v>8583536</v>
      </c>
      <c r="F34" s="88">
        <v>0</v>
      </c>
      <c r="G34" s="88">
        <v>16790226</v>
      </c>
      <c r="H34" s="88">
        <v>8848122</v>
      </c>
      <c r="I34" s="88">
        <v>8848122</v>
      </c>
    </row>
    <row r="35" spans="1:9" x14ac:dyDescent="0.2">
      <c r="A35" s="83" t="s">
        <v>1</v>
      </c>
      <c r="B35" s="84"/>
      <c r="C35" s="88">
        <v>489005</v>
      </c>
      <c r="D35" s="88">
        <f t="shared" ref="D35:F35" si="0">C46</f>
        <v>28163</v>
      </c>
      <c r="E35" s="88">
        <f t="shared" si="0"/>
        <v>0</v>
      </c>
      <c r="F35" s="88">
        <f t="shared" si="0"/>
        <v>0</v>
      </c>
      <c r="G35" s="88">
        <f>F46</f>
        <v>0</v>
      </c>
      <c r="H35" s="88">
        <f>G46</f>
        <v>0</v>
      </c>
      <c r="I35" s="88">
        <f>H46</f>
        <v>0</v>
      </c>
    </row>
    <row r="36" spans="1:9" x14ac:dyDescent="0.2">
      <c r="A36" s="83" t="s">
        <v>2</v>
      </c>
      <c r="B36" s="84"/>
      <c r="C36" s="88">
        <v>0</v>
      </c>
      <c r="D36" s="88">
        <v>0</v>
      </c>
      <c r="E36" s="88">
        <v>0</v>
      </c>
      <c r="F36" s="88">
        <v>0</v>
      </c>
      <c r="G36" s="88">
        <v>16790226</v>
      </c>
      <c r="H36" s="88">
        <v>8848122</v>
      </c>
      <c r="I36" s="88">
        <v>8848122</v>
      </c>
    </row>
    <row r="37" spans="1:9" x14ac:dyDescent="0.2">
      <c r="A37" s="83" t="s">
        <v>3</v>
      </c>
      <c r="B37" s="84"/>
      <c r="C37" s="88">
        <v>3771</v>
      </c>
      <c r="D37" s="87">
        <v>28163</v>
      </c>
      <c r="E37" s="88">
        <v>0</v>
      </c>
      <c r="F37" s="88">
        <v>0</v>
      </c>
      <c r="G37" s="88">
        <v>16790226</v>
      </c>
      <c r="H37" s="88">
        <v>8848122</v>
      </c>
      <c r="I37" s="88">
        <v>8848122</v>
      </c>
    </row>
    <row r="38" spans="1:9" x14ac:dyDescent="0.2">
      <c r="A38" s="83"/>
      <c r="B38" s="84"/>
      <c r="C38" s="88"/>
      <c r="D38" s="88"/>
      <c r="E38" s="88"/>
      <c r="F38" s="88"/>
      <c r="G38" s="88"/>
      <c r="H38" s="88"/>
      <c r="I38" s="88"/>
    </row>
    <row r="39" spans="1:9" x14ac:dyDescent="0.2">
      <c r="A39" s="32" t="s">
        <v>4</v>
      </c>
      <c r="B39" s="30"/>
      <c r="C39" s="41"/>
      <c r="D39" s="41"/>
      <c r="E39" s="41"/>
      <c r="F39" s="41"/>
      <c r="G39" s="41"/>
      <c r="H39" s="38"/>
      <c r="I39" s="38"/>
    </row>
    <row r="40" spans="1:9" x14ac:dyDescent="0.2">
      <c r="A40" s="32" t="s">
        <v>31</v>
      </c>
      <c r="B40" s="33"/>
      <c r="C40" s="41"/>
      <c r="D40" s="41"/>
      <c r="E40" s="41"/>
      <c r="F40" s="41"/>
      <c r="G40" s="41"/>
      <c r="H40" s="38"/>
      <c r="I40" s="38"/>
    </row>
    <row r="41" spans="1:9" x14ac:dyDescent="0.2">
      <c r="A41" s="43"/>
      <c r="B41" s="44"/>
      <c r="C41" s="39">
        <v>-457071</v>
      </c>
      <c r="D41" s="39"/>
      <c r="E41" s="39"/>
      <c r="F41" s="39"/>
      <c r="G41" s="39"/>
      <c r="H41" s="39"/>
      <c r="I41" s="39"/>
    </row>
    <row r="42" spans="1:9" x14ac:dyDescent="0.2">
      <c r="A42" s="43"/>
      <c r="B42" s="44"/>
      <c r="C42" s="39"/>
      <c r="D42" s="39"/>
      <c r="E42" s="39"/>
      <c r="F42" s="39"/>
      <c r="G42" s="39"/>
      <c r="H42" s="39"/>
      <c r="I42" s="39"/>
    </row>
    <row r="43" spans="1:9" x14ac:dyDescent="0.2">
      <c r="A43" s="43"/>
      <c r="B43" s="44"/>
      <c r="C43" s="39"/>
      <c r="D43" s="39"/>
      <c r="E43" s="39"/>
      <c r="F43" s="39"/>
      <c r="G43" s="39"/>
      <c r="H43" s="39"/>
      <c r="I43" s="39"/>
    </row>
    <row r="44" spans="1:9" x14ac:dyDescent="0.2">
      <c r="A44" s="32" t="s">
        <v>5</v>
      </c>
      <c r="B44" s="33"/>
      <c r="C44" s="38">
        <f t="shared" ref="C44:F44" si="1">SUM(C41:C43)</f>
        <v>-457071</v>
      </c>
      <c r="D44" s="38">
        <f t="shared" si="1"/>
        <v>0</v>
      </c>
      <c r="E44" s="38">
        <f t="shared" si="1"/>
        <v>0</v>
      </c>
      <c r="F44" s="38">
        <f t="shared" si="1"/>
        <v>0</v>
      </c>
      <c r="G44" s="38">
        <v>0</v>
      </c>
      <c r="H44" s="38">
        <v>0</v>
      </c>
      <c r="I44" s="38">
        <v>0</v>
      </c>
    </row>
    <row r="45" spans="1:9" x14ac:dyDescent="0.2">
      <c r="A45" s="83"/>
      <c r="B45" s="84"/>
      <c r="C45" s="39"/>
      <c r="D45" s="88"/>
      <c r="E45" s="88"/>
      <c r="F45" s="88"/>
      <c r="G45" s="88"/>
      <c r="H45" s="88"/>
      <c r="I45" s="88"/>
    </row>
    <row r="46" spans="1:9" x14ac:dyDescent="0.2">
      <c r="A46" s="83" t="s">
        <v>7</v>
      </c>
      <c r="B46" s="84"/>
      <c r="C46" s="38">
        <f>+C35+C36-C37+C44</f>
        <v>28163</v>
      </c>
      <c r="D46" s="87">
        <f t="shared" ref="D46" si="2">+D35+D36-D37+D44</f>
        <v>0</v>
      </c>
      <c r="E46" s="87">
        <f>+E35+E36-E37+E44</f>
        <v>0</v>
      </c>
      <c r="F46" s="87">
        <f>+F35+F36-F37+F44</f>
        <v>0</v>
      </c>
      <c r="G46" s="87"/>
      <c r="H46" s="87"/>
      <c r="I46" s="87"/>
    </row>
    <row r="47" spans="1:9" x14ac:dyDescent="0.2">
      <c r="A47" s="89"/>
      <c r="B47" s="90"/>
      <c r="C47" s="46"/>
      <c r="D47" s="88"/>
      <c r="E47" s="88"/>
      <c r="F47" s="88"/>
      <c r="G47" s="88"/>
      <c r="H47" s="88"/>
      <c r="I47" s="88"/>
    </row>
    <row r="48" spans="1:9" x14ac:dyDescent="0.2">
      <c r="A48" s="83" t="s">
        <v>24</v>
      </c>
      <c r="B48" s="84"/>
      <c r="C48" s="46"/>
      <c r="D48" s="88"/>
      <c r="E48" s="88"/>
      <c r="F48" s="88"/>
      <c r="G48" s="88"/>
      <c r="H48" s="88"/>
      <c r="I48" s="88"/>
    </row>
    <row r="49" spans="1:9" x14ac:dyDescent="0.2">
      <c r="A49" s="89"/>
      <c r="B49" s="90"/>
      <c r="C49" s="46"/>
      <c r="D49" s="88"/>
      <c r="E49" s="88"/>
      <c r="F49" s="88"/>
      <c r="G49" s="88"/>
      <c r="H49" s="88"/>
      <c r="I49" s="88"/>
    </row>
    <row r="50" spans="1:9" x14ac:dyDescent="0.2">
      <c r="A50" s="83" t="s">
        <v>25</v>
      </c>
      <c r="B50" s="93"/>
      <c r="C50" s="139">
        <f t="shared" ref="C50:F50" si="3">C46-C48</f>
        <v>28163</v>
      </c>
      <c r="D50" s="95">
        <f t="shared" si="3"/>
        <v>0</v>
      </c>
      <c r="E50" s="95">
        <f t="shared" si="3"/>
        <v>0</v>
      </c>
      <c r="F50" s="95">
        <f t="shared" si="3"/>
        <v>0</v>
      </c>
      <c r="G50" s="95"/>
      <c r="H50" s="95"/>
      <c r="I50" s="95"/>
    </row>
    <row r="51" spans="1:9" x14ac:dyDescent="0.2">
      <c r="A51" s="96"/>
      <c r="B51" s="96"/>
      <c r="C51" s="97"/>
      <c r="D51" s="97"/>
      <c r="E51" s="97"/>
      <c r="F51" s="97"/>
      <c r="G51" s="97"/>
      <c r="H51" s="97"/>
      <c r="I51" s="97"/>
    </row>
    <row r="52" spans="1:9" x14ac:dyDescent="0.2">
      <c r="A52" s="98" t="s">
        <v>26</v>
      </c>
      <c r="B52" s="80"/>
      <c r="C52" s="53"/>
      <c r="D52" s="53"/>
      <c r="E52" s="99"/>
      <c r="F52" s="99"/>
      <c r="G52" s="99"/>
      <c r="H52" s="99"/>
      <c r="I52" s="99"/>
    </row>
    <row r="53" spans="1:9" x14ac:dyDescent="0.2">
      <c r="A53" s="100" t="s">
        <v>29</v>
      </c>
      <c r="B53" s="90"/>
      <c r="C53" s="46"/>
      <c r="D53" s="46"/>
      <c r="E53" s="92"/>
      <c r="F53" s="92"/>
      <c r="G53" s="92"/>
      <c r="H53" s="92"/>
      <c r="I53" s="92"/>
    </row>
    <row r="54" spans="1:9" x14ac:dyDescent="0.2">
      <c r="A54" s="83"/>
      <c r="B54" s="84"/>
      <c r="C54" s="88"/>
      <c r="D54" s="88"/>
      <c r="E54" s="88"/>
      <c r="F54" s="88"/>
      <c r="G54" s="88"/>
      <c r="H54" s="88"/>
      <c r="I54" s="88"/>
    </row>
    <row r="55" spans="1:9" x14ac:dyDescent="0.2">
      <c r="A55" s="83" t="s">
        <v>6</v>
      </c>
      <c r="B55" s="84"/>
      <c r="C55" s="39"/>
      <c r="D55" s="39"/>
      <c r="E55" s="88"/>
      <c r="F55" s="88"/>
      <c r="G55" s="88"/>
      <c r="H55" s="88"/>
      <c r="I55" s="88"/>
    </row>
    <row r="56" spans="1:9" x14ac:dyDescent="0.2">
      <c r="A56" s="83"/>
      <c r="B56" s="84"/>
      <c r="C56" s="39"/>
      <c r="D56" s="39"/>
      <c r="E56" s="88"/>
      <c r="F56" s="88"/>
      <c r="G56" s="88"/>
      <c r="H56" s="88"/>
      <c r="I56" s="88"/>
    </row>
    <row r="57" spans="1:9" x14ac:dyDescent="0.2">
      <c r="A57" s="100" t="s">
        <v>8</v>
      </c>
      <c r="B57" s="93"/>
      <c r="C57" s="39"/>
      <c r="D57" s="39"/>
      <c r="E57" s="88"/>
      <c r="F57" s="88"/>
      <c r="G57" s="88"/>
      <c r="H57" s="88"/>
      <c r="I57" s="88"/>
    </row>
    <row r="58" spans="1:9" x14ac:dyDescent="0.2">
      <c r="A58" s="101" t="s">
        <v>9</v>
      </c>
      <c r="B58" s="102"/>
      <c r="C58" s="39"/>
      <c r="D58" s="39"/>
      <c r="E58" s="88"/>
      <c r="F58" s="88"/>
      <c r="G58" s="88"/>
      <c r="H58" s="88"/>
      <c r="I58" s="88"/>
    </row>
  </sheetData>
  <sheetProtection selectLockedCells="1"/>
  <mergeCells count="4">
    <mergeCell ref="A10:I18"/>
    <mergeCell ref="A23:I24"/>
    <mergeCell ref="A26:I29"/>
    <mergeCell ref="A31:I31"/>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C1D7E3-2C40-40E6-831F-FEB8A2EBC450}">
  <sheetPr>
    <pageSetUpPr fitToPage="1"/>
  </sheetPr>
  <dimension ref="A2:I43"/>
  <sheetViews>
    <sheetView zoomScaleNormal="100" zoomScalePageLayoutView="90" workbookViewId="0">
      <selection activeCell="A7" sqref="A7"/>
    </sheetView>
  </sheetViews>
  <sheetFormatPr defaultColWidth="9.140625" defaultRowHeight="12.75" x14ac:dyDescent="0.2"/>
  <cols>
    <col min="1" max="2" width="14.7109375" style="27" customWidth="1"/>
    <col min="3" max="8" width="14" style="27" customWidth="1"/>
    <col min="9" max="9" width="13.140625" style="27" customWidth="1"/>
    <col min="10" max="16384" width="9.140625" style="27"/>
  </cols>
  <sheetData>
    <row r="2" spans="1:9" x14ac:dyDescent="0.2">
      <c r="A2" s="27" t="s">
        <v>13</v>
      </c>
      <c r="B2" s="28" t="s">
        <v>55</v>
      </c>
      <c r="C2" s="28"/>
      <c r="D2" s="28"/>
      <c r="G2" s="29" t="s">
        <v>14</v>
      </c>
      <c r="H2" s="28" t="s">
        <v>77</v>
      </c>
      <c r="I2" s="28"/>
    </row>
    <row r="3" spans="1:9" x14ac:dyDescent="0.2">
      <c r="A3" s="27" t="s">
        <v>22</v>
      </c>
      <c r="B3" s="28" t="s">
        <v>78</v>
      </c>
      <c r="C3" s="28"/>
      <c r="D3" s="28"/>
      <c r="G3" s="29" t="s">
        <v>15</v>
      </c>
      <c r="H3" s="30" t="s">
        <v>79</v>
      </c>
      <c r="I3" s="30"/>
    </row>
    <row r="4" spans="1:9" x14ac:dyDescent="0.2">
      <c r="A4" s="27" t="s">
        <v>16</v>
      </c>
      <c r="B4" s="213" t="s">
        <v>80</v>
      </c>
      <c r="C4" s="213"/>
      <c r="D4" s="213"/>
      <c r="E4" s="213"/>
      <c r="G4" s="29" t="s">
        <v>18</v>
      </c>
      <c r="H4" s="28" t="s">
        <v>41</v>
      </c>
      <c r="I4" s="28"/>
    </row>
    <row r="5" spans="1:9" x14ac:dyDescent="0.2">
      <c r="A5" s="27" t="s">
        <v>17</v>
      </c>
      <c r="B5" s="31" t="s">
        <v>81</v>
      </c>
      <c r="C5" s="31"/>
      <c r="D5" s="31"/>
      <c r="G5" s="29" t="s">
        <v>19</v>
      </c>
      <c r="H5" s="30" t="s">
        <v>82</v>
      </c>
      <c r="I5" s="30"/>
    </row>
    <row r="6" spans="1:9" x14ac:dyDescent="0.2">
      <c r="B6" s="27" t="s">
        <v>83</v>
      </c>
    </row>
    <row r="7" spans="1:9" ht="11.25" customHeight="1" x14ac:dyDescent="0.2"/>
    <row r="8" spans="1:9" ht="30" customHeight="1" x14ac:dyDescent="0.2">
      <c r="A8" s="213" t="s">
        <v>84</v>
      </c>
      <c r="B8" s="213"/>
      <c r="C8" s="213"/>
      <c r="D8" s="213"/>
      <c r="E8" s="213"/>
      <c r="F8" s="213"/>
      <c r="G8" s="213"/>
      <c r="H8" s="213"/>
      <c r="I8" s="213"/>
    </row>
    <row r="10" spans="1:9" x14ac:dyDescent="0.2">
      <c r="A10" s="213" t="s">
        <v>85</v>
      </c>
      <c r="B10" s="213"/>
      <c r="C10" s="213"/>
      <c r="D10" s="213"/>
      <c r="E10" s="213"/>
      <c r="F10" s="213"/>
      <c r="G10" s="213"/>
      <c r="H10" s="213"/>
      <c r="I10" s="213"/>
    </row>
    <row r="12" spans="1:9" x14ac:dyDescent="0.2">
      <c r="A12" s="213" t="s">
        <v>86</v>
      </c>
      <c r="B12" s="213"/>
      <c r="C12" s="213"/>
      <c r="D12" s="213"/>
      <c r="E12" s="213"/>
      <c r="F12" s="213"/>
      <c r="G12" s="213"/>
      <c r="H12" s="213"/>
      <c r="I12" s="213"/>
    </row>
    <row r="14" spans="1:9" ht="30" customHeight="1" x14ac:dyDescent="0.2">
      <c r="A14" s="213" t="s">
        <v>87</v>
      </c>
      <c r="B14" s="213"/>
      <c r="C14" s="213"/>
      <c r="D14" s="213"/>
      <c r="E14" s="213"/>
      <c r="F14" s="213"/>
      <c r="G14" s="213"/>
      <c r="H14" s="213"/>
      <c r="I14" s="213"/>
    </row>
    <row r="16" spans="1:9" x14ac:dyDescent="0.2">
      <c r="A16" s="214" t="s">
        <v>12</v>
      </c>
      <c r="B16" s="215"/>
      <c r="C16" s="215"/>
      <c r="D16" s="215"/>
      <c r="E16" s="215"/>
      <c r="F16" s="215"/>
      <c r="G16" s="215"/>
      <c r="H16" s="215"/>
      <c r="I16" s="216"/>
    </row>
    <row r="17" spans="1:9" x14ac:dyDescent="0.2">
      <c r="A17" s="32"/>
      <c r="B17" s="33"/>
      <c r="C17" s="34" t="s">
        <v>27</v>
      </c>
      <c r="D17" s="34" t="s">
        <v>30</v>
      </c>
      <c r="E17" s="34" t="s">
        <v>32</v>
      </c>
      <c r="F17" s="34" t="s">
        <v>33</v>
      </c>
      <c r="G17" s="34" t="s">
        <v>34</v>
      </c>
      <c r="H17" s="34" t="s">
        <v>35</v>
      </c>
      <c r="I17" s="34" t="s">
        <v>312</v>
      </c>
    </row>
    <row r="18" spans="1:9" x14ac:dyDescent="0.2">
      <c r="A18" s="32"/>
      <c r="B18" s="33"/>
      <c r="C18" s="35" t="s">
        <v>10</v>
      </c>
      <c r="D18" s="36" t="s">
        <v>10</v>
      </c>
      <c r="E18" s="35" t="s">
        <v>10</v>
      </c>
      <c r="F18" s="35" t="s">
        <v>10</v>
      </c>
      <c r="G18" s="5" t="s">
        <v>10</v>
      </c>
      <c r="H18" s="35" t="s">
        <v>11</v>
      </c>
      <c r="I18" s="35" t="s">
        <v>11</v>
      </c>
    </row>
    <row r="19" spans="1:9" x14ac:dyDescent="0.2">
      <c r="A19" s="32" t="s">
        <v>0</v>
      </c>
      <c r="B19" s="33"/>
      <c r="C19" s="39">
        <v>35703564</v>
      </c>
      <c r="D19" s="39">
        <v>28465220</v>
      </c>
      <c r="E19" s="39">
        <v>28465220</v>
      </c>
      <c r="F19" s="39">
        <v>29982839</v>
      </c>
      <c r="G19" s="39">
        <v>29982839</v>
      </c>
      <c r="H19" s="39">
        <v>29982839</v>
      </c>
      <c r="I19" s="39">
        <v>29982839</v>
      </c>
    </row>
    <row r="20" spans="1:9" x14ac:dyDescent="0.2">
      <c r="A20" s="32" t="s">
        <v>1</v>
      </c>
      <c r="B20" s="33"/>
      <c r="C20" s="39">
        <v>487538</v>
      </c>
      <c r="D20" s="39">
        <v>387530</v>
      </c>
      <c r="E20" s="39">
        <v>264778.45000000298</v>
      </c>
      <c r="F20" s="39">
        <f>E31</f>
        <v>391235.34000000358</v>
      </c>
      <c r="G20" s="39">
        <f>F31</f>
        <v>66571.610000003129</v>
      </c>
      <c r="H20" s="39">
        <f t="shared" ref="H20" si="0">G31</f>
        <v>615071.35000000149</v>
      </c>
      <c r="I20" s="39">
        <f t="shared" ref="I20" si="1">H31</f>
        <v>615071.35000000149</v>
      </c>
    </row>
    <row r="21" spans="1:9" x14ac:dyDescent="0.2">
      <c r="A21" s="32" t="s">
        <v>2</v>
      </c>
      <c r="B21" s="33"/>
      <c r="C21" s="39">
        <v>27023274</v>
      </c>
      <c r="D21" s="39">
        <v>27647548.850000001</v>
      </c>
      <c r="E21" s="39">
        <v>24558878.57</v>
      </c>
      <c r="F21" s="39">
        <v>22441924.59</v>
      </c>
      <c r="G21" s="107">
        <v>28319353.609999999</v>
      </c>
      <c r="H21" s="39">
        <v>24116588.32</v>
      </c>
      <c r="I21" s="39">
        <v>24116588.32</v>
      </c>
    </row>
    <row r="22" spans="1:9" x14ac:dyDescent="0.2">
      <c r="A22" s="32" t="s">
        <v>3</v>
      </c>
      <c r="B22" s="33"/>
      <c r="C22" s="39">
        <v>27123282</v>
      </c>
      <c r="D22" s="39">
        <v>27770300.399999999</v>
      </c>
      <c r="E22" s="38">
        <v>24432421.68</v>
      </c>
      <c r="F22" s="38">
        <v>22766588.32</v>
      </c>
      <c r="G22" s="108">
        <v>27770853.870000001</v>
      </c>
      <c r="H22" s="38">
        <v>24116588.32</v>
      </c>
      <c r="I22" s="38">
        <v>24116588.32</v>
      </c>
    </row>
    <row r="23" spans="1:9" x14ac:dyDescent="0.2">
      <c r="A23" s="32"/>
      <c r="B23" s="33"/>
      <c r="C23" s="39"/>
      <c r="D23" s="39"/>
      <c r="E23" s="39"/>
      <c r="F23" s="39"/>
      <c r="G23" s="39"/>
      <c r="H23" s="39"/>
      <c r="I23" s="39"/>
    </row>
    <row r="24" spans="1:9" x14ac:dyDescent="0.2">
      <c r="A24" s="32" t="s">
        <v>4</v>
      </c>
      <c r="B24" s="30"/>
      <c r="C24" s="41"/>
      <c r="D24" s="41"/>
      <c r="E24" s="41"/>
      <c r="F24" s="41"/>
      <c r="G24" s="41"/>
      <c r="H24" s="38"/>
      <c r="I24" s="38"/>
    </row>
    <row r="25" spans="1:9" x14ac:dyDescent="0.2">
      <c r="A25" s="32" t="s">
        <v>31</v>
      </c>
      <c r="B25" s="33"/>
      <c r="C25" s="42"/>
      <c r="D25" s="41"/>
      <c r="E25" s="41"/>
      <c r="F25" s="41"/>
      <c r="G25" s="41"/>
      <c r="H25" s="38"/>
      <c r="I25" s="38"/>
    </row>
    <row r="26" spans="1:9" x14ac:dyDescent="0.2">
      <c r="A26" s="43"/>
      <c r="B26" s="44"/>
      <c r="C26" s="39"/>
      <c r="D26" s="39"/>
      <c r="E26" s="39"/>
      <c r="F26" s="39"/>
      <c r="G26" s="39"/>
      <c r="H26" s="39"/>
      <c r="I26" s="39"/>
    </row>
    <row r="27" spans="1:9" x14ac:dyDescent="0.2">
      <c r="A27" s="43"/>
      <c r="B27" s="44"/>
      <c r="C27" s="39"/>
      <c r="D27" s="39"/>
      <c r="E27" s="39"/>
      <c r="F27" s="39"/>
      <c r="G27" s="39"/>
      <c r="H27" s="39"/>
      <c r="I27" s="39"/>
    </row>
    <row r="28" spans="1:9" x14ac:dyDescent="0.2">
      <c r="A28" s="43"/>
      <c r="B28" s="44"/>
      <c r="C28" s="39"/>
      <c r="D28" s="39"/>
      <c r="E28" s="39"/>
      <c r="F28" s="39"/>
      <c r="G28" s="39"/>
      <c r="H28" s="39"/>
      <c r="I28" s="39"/>
    </row>
    <row r="29" spans="1:9" x14ac:dyDescent="0.2">
      <c r="A29" s="32" t="s">
        <v>5</v>
      </c>
      <c r="B29" s="33"/>
      <c r="C29" s="38">
        <v>0</v>
      </c>
      <c r="D29" s="38">
        <v>0</v>
      </c>
      <c r="E29" s="38">
        <v>0</v>
      </c>
      <c r="F29" s="38">
        <f>SUM(F26:F28)</f>
        <v>0</v>
      </c>
      <c r="G29" s="38">
        <f>SUM(G26:G28)</f>
        <v>0</v>
      </c>
      <c r="H29" s="38">
        <f>SUM(H26:H28)</f>
        <v>0</v>
      </c>
      <c r="I29" s="38">
        <f>SUM(I26:I28)</f>
        <v>0</v>
      </c>
    </row>
    <row r="30" spans="1:9" x14ac:dyDescent="0.2">
      <c r="A30" s="32"/>
      <c r="B30" s="33"/>
      <c r="C30" s="39"/>
      <c r="D30" s="39"/>
      <c r="E30" s="39"/>
      <c r="F30" s="39"/>
      <c r="G30" s="39"/>
      <c r="H30" s="39"/>
      <c r="I30" s="39"/>
    </row>
    <row r="31" spans="1:9" x14ac:dyDescent="0.2">
      <c r="A31" s="32" t="s">
        <v>7</v>
      </c>
      <c r="B31" s="33"/>
      <c r="C31" s="38">
        <v>387530</v>
      </c>
      <c r="D31" s="38">
        <v>264778.45000000298</v>
      </c>
      <c r="E31" s="38">
        <v>391235.34000000358</v>
      </c>
      <c r="F31" s="38">
        <f>+F20+F21-F22+F29</f>
        <v>66571.610000003129</v>
      </c>
      <c r="G31" s="38">
        <f>+G20+G21-G22+G29</f>
        <v>615071.35000000149</v>
      </c>
      <c r="H31" s="38">
        <f>+H20+H21-H22+H29</f>
        <v>615071.35000000149</v>
      </c>
      <c r="I31" s="38">
        <f>+I20+I21-I22+I29</f>
        <v>615071.35000000149</v>
      </c>
    </row>
    <row r="32" spans="1:9" x14ac:dyDescent="0.2">
      <c r="A32" s="43"/>
      <c r="B32" s="44"/>
      <c r="C32" s="46"/>
      <c r="D32" s="46"/>
      <c r="E32" s="39"/>
      <c r="F32" s="39"/>
      <c r="G32" s="39"/>
      <c r="H32" s="39"/>
      <c r="I32" s="39"/>
    </row>
    <row r="33" spans="1:9" x14ac:dyDescent="0.2">
      <c r="A33" s="32" t="s">
        <v>24</v>
      </c>
      <c r="B33" s="33"/>
      <c r="C33" s="46"/>
      <c r="D33" s="46">
        <v>1641804.38</v>
      </c>
      <c r="E33" s="39">
        <v>1469748.6</v>
      </c>
      <c r="F33" s="39">
        <v>1497214.66</v>
      </c>
      <c r="G33" s="39">
        <v>1978927.81</v>
      </c>
      <c r="H33" s="39"/>
      <c r="I33" s="39"/>
    </row>
    <row r="34" spans="1:9" x14ac:dyDescent="0.2">
      <c r="A34" s="43"/>
      <c r="B34" s="44"/>
      <c r="C34" s="46"/>
      <c r="D34" s="46"/>
      <c r="E34" s="39"/>
      <c r="F34" s="39"/>
      <c r="G34" s="39"/>
      <c r="H34" s="39"/>
      <c r="I34" s="39"/>
    </row>
    <row r="35" spans="1:9" x14ac:dyDescent="0.2">
      <c r="A35" s="32" t="s">
        <v>25</v>
      </c>
      <c r="B35" s="47"/>
      <c r="C35" s="48" t="s">
        <v>47</v>
      </c>
      <c r="D35" s="48" t="s">
        <v>47</v>
      </c>
      <c r="E35" s="49" t="s">
        <v>47</v>
      </c>
      <c r="F35" s="49" t="s">
        <v>47</v>
      </c>
      <c r="G35" s="49" t="s">
        <v>47</v>
      </c>
      <c r="H35" s="49" t="s">
        <v>47</v>
      </c>
      <c r="I35" s="49" t="s">
        <v>47</v>
      </c>
    </row>
    <row r="36" spans="1:9" x14ac:dyDescent="0.2">
      <c r="A36" s="50"/>
      <c r="B36" s="50"/>
      <c r="C36" s="51"/>
      <c r="D36" s="51"/>
      <c r="E36" s="51"/>
      <c r="F36" s="51"/>
      <c r="G36" s="51"/>
      <c r="H36" s="51"/>
      <c r="I36" s="51"/>
    </row>
    <row r="37" spans="1:9" x14ac:dyDescent="0.2">
      <c r="A37" s="52" t="s">
        <v>26</v>
      </c>
      <c r="B37" s="28"/>
      <c r="C37" s="53"/>
      <c r="D37" s="53"/>
      <c r="E37" s="53"/>
      <c r="F37" s="53"/>
      <c r="G37" s="53"/>
      <c r="H37" s="53"/>
      <c r="I37" s="53"/>
    </row>
    <row r="38" spans="1:9" x14ac:dyDescent="0.2">
      <c r="A38" s="54" t="s">
        <v>29</v>
      </c>
      <c r="B38" s="44"/>
      <c r="C38" s="46"/>
      <c r="D38" s="46"/>
      <c r="E38" s="46"/>
      <c r="F38" s="46"/>
      <c r="G38" s="46"/>
      <c r="H38" s="46"/>
      <c r="I38" s="46"/>
    </row>
    <row r="39" spans="1:9" x14ac:dyDescent="0.2">
      <c r="A39" s="32"/>
      <c r="B39" s="33"/>
      <c r="C39" s="39"/>
      <c r="D39" s="39"/>
      <c r="E39" s="39"/>
      <c r="F39" s="39"/>
      <c r="G39" s="39"/>
      <c r="H39" s="39"/>
      <c r="I39" s="39"/>
    </row>
    <row r="40" spans="1:9" x14ac:dyDescent="0.2">
      <c r="A40" s="32" t="s">
        <v>6</v>
      </c>
      <c r="B40" s="33"/>
      <c r="C40" s="39"/>
      <c r="D40" s="39"/>
      <c r="E40" s="39"/>
      <c r="F40" s="39"/>
      <c r="G40" s="39"/>
      <c r="H40" s="39"/>
      <c r="I40" s="39"/>
    </row>
    <row r="41" spans="1:9" x14ac:dyDescent="0.2">
      <c r="A41" s="32"/>
      <c r="B41" s="33"/>
      <c r="C41" s="39"/>
      <c r="D41" s="39"/>
      <c r="E41" s="39"/>
      <c r="F41" s="39"/>
      <c r="G41" s="39"/>
      <c r="H41" s="39"/>
      <c r="I41" s="39"/>
    </row>
    <row r="42" spans="1:9" x14ac:dyDescent="0.2">
      <c r="A42" s="54" t="s">
        <v>8</v>
      </c>
      <c r="B42" s="47"/>
      <c r="C42" s="39"/>
      <c r="D42" s="39"/>
      <c r="E42" s="39"/>
      <c r="F42" s="39"/>
      <c r="G42" s="39"/>
      <c r="H42" s="39"/>
      <c r="I42" s="39"/>
    </row>
    <row r="43" spans="1:9" x14ac:dyDescent="0.2">
      <c r="A43" s="55" t="s">
        <v>9</v>
      </c>
      <c r="B43" s="56"/>
      <c r="C43" s="39"/>
      <c r="D43" s="39"/>
      <c r="E43" s="39"/>
      <c r="F43" s="39"/>
      <c r="G43" s="39"/>
      <c r="H43" s="39"/>
      <c r="I43" s="39"/>
    </row>
  </sheetData>
  <sheetProtection selectLockedCells="1"/>
  <mergeCells count="6">
    <mergeCell ref="A16:I16"/>
    <mergeCell ref="B4:E4"/>
    <mergeCell ref="A8:I8"/>
    <mergeCell ref="A10:I10"/>
    <mergeCell ref="A12:I12"/>
    <mergeCell ref="A14:I14"/>
  </mergeCells>
  <printOptions horizontalCentered="1"/>
  <pageMargins left="0.75" right="0.75" top="0.6" bottom="0.55000000000000004" header="0.28000000000000003" footer="0.16"/>
  <pageSetup scale="93" fitToWidth="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7C2718-4F4F-4BEC-B3D1-D2CC986347FE}">
  <sheetPr>
    <pageSetUpPr fitToPage="1"/>
  </sheetPr>
  <dimension ref="A2:K42"/>
  <sheetViews>
    <sheetView zoomScaleNormal="100" zoomScalePageLayoutView="90" workbookViewId="0">
      <selection activeCell="A6" sqref="A6"/>
    </sheetView>
  </sheetViews>
  <sheetFormatPr defaultColWidth="9.140625" defaultRowHeight="12.75" x14ac:dyDescent="0.2"/>
  <cols>
    <col min="1" max="2" width="14.5703125" style="27" customWidth="1"/>
    <col min="3" max="8" width="14" style="27" customWidth="1"/>
    <col min="9" max="9" width="13.140625" style="27" customWidth="1"/>
    <col min="10" max="16384" width="9.140625" style="27"/>
  </cols>
  <sheetData>
    <row r="2" spans="1:9" x14ac:dyDescent="0.2">
      <c r="A2" s="27" t="s">
        <v>13</v>
      </c>
      <c r="B2" s="28" t="s">
        <v>55</v>
      </c>
      <c r="C2" s="28"/>
      <c r="D2" s="28"/>
      <c r="G2" s="29" t="s">
        <v>14</v>
      </c>
      <c r="H2" s="28" t="s">
        <v>37</v>
      </c>
      <c r="I2" s="28"/>
    </row>
    <row r="3" spans="1:9" x14ac:dyDescent="0.2">
      <c r="A3" s="27" t="s">
        <v>22</v>
      </c>
      <c r="B3" s="28" t="s">
        <v>38</v>
      </c>
      <c r="C3" s="28"/>
      <c r="D3" s="28"/>
      <c r="G3" s="29" t="s">
        <v>15</v>
      </c>
      <c r="H3" s="30" t="s">
        <v>39</v>
      </c>
      <c r="I3" s="30"/>
    </row>
    <row r="4" spans="1:9" x14ac:dyDescent="0.2">
      <c r="A4" s="27" t="s">
        <v>16</v>
      </c>
      <c r="B4" s="213" t="s">
        <v>40</v>
      </c>
      <c r="C4" s="213"/>
      <c r="D4" s="213"/>
      <c r="E4" s="213"/>
      <c r="G4" s="29" t="s">
        <v>18</v>
      </c>
      <c r="H4" s="28" t="s">
        <v>41</v>
      </c>
      <c r="I4" s="28"/>
    </row>
    <row r="5" spans="1:9" x14ac:dyDescent="0.2">
      <c r="A5" s="27" t="s">
        <v>17</v>
      </c>
      <c r="B5" s="31" t="s">
        <v>42</v>
      </c>
      <c r="C5" s="31"/>
      <c r="D5" s="31"/>
      <c r="G5" s="29" t="s">
        <v>19</v>
      </c>
      <c r="H5" s="30" t="s">
        <v>43</v>
      </c>
      <c r="I5" s="30"/>
    </row>
    <row r="7" spans="1:9" x14ac:dyDescent="0.2">
      <c r="A7" s="213" t="s">
        <v>44</v>
      </c>
      <c r="B7" s="213"/>
      <c r="C7" s="213"/>
      <c r="D7" s="213"/>
      <c r="E7" s="213"/>
      <c r="F7" s="213"/>
      <c r="G7" s="213"/>
      <c r="H7" s="213"/>
      <c r="I7" s="213"/>
    </row>
    <row r="9" spans="1:9" x14ac:dyDescent="0.2">
      <c r="A9" s="213" t="s">
        <v>274</v>
      </c>
      <c r="B9" s="213"/>
      <c r="C9" s="213"/>
      <c r="D9" s="213"/>
      <c r="E9" s="213"/>
      <c r="F9" s="213"/>
      <c r="G9" s="213"/>
      <c r="H9" s="213"/>
      <c r="I9" s="213"/>
    </row>
    <row r="11" spans="1:9" x14ac:dyDescent="0.2">
      <c r="A11" s="213" t="s">
        <v>45</v>
      </c>
      <c r="B11" s="213"/>
      <c r="C11" s="213"/>
      <c r="D11" s="213"/>
      <c r="E11" s="213"/>
      <c r="F11" s="213"/>
      <c r="G11" s="213"/>
      <c r="H11" s="213"/>
      <c r="I11" s="213"/>
    </row>
    <row r="13" spans="1:9" ht="52.5" customHeight="1" x14ac:dyDescent="0.2">
      <c r="A13" s="213" t="s">
        <v>313</v>
      </c>
      <c r="B13" s="213"/>
      <c r="C13" s="213"/>
      <c r="D13" s="213"/>
      <c r="E13" s="213"/>
      <c r="F13" s="213"/>
      <c r="G13" s="213"/>
      <c r="H13" s="213"/>
      <c r="I13" s="213"/>
    </row>
    <row r="15" spans="1:9" x14ac:dyDescent="0.2">
      <c r="A15" s="214" t="s">
        <v>12</v>
      </c>
      <c r="B15" s="215"/>
      <c r="C15" s="215"/>
      <c r="D15" s="215"/>
      <c r="E15" s="215"/>
      <c r="F15" s="215"/>
      <c r="G15" s="215"/>
      <c r="H15" s="215"/>
      <c r="I15" s="216"/>
    </row>
    <row r="16" spans="1:9" x14ac:dyDescent="0.2">
      <c r="A16" s="32"/>
      <c r="B16" s="33"/>
      <c r="C16" s="34" t="s">
        <v>27</v>
      </c>
      <c r="D16" s="34" t="s">
        <v>30</v>
      </c>
      <c r="E16" s="34" t="s">
        <v>32</v>
      </c>
      <c r="F16" s="34" t="s">
        <v>33</v>
      </c>
      <c r="G16" s="34" t="s">
        <v>34</v>
      </c>
      <c r="H16" s="34" t="s">
        <v>35</v>
      </c>
      <c r="I16" s="34" t="s">
        <v>312</v>
      </c>
    </row>
    <row r="17" spans="1:11" x14ac:dyDescent="0.2">
      <c r="A17" s="32"/>
      <c r="B17" s="33"/>
      <c r="C17" s="35" t="s">
        <v>10</v>
      </c>
      <c r="D17" s="36" t="s">
        <v>10</v>
      </c>
      <c r="E17" s="35" t="s">
        <v>10</v>
      </c>
      <c r="F17" s="35" t="s">
        <v>10</v>
      </c>
      <c r="G17" s="37" t="s">
        <v>10</v>
      </c>
      <c r="H17" s="35" t="s">
        <v>11</v>
      </c>
      <c r="I17" s="35" t="s">
        <v>11</v>
      </c>
    </row>
    <row r="18" spans="1:11" x14ac:dyDescent="0.2">
      <c r="A18" s="32" t="s">
        <v>0</v>
      </c>
      <c r="B18" s="33"/>
      <c r="C18" s="39">
        <v>4572267</v>
      </c>
      <c r="D18" s="39">
        <v>8648246</v>
      </c>
      <c r="E18" s="39">
        <v>8723375</v>
      </c>
      <c r="F18" s="39">
        <v>8723375</v>
      </c>
      <c r="G18" s="39">
        <v>8723375</v>
      </c>
      <c r="H18" s="39">
        <v>8723375</v>
      </c>
      <c r="I18" s="39">
        <v>8723375</v>
      </c>
    </row>
    <row r="19" spans="1:11" x14ac:dyDescent="0.2">
      <c r="A19" s="32" t="s">
        <v>1</v>
      </c>
      <c r="B19" s="33"/>
      <c r="C19" s="39">
        <v>1041384</v>
      </c>
      <c r="D19" s="39">
        <v>1718524</v>
      </c>
      <c r="E19" s="39">
        <v>1809371.6399999997</v>
      </c>
      <c r="F19" s="39">
        <f t="shared" ref="F19" si="0">E30</f>
        <v>2522752.8599999994</v>
      </c>
      <c r="G19" s="39">
        <f t="shared" ref="G19" si="1">F30</f>
        <v>4767502.8899999987</v>
      </c>
      <c r="H19" s="39">
        <f t="shared" ref="H19" si="2">G30</f>
        <v>4334949.4799999986</v>
      </c>
      <c r="I19" s="39">
        <f t="shared" ref="I19" si="3">H30</f>
        <v>4834949.4799999986</v>
      </c>
    </row>
    <row r="20" spans="1:11" x14ac:dyDescent="0.2">
      <c r="A20" s="32" t="s">
        <v>2</v>
      </c>
      <c r="B20" s="33"/>
      <c r="C20" s="39">
        <v>6810171</v>
      </c>
      <c r="D20" s="39">
        <v>6374345.1699999999</v>
      </c>
      <c r="E20" s="39">
        <v>7970936.79</v>
      </c>
      <c r="F20" s="39">
        <v>8759642.4499999993</v>
      </c>
      <c r="G20" s="39">
        <v>5659936.0700000003</v>
      </c>
      <c r="H20" s="39">
        <v>8500000</v>
      </c>
      <c r="I20" s="39">
        <v>8500000</v>
      </c>
      <c r="K20" s="40"/>
    </row>
    <row r="21" spans="1:11" x14ac:dyDescent="0.2">
      <c r="A21" s="32" t="s">
        <v>3</v>
      </c>
      <c r="B21" s="33"/>
      <c r="C21" s="39">
        <v>6133031</v>
      </c>
      <c r="D21" s="39">
        <v>6283497.5300000003</v>
      </c>
      <c r="E21" s="38">
        <v>7257555.5700000003</v>
      </c>
      <c r="F21" s="39">
        <v>6514892.4199999999</v>
      </c>
      <c r="G21" s="39">
        <v>6092489.4800000004</v>
      </c>
      <c r="H21" s="39">
        <v>8000000</v>
      </c>
      <c r="I21" s="39">
        <v>8000000</v>
      </c>
    </row>
    <row r="22" spans="1:11" x14ac:dyDescent="0.2">
      <c r="A22" s="32"/>
      <c r="B22" s="33"/>
      <c r="C22" s="39"/>
      <c r="D22" s="39"/>
      <c r="E22" s="39"/>
      <c r="F22" s="39"/>
      <c r="G22" s="39"/>
      <c r="H22" s="39"/>
      <c r="I22" s="39"/>
    </row>
    <row r="23" spans="1:11" x14ac:dyDescent="0.2">
      <c r="A23" s="32" t="s">
        <v>4</v>
      </c>
      <c r="B23" s="30"/>
      <c r="C23" s="41"/>
      <c r="D23" s="41"/>
      <c r="E23" s="41"/>
      <c r="F23" s="41"/>
      <c r="G23" s="41"/>
      <c r="H23" s="38"/>
      <c r="I23" s="38"/>
    </row>
    <row r="24" spans="1:11" x14ac:dyDescent="0.2">
      <c r="A24" s="32" t="s">
        <v>31</v>
      </c>
      <c r="B24" s="33"/>
      <c r="C24" s="42"/>
      <c r="D24" s="41"/>
      <c r="E24" s="41"/>
      <c r="F24" s="41"/>
      <c r="G24" s="41"/>
      <c r="H24" s="38"/>
      <c r="I24" s="38"/>
    </row>
    <row r="25" spans="1:11" x14ac:dyDescent="0.2">
      <c r="A25" s="43"/>
      <c r="B25" s="44"/>
      <c r="C25" s="39"/>
      <c r="D25" s="39"/>
      <c r="E25" s="39"/>
      <c r="F25" s="39"/>
      <c r="G25" s="39"/>
      <c r="H25" s="39"/>
      <c r="I25" s="39"/>
    </row>
    <row r="26" spans="1:11" x14ac:dyDescent="0.2">
      <c r="A26" s="43"/>
      <c r="B26" s="44"/>
      <c r="C26" s="39"/>
      <c r="D26" s="39"/>
      <c r="E26" s="39"/>
      <c r="F26" s="39"/>
      <c r="G26" s="39"/>
      <c r="H26" s="39"/>
      <c r="I26" s="39"/>
    </row>
    <row r="27" spans="1:11" x14ac:dyDescent="0.2">
      <c r="A27" s="43"/>
      <c r="B27" s="44"/>
      <c r="C27" s="39"/>
      <c r="D27" s="39"/>
      <c r="E27" s="39"/>
      <c r="F27" s="39"/>
      <c r="G27" s="39"/>
      <c r="H27" s="39"/>
      <c r="I27" s="39"/>
    </row>
    <row r="28" spans="1:11" x14ac:dyDescent="0.2">
      <c r="A28" s="32" t="s">
        <v>5</v>
      </c>
      <c r="B28" s="33"/>
      <c r="C28" s="38"/>
      <c r="D28" s="38"/>
      <c r="E28" s="38"/>
      <c r="F28" s="38">
        <f t="shared" ref="F28:H28" si="4">SUM(F25:F27)</f>
        <v>0</v>
      </c>
      <c r="G28" s="38">
        <f t="shared" si="4"/>
        <v>0</v>
      </c>
      <c r="H28" s="38">
        <f t="shared" si="4"/>
        <v>0</v>
      </c>
      <c r="I28" s="38">
        <f t="shared" ref="I28" si="5">SUM(I25:I27)</f>
        <v>0</v>
      </c>
    </row>
    <row r="29" spans="1:11" x14ac:dyDescent="0.2">
      <c r="A29" s="32"/>
      <c r="B29" s="33"/>
      <c r="C29" s="39"/>
      <c r="D29" s="39"/>
      <c r="E29" s="39"/>
      <c r="F29" s="39"/>
      <c r="G29" s="39"/>
      <c r="H29" s="39"/>
      <c r="I29" s="39"/>
    </row>
    <row r="30" spans="1:11" x14ac:dyDescent="0.2">
      <c r="A30" s="32" t="s">
        <v>7</v>
      </c>
      <c r="B30" s="33"/>
      <c r="C30" s="38">
        <v>1718524</v>
      </c>
      <c r="D30" s="38">
        <v>1809371.6399999997</v>
      </c>
      <c r="E30" s="38">
        <v>2522752.8599999994</v>
      </c>
      <c r="F30" s="38">
        <f>+F19+F20-F21+F28</f>
        <v>4767502.8899999987</v>
      </c>
      <c r="G30" s="38">
        <f>+G19+G20-G21+G28</f>
        <v>4334949.4799999986</v>
      </c>
      <c r="H30" s="38">
        <f t="shared" ref="H30:I30" si="6">+H19+H20-H21+H28</f>
        <v>4834949.4799999986</v>
      </c>
      <c r="I30" s="38">
        <f t="shared" si="6"/>
        <v>5334949.4799999986</v>
      </c>
    </row>
    <row r="31" spans="1:11" x14ac:dyDescent="0.2">
      <c r="A31" s="43"/>
      <c r="B31" s="44"/>
      <c r="C31" s="46"/>
      <c r="D31" s="46"/>
      <c r="E31" s="39"/>
      <c r="F31" s="39"/>
      <c r="G31" s="39"/>
      <c r="H31" s="39"/>
      <c r="I31" s="39"/>
    </row>
    <row r="32" spans="1:11" x14ac:dyDescent="0.2">
      <c r="A32" s="32" t="s">
        <v>24</v>
      </c>
      <c r="B32" s="33"/>
      <c r="C32" s="46"/>
      <c r="D32" s="46">
        <v>1056571.71</v>
      </c>
      <c r="E32" s="39">
        <v>1366184.54</v>
      </c>
      <c r="F32" s="39">
        <v>5012509.04</v>
      </c>
      <c r="G32" s="39">
        <v>4376107.17</v>
      </c>
      <c r="H32" s="39"/>
      <c r="I32" s="39"/>
    </row>
    <row r="33" spans="1:9" x14ac:dyDescent="0.2">
      <c r="A33" s="43"/>
      <c r="B33" s="44"/>
      <c r="C33" s="46"/>
      <c r="D33" s="46"/>
      <c r="E33" s="39"/>
      <c r="F33" s="39"/>
      <c r="G33" s="39"/>
      <c r="H33" s="39"/>
      <c r="I33" s="39"/>
    </row>
    <row r="34" spans="1:9" x14ac:dyDescent="0.2">
      <c r="A34" s="32" t="s">
        <v>25</v>
      </c>
      <c r="B34" s="47"/>
      <c r="C34" s="48" t="s">
        <v>47</v>
      </c>
      <c r="D34" s="48" t="s">
        <v>47</v>
      </c>
      <c r="E34" s="49" t="s">
        <v>47</v>
      </c>
      <c r="F34" s="49" t="s">
        <v>47</v>
      </c>
      <c r="G34" s="49" t="s">
        <v>47</v>
      </c>
      <c r="H34" s="49" t="s">
        <v>47</v>
      </c>
      <c r="I34" s="49" t="s">
        <v>47</v>
      </c>
    </row>
    <row r="35" spans="1:9" x14ac:dyDescent="0.2">
      <c r="A35" s="50"/>
      <c r="B35" s="50"/>
      <c r="C35" s="51"/>
      <c r="D35" s="51"/>
      <c r="E35" s="51"/>
      <c r="F35" s="51"/>
      <c r="G35" s="51"/>
      <c r="H35" s="51"/>
      <c r="I35" s="51"/>
    </row>
    <row r="36" spans="1:9" x14ac:dyDescent="0.2">
      <c r="A36" s="52" t="s">
        <v>26</v>
      </c>
      <c r="B36" s="28"/>
      <c r="C36" s="53"/>
      <c r="D36" s="53"/>
      <c r="E36" s="53"/>
      <c r="F36" s="53"/>
      <c r="G36" s="53"/>
      <c r="H36" s="53"/>
      <c r="I36" s="53"/>
    </row>
    <row r="37" spans="1:9" x14ac:dyDescent="0.2">
      <c r="A37" s="54" t="s">
        <v>29</v>
      </c>
      <c r="B37" s="44"/>
      <c r="C37" s="46"/>
      <c r="D37" s="46"/>
      <c r="E37" s="46"/>
      <c r="F37" s="46"/>
      <c r="G37" s="46"/>
      <c r="H37" s="46"/>
      <c r="I37" s="46"/>
    </row>
    <row r="38" spans="1:9" x14ac:dyDescent="0.2">
      <c r="A38" s="32"/>
      <c r="B38" s="33"/>
      <c r="C38" s="39"/>
      <c r="D38" s="39"/>
      <c r="E38" s="39"/>
      <c r="F38" s="39"/>
      <c r="G38" s="39"/>
      <c r="H38" s="39"/>
      <c r="I38" s="39"/>
    </row>
    <row r="39" spans="1:9" x14ac:dyDescent="0.2">
      <c r="A39" s="32" t="s">
        <v>6</v>
      </c>
      <c r="B39" s="33"/>
      <c r="C39" s="39"/>
      <c r="D39" s="39"/>
      <c r="E39" s="39"/>
      <c r="F39" s="39"/>
      <c r="G39" s="39"/>
      <c r="H39" s="39"/>
      <c r="I39" s="39"/>
    </row>
    <row r="40" spans="1:9" x14ac:dyDescent="0.2">
      <c r="A40" s="32"/>
      <c r="B40" s="33"/>
      <c r="C40" s="39"/>
      <c r="D40" s="39"/>
      <c r="E40" s="39"/>
      <c r="F40" s="39"/>
      <c r="G40" s="39"/>
      <c r="H40" s="39"/>
      <c r="I40" s="39"/>
    </row>
    <row r="41" spans="1:9" x14ac:dyDescent="0.2">
      <c r="A41" s="54" t="s">
        <v>8</v>
      </c>
      <c r="B41" s="47"/>
      <c r="C41" s="39"/>
      <c r="D41" s="39"/>
      <c r="E41" s="39"/>
      <c r="F41" s="39"/>
      <c r="G41" s="39"/>
      <c r="H41" s="39"/>
      <c r="I41" s="39"/>
    </row>
    <row r="42" spans="1:9" x14ac:dyDescent="0.2">
      <c r="A42" s="55" t="s">
        <v>9</v>
      </c>
      <c r="B42" s="56"/>
      <c r="C42" s="39"/>
      <c r="D42" s="39"/>
      <c r="E42" s="39"/>
      <c r="F42" s="39"/>
      <c r="G42" s="39"/>
      <c r="H42" s="39"/>
      <c r="I42" s="39"/>
    </row>
  </sheetData>
  <sheetProtection selectLockedCells="1"/>
  <mergeCells count="6">
    <mergeCell ref="A15:I15"/>
    <mergeCell ref="B4:E4"/>
    <mergeCell ref="A7:I7"/>
    <mergeCell ref="A9:I9"/>
    <mergeCell ref="A11:I11"/>
    <mergeCell ref="A13:I13"/>
  </mergeCells>
  <printOptions horizontalCentered="1"/>
  <pageMargins left="0.75" right="0.75" top="0.6" bottom="0.55000000000000004" header="0.28000000000000003" footer="0.16"/>
  <pageSetup scale="94" fitToWidth="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39CDE5-C5FB-4B19-BCC9-977F55E2FC78}">
  <sheetPr>
    <pageSetUpPr fitToPage="1"/>
  </sheetPr>
  <dimension ref="A1:R43"/>
  <sheetViews>
    <sheetView zoomScaleNormal="100" zoomScaleSheetLayoutView="100" zoomScalePageLayoutView="90" workbookViewId="0"/>
  </sheetViews>
  <sheetFormatPr defaultColWidth="10.28515625" defaultRowHeight="12.75" x14ac:dyDescent="0.2"/>
  <cols>
    <col min="1" max="2" width="14.7109375" style="27" customWidth="1"/>
    <col min="3" max="8" width="14" style="27" customWidth="1"/>
    <col min="9" max="9" width="13.140625" style="27" customWidth="1"/>
    <col min="10" max="12" width="10.28515625" style="27" customWidth="1"/>
    <col min="13" max="13" width="9.28515625" style="27" customWidth="1"/>
    <col min="14" max="16384" width="10.28515625" style="27"/>
  </cols>
  <sheetData>
    <row r="1" spans="1:9" x14ac:dyDescent="0.2">
      <c r="A1" s="79"/>
      <c r="B1" s="78"/>
      <c r="C1" s="78"/>
      <c r="D1" s="78"/>
      <c r="E1" s="79"/>
      <c r="F1" s="78"/>
      <c r="G1" s="78"/>
      <c r="H1" s="78"/>
      <c r="I1" s="78"/>
    </row>
    <row r="2" spans="1:9" x14ac:dyDescent="0.2">
      <c r="A2" s="78" t="s">
        <v>13</v>
      </c>
      <c r="B2" s="80" t="s">
        <v>55</v>
      </c>
      <c r="C2" s="80"/>
      <c r="D2" s="80"/>
      <c r="E2" s="78"/>
      <c r="F2" s="78"/>
      <c r="G2" s="81" t="s">
        <v>14</v>
      </c>
      <c r="H2" s="80" t="s">
        <v>117</v>
      </c>
      <c r="I2" s="80"/>
    </row>
    <row r="3" spans="1:9" x14ac:dyDescent="0.2">
      <c r="A3" s="78" t="s">
        <v>22</v>
      </c>
      <c r="B3" s="80" t="s">
        <v>130</v>
      </c>
      <c r="C3" s="80"/>
      <c r="D3" s="80"/>
      <c r="E3" s="78"/>
      <c r="F3" s="78"/>
      <c r="G3" s="81" t="s">
        <v>15</v>
      </c>
      <c r="H3" s="82" t="s">
        <v>119</v>
      </c>
      <c r="I3" s="82"/>
    </row>
    <row r="4" spans="1:9" x14ac:dyDescent="0.2">
      <c r="A4" s="78" t="s">
        <v>16</v>
      </c>
      <c r="B4" s="80" t="s">
        <v>131</v>
      </c>
      <c r="C4" s="80"/>
      <c r="D4" s="80"/>
      <c r="E4" s="78"/>
      <c r="F4" s="78"/>
      <c r="G4" s="81" t="s">
        <v>18</v>
      </c>
      <c r="H4" s="80" t="s">
        <v>41</v>
      </c>
      <c r="I4" s="80"/>
    </row>
    <row r="5" spans="1:9" ht="17.25" customHeight="1" x14ac:dyDescent="0.2">
      <c r="A5" s="78" t="s">
        <v>17</v>
      </c>
      <c r="B5" s="218" t="s">
        <v>132</v>
      </c>
      <c r="C5" s="218"/>
      <c r="D5" s="218"/>
      <c r="E5" s="78"/>
      <c r="F5" s="78"/>
      <c r="G5" s="81" t="s">
        <v>19</v>
      </c>
      <c r="H5" s="82" t="s">
        <v>133</v>
      </c>
      <c r="I5" s="82"/>
    </row>
    <row r="6" spans="1:9" ht="25.5" customHeight="1" x14ac:dyDescent="0.2">
      <c r="A6" s="78"/>
      <c r="B6" s="219"/>
      <c r="C6" s="219"/>
      <c r="D6" s="219"/>
      <c r="E6" s="78"/>
      <c r="F6" s="78"/>
      <c r="G6" s="78"/>
      <c r="H6" s="78"/>
      <c r="I6" s="78"/>
    </row>
    <row r="7" spans="1:9" ht="10.5" customHeight="1" x14ac:dyDescent="0.2">
      <c r="A7" s="78"/>
      <c r="B7" s="78"/>
      <c r="C7" s="78"/>
      <c r="D7" s="78"/>
      <c r="E7" s="78"/>
      <c r="F7" s="78"/>
      <c r="G7" s="78"/>
      <c r="H7" s="78"/>
      <c r="I7" s="78"/>
    </row>
    <row r="8" spans="1:9" s="116" customFormat="1" ht="40.5" customHeight="1" x14ac:dyDescent="0.2">
      <c r="A8" s="213" t="s">
        <v>364</v>
      </c>
      <c r="B8" s="213"/>
      <c r="C8" s="213"/>
      <c r="D8" s="213"/>
      <c r="E8" s="213"/>
      <c r="F8" s="213"/>
      <c r="G8" s="213"/>
      <c r="H8" s="213"/>
      <c r="I8" s="213"/>
    </row>
    <row r="9" spans="1:9" s="116" customFormat="1" ht="9.75" customHeight="1" x14ac:dyDescent="0.2">
      <c r="A9" s="203"/>
      <c r="B9" s="203"/>
      <c r="C9" s="203"/>
      <c r="D9" s="203"/>
      <c r="E9" s="203"/>
      <c r="F9" s="203"/>
      <c r="G9" s="203"/>
      <c r="H9" s="203"/>
      <c r="I9" s="203"/>
    </row>
    <row r="10" spans="1:9" s="116" customFormat="1" ht="24" customHeight="1" x14ac:dyDescent="0.2">
      <c r="A10" s="220" t="s">
        <v>365</v>
      </c>
      <c r="B10" s="220"/>
      <c r="C10" s="220"/>
      <c r="D10" s="220"/>
      <c r="E10" s="220"/>
      <c r="F10" s="220"/>
      <c r="G10" s="220"/>
      <c r="H10" s="220"/>
      <c r="I10" s="220"/>
    </row>
    <row r="11" spans="1:9" s="116" customFormat="1" ht="12" customHeight="1" x14ac:dyDescent="0.2">
      <c r="A11" s="204"/>
      <c r="B11" s="204"/>
      <c r="C11" s="204"/>
      <c r="D11" s="204"/>
      <c r="E11" s="204"/>
      <c r="F11" s="204"/>
      <c r="G11" s="204"/>
      <c r="H11" s="204"/>
      <c r="I11" s="204"/>
    </row>
    <row r="12" spans="1:9" s="116" customFormat="1" ht="38.25" customHeight="1" x14ac:dyDescent="0.2">
      <c r="A12" s="213" t="s">
        <v>366</v>
      </c>
      <c r="B12" s="213"/>
      <c r="C12" s="213"/>
      <c r="D12" s="213"/>
      <c r="E12" s="213"/>
      <c r="F12" s="213"/>
      <c r="G12" s="213"/>
      <c r="H12" s="213"/>
      <c r="I12" s="213"/>
    </row>
    <row r="13" spans="1:9" s="116" customFormat="1" ht="11.25" customHeight="1" x14ac:dyDescent="0.2">
      <c r="A13" s="203"/>
      <c r="B13" s="203"/>
      <c r="C13" s="203"/>
      <c r="D13" s="203"/>
      <c r="E13" s="203"/>
      <c r="F13" s="203"/>
      <c r="G13" s="203"/>
      <c r="H13" s="203"/>
      <c r="I13" s="203"/>
    </row>
    <row r="14" spans="1:9" s="116" customFormat="1" ht="14.25" customHeight="1" x14ac:dyDescent="0.2">
      <c r="A14" s="226" t="s">
        <v>134</v>
      </c>
      <c r="B14" s="227"/>
      <c r="C14" s="227"/>
      <c r="D14" s="227"/>
      <c r="E14" s="227"/>
      <c r="F14" s="227"/>
      <c r="G14" s="227"/>
      <c r="H14" s="227"/>
      <c r="I14" s="227"/>
    </row>
    <row r="15" spans="1:9" ht="11.25" customHeight="1" x14ac:dyDescent="0.2">
      <c r="A15" s="78"/>
      <c r="B15" s="78"/>
      <c r="C15" s="78"/>
      <c r="D15" s="78"/>
      <c r="E15" s="78"/>
      <c r="F15" s="78"/>
      <c r="G15" s="78"/>
      <c r="H15" s="78"/>
      <c r="I15" s="78"/>
    </row>
    <row r="16" spans="1:9" x14ac:dyDescent="0.2">
      <c r="A16" s="223" t="s">
        <v>12</v>
      </c>
      <c r="B16" s="224"/>
      <c r="C16" s="224"/>
      <c r="D16" s="224"/>
      <c r="E16" s="224"/>
      <c r="F16" s="224"/>
      <c r="G16" s="224"/>
      <c r="H16" s="224"/>
      <c r="I16" s="225"/>
    </row>
    <row r="17" spans="1:9" x14ac:dyDescent="0.2">
      <c r="A17" s="83"/>
      <c r="B17" s="84"/>
      <c r="C17" s="85" t="s">
        <v>27</v>
      </c>
      <c r="D17" s="85" t="s">
        <v>30</v>
      </c>
      <c r="E17" s="85" t="s">
        <v>32</v>
      </c>
      <c r="F17" s="85" t="s">
        <v>33</v>
      </c>
      <c r="G17" s="85" t="s">
        <v>34</v>
      </c>
      <c r="H17" s="85" t="s">
        <v>35</v>
      </c>
      <c r="I17" s="85" t="s">
        <v>312</v>
      </c>
    </row>
    <row r="18" spans="1:9" x14ac:dyDescent="0.2">
      <c r="A18" s="83"/>
      <c r="B18" s="84"/>
      <c r="C18" s="37" t="s">
        <v>10</v>
      </c>
      <c r="D18" s="37" t="s">
        <v>10</v>
      </c>
      <c r="E18" s="37" t="s">
        <v>10</v>
      </c>
      <c r="F18" s="37" t="s">
        <v>10</v>
      </c>
      <c r="G18" s="5" t="s">
        <v>10</v>
      </c>
      <c r="H18" s="37" t="s">
        <v>11</v>
      </c>
      <c r="I18" s="37" t="s">
        <v>11</v>
      </c>
    </row>
    <row r="19" spans="1:9" x14ac:dyDescent="0.2">
      <c r="A19" s="83" t="s">
        <v>0</v>
      </c>
      <c r="B19" s="84"/>
      <c r="C19" s="88">
        <v>250000</v>
      </c>
      <c r="D19" s="88">
        <v>0</v>
      </c>
      <c r="E19" s="88">
        <v>0</v>
      </c>
      <c r="F19" s="88">
        <v>0</v>
      </c>
      <c r="G19" s="88">
        <v>0</v>
      </c>
      <c r="H19" s="88">
        <v>0</v>
      </c>
      <c r="I19" s="88">
        <v>0</v>
      </c>
    </row>
    <row r="20" spans="1:9" x14ac:dyDescent="0.2">
      <c r="A20" s="83" t="s">
        <v>1</v>
      </c>
      <c r="B20" s="84"/>
      <c r="C20" s="88">
        <v>0</v>
      </c>
      <c r="D20" s="88">
        <v>0</v>
      </c>
      <c r="E20" s="88">
        <v>0</v>
      </c>
      <c r="F20" s="88">
        <v>0</v>
      </c>
      <c r="G20" s="88">
        <v>0</v>
      </c>
      <c r="H20" s="88">
        <v>0</v>
      </c>
      <c r="I20" s="88">
        <v>0</v>
      </c>
    </row>
    <row r="21" spans="1:9" x14ac:dyDescent="0.2">
      <c r="A21" s="83" t="s">
        <v>2</v>
      </c>
      <c r="B21" s="84"/>
      <c r="C21" s="88">
        <v>0</v>
      </c>
      <c r="D21" s="88">
        <v>0</v>
      </c>
      <c r="E21" s="88">
        <v>0</v>
      </c>
      <c r="F21" s="88">
        <v>0</v>
      </c>
      <c r="G21" s="88">
        <v>0</v>
      </c>
      <c r="H21" s="88">
        <v>0</v>
      </c>
      <c r="I21" s="88">
        <v>0</v>
      </c>
    </row>
    <row r="22" spans="1:9" x14ac:dyDescent="0.2">
      <c r="A22" s="83" t="s">
        <v>3</v>
      </c>
      <c r="B22" s="84"/>
      <c r="C22" s="88">
        <v>0</v>
      </c>
      <c r="D22" s="88">
        <v>0</v>
      </c>
      <c r="E22" s="88">
        <v>0</v>
      </c>
      <c r="F22" s="88">
        <v>0</v>
      </c>
      <c r="G22" s="88">
        <v>0</v>
      </c>
      <c r="H22" s="88">
        <v>0</v>
      </c>
      <c r="I22" s="88">
        <v>0</v>
      </c>
    </row>
    <row r="23" spans="1:9" x14ac:dyDescent="0.2">
      <c r="A23" s="83"/>
      <c r="B23" s="84"/>
      <c r="C23" s="88"/>
      <c r="D23" s="88"/>
      <c r="E23" s="88"/>
      <c r="F23" s="88"/>
      <c r="G23" s="88"/>
      <c r="H23" s="88"/>
      <c r="I23" s="88"/>
    </row>
    <row r="24" spans="1:9" x14ac:dyDescent="0.2">
      <c r="A24" s="83" t="s">
        <v>4</v>
      </c>
      <c r="B24" s="82"/>
      <c r="C24" s="120"/>
      <c r="D24" s="120"/>
      <c r="E24" s="120"/>
      <c r="F24" s="120"/>
      <c r="G24" s="120"/>
      <c r="H24" s="87"/>
      <c r="I24" s="87"/>
    </row>
    <row r="25" spans="1:9" x14ac:dyDescent="0.2">
      <c r="A25" s="32" t="s">
        <v>126</v>
      </c>
      <c r="B25" s="82"/>
      <c r="C25" s="121"/>
      <c r="D25" s="121"/>
      <c r="E25" s="121"/>
      <c r="F25" s="121"/>
      <c r="G25" s="121"/>
      <c r="H25" s="91"/>
      <c r="I25" s="91"/>
    </row>
    <row r="26" spans="1:9" x14ac:dyDescent="0.2">
      <c r="A26" s="122" t="s">
        <v>135</v>
      </c>
      <c r="B26" s="90"/>
      <c r="C26" s="88">
        <v>200000</v>
      </c>
      <c r="D26" s="88"/>
      <c r="E26" s="88">
        <v>0</v>
      </c>
      <c r="F26" s="88">
        <v>0</v>
      </c>
      <c r="G26" s="88">
        <v>0</v>
      </c>
      <c r="H26" s="88">
        <v>0</v>
      </c>
      <c r="I26" s="88">
        <v>0</v>
      </c>
    </row>
    <row r="27" spans="1:9" x14ac:dyDescent="0.2">
      <c r="A27" s="89"/>
      <c r="B27" s="90"/>
      <c r="C27" s="88"/>
      <c r="D27" s="88"/>
      <c r="E27" s="88"/>
      <c r="F27" s="88"/>
      <c r="G27" s="88"/>
      <c r="H27" s="88"/>
      <c r="I27" s="88"/>
    </row>
    <row r="28" spans="1:9" x14ac:dyDescent="0.2">
      <c r="A28" s="122" t="s">
        <v>135</v>
      </c>
      <c r="B28" s="90"/>
      <c r="C28" s="88">
        <v>-200000</v>
      </c>
      <c r="D28" s="123"/>
      <c r="E28" s="88"/>
      <c r="F28" s="88"/>
      <c r="G28" s="88"/>
      <c r="H28" s="88"/>
      <c r="I28" s="88"/>
    </row>
    <row r="29" spans="1:9" x14ac:dyDescent="0.2">
      <c r="A29" s="83" t="s">
        <v>5</v>
      </c>
      <c r="B29" s="84"/>
      <c r="C29" s="88">
        <v>0</v>
      </c>
      <c r="D29" s="88">
        <f>SUM(D26:D28)</f>
        <v>0</v>
      </c>
      <c r="E29" s="88">
        <f>SUM(E26:E28)</f>
        <v>0</v>
      </c>
      <c r="F29" s="88">
        <f t="shared" ref="F29:I29" si="0">SUM(F26:F28)</f>
        <v>0</v>
      </c>
      <c r="G29" s="88">
        <f t="shared" si="0"/>
        <v>0</v>
      </c>
      <c r="H29" s="88">
        <f t="shared" si="0"/>
        <v>0</v>
      </c>
      <c r="I29" s="88">
        <f t="shared" si="0"/>
        <v>0</v>
      </c>
    </row>
    <row r="30" spans="1:9" x14ac:dyDescent="0.2">
      <c r="A30" s="83"/>
      <c r="B30" s="84"/>
      <c r="C30" s="88"/>
      <c r="D30" s="88"/>
      <c r="E30" s="88"/>
      <c r="F30" s="88"/>
      <c r="G30" s="88"/>
      <c r="H30" s="88"/>
      <c r="I30" s="88"/>
    </row>
    <row r="31" spans="1:9" x14ac:dyDescent="0.2">
      <c r="A31" s="83" t="s">
        <v>7</v>
      </c>
      <c r="B31" s="84"/>
      <c r="C31" s="87">
        <v>0</v>
      </c>
      <c r="D31" s="87">
        <f t="shared" ref="D31:I31" si="1">D20+D21-D22+D29</f>
        <v>0</v>
      </c>
      <c r="E31" s="87">
        <f t="shared" si="1"/>
        <v>0</v>
      </c>
      <c r="F31" s="87">
        <f t="shared" si="1"/>
        <v>0</v>
      </c>
      <c r="G31" s="87">
        <f t="shared" si="1"/>
        <v>0</v>
      </c>
      <c r="H31" s="87">
        <f t="shared" si="1"/>
        <v>0</v>
      </c>
      <c r="I31" s="87">
        <f t="shared" si="1"/>
        <v>0</v>
      </c>
    </row>
    <row r="32" spans="1:9" x14ac:dyDescent="0.2">
      <c r="A32" s="89"/>
      <c r="B32" s="90"/>
      <c r="C32" s="92"/>
      <c r="D32" s="88"/>
      <c r="E32" s="88"/>
      <c r="F32" s="88"/>
      <c r="G32" s="88"/>
      <c r="H32" s="88"/>
      <c r="I32" s="88"/>
    </row>
    <row r="33" spans="1:18" x14ac:dyDescent="0.2">
      <c r="A33" s="83" t="s">
        <v>24</v>
      </c>
      <c r="B33" s="84"/>
      <c r="C33" s="92">
        <v>0</v>
      </c>
      <c r="D33" s="92">
        <v>0</v>
      </c>
      <c r="E33" s="92">
        <v>0</v>
      </c>
      <c r="F33" s="92">
        <v>0</v>
      </c>
      <c r="G33" s="92">
        <v>0</v>
      </c>
      <c r="H33" s="92">
        <v>0</v>
      </c>
      <c r="I33" s="92">
        <v>0</v>
      </c>
    </row>
    <row r="34" spans="1:18" x14ac:dyDescent="0.2">
      <c r="A34" s="89"/>
      <c r="B34" s="90"/>
      <c r="C34" s="92"/>
      <c r="D34" s="88"/>
      <c r="E34" s="88"/>
      <c r="F34" s="88"/>
      <c r="G34" s="88"/>
      <c r="H34" s="88"/>
      <c r="I34" s="88"/>
    </row>
    <row r="35" spans="1:18" x14ac:dyDescent="0.2">
      <c r="A35" s="83" t="s">
        <v>25</v>
      </c>
      <c r="B35" s="93"/>
      <c r="C35" s="48" t="s">
        <v>47</v>
      </c>
      <c r="D35" s="48" t="s">
        <v>47</v>
      </c>
      <c r="E35" s="48" t="s">
        <v>47</v>
      </c>
      <c r="F35" s="48" t="s">
        <v>47</v>
      </c>
      <c r="G35" s="48" t="s">
        <v>47</v>
      </c>
      <c r="H35" s="48" t="s">
        <v>47</v>
      </c>
      <c r="I35" s="48" t="s">
        <v>47</v>
      </c>
    </row>
    <row r="36" spans="1:18" ht="30" customHeight="1" x14ac:dyDescent="0.2">
      <c r="A36" s="217"/>
      <c r="B36" s="217"/>
      <c r="C36" s="217"/>
      <c r="D36" s="217"/>
      <c r="E36" s="217"/>
      <c r="F36" s="217"/>
      <c r="G36" s="217"/>
      <c r="H36" s="217"/>
      <c r="I36" s="217"/>
    </row>
    <row r="37" spans="1:18" x14ac:dyDescent="0.2">
      <c r="A37" s="98" t="s">
        <v>26</v>
      </c>
      <c r="B37" s="80"/>
      <c r="C37" s="53"/>
      <c r="D37" s="53"/>
      <c r="E37" s="99"/>
      <c r="F37" s="99"/>
      <c r="G37" s="99"/>
      <c r="H37" s="99"/>
      <c r="I37" s="99"/>
      <c r="R37" s="27" t="s">
        <v>128</v>
      </c>
    </row>
    <row r="38" spans="1:18" x14ac:dyDescent="0.2">
      <c r="A38" s="100" t="s">
        <v>129</v>
      </c>
      <c r="B38" s="90"/>
      <c r="C38" s="46"/>
      <c r="D38" s="46"/>
      <c r="E38" s="92"/>
      <c r="F38" s="92"/>
      <c r="G38" s="92"/>
      <c r="H38" s="92"/>
      <c r="I38" s="92"/>
    </row>
    <row r="39" spans="1:18" x14ac:dyDescent="0.2">
      <c r="A39" s="83"/>
      <c r="B39" s="84"/>
      <c r="C39" s="88"/>
      <c r="D39" s="88"/>
      <c r="E39" s="88"/>
      <c r="F39" s="88"/>
      <c r="G39" s="88"/>
      <c r="H39" s="88"/>
      <c r="I39" s="88"/>
    </row>
    <row r="40" spans="1:18" x14ac:dyDescent="0.2">
      <c r="A40" s="83" t="s">
        <v>6</v>
      </c>
      <c r="B40" s="84"/>
      <c r="C40" s="39"/>
      <c r="D40" s="39"/>
      <c r="E40" s="88"/>
      <c r="F40" s="88"/>
      <c r="G40" s="88"/>
      <c r="H40" s="88"/>
      <c r="I40" s="88"/>
    </row>
    <row r="41" spans="1:18" x14ac:dyDescent="0.2">
      <c r="A41" s="83"/>
      <c r="B41" s="84"/>
      <c r="C41" s="39"/>
      <c r="D41" s="39"/>
      <c r="E41" s="88"/>
      <c r="F41" s="88"/>
      <c r="G41" s="88"/>
      <c r="H41" s="88"/>
      <c r="I41" s="88"/>
    </row>
    <row r="42" spans="1:18" x14ac:dyDescent="0.2">
      <c r="A42" s="100" t="s">
        <v>8</v>
      </c>
      <c r="B42" s="93"/>
      <c r="C42" s="39"/>
      <c r="D42" s="39"/>
      <c r="E42" s="88"/>
      <c r="F42" s="88"/>
      <c r="G42" s="88"/>
      <c r="H42" s="88"/>
      <c r="I42" s="88"/>
    </row>
    <row r="43" spans="1:18" x14ac:dyDescent="0.2">
      <c r="A43" s="101" t="s">
        <v>9</v>
      </c>
      <c r="B43" s="102"/>
      <c r="C43" s="39"/>
      <c r="D43" s="39"/>
      <c r="E43" s="88"/>
      <c r="F43" s="88"/>
      <c r="G43" s="88"/>
      <c r="H43" s="88"/>
      <c r="I43" s="88"/>
    </row>
  </sheetData>
  <mergeCells count="7">
    <mergeCell ref="A36:I36"/>
    <mergeCell ref="B5:D6"/>
    <mergeCell ref="A8:I8"/>
    <mergeCell ref="A10:I10"/>
    <mergeCell ref="A12:I12"/>
    <mergeCell ref="A14:I14"/>
    <mergeCell ref="A16:I16"/>
  </mergeCells>
  <printOptions horizontalCentered="1" verticalCentered="1"/>
  <pageMargins left="0.75" right="0.75" top="0.6" bottom="0.55000000000000004" header="0.28000000000000003" footer="0.16"/>
  <pageSetup scale="84" fitToWidth="0" orientation="landscape" horizontalDpi="1200" verticalDpi="1200" r:id="rId1"/>
  <headerFooter alignWithMargins="0">
    <oddHeader>&amp;C&amp;"Arial,Bold"Report on Non-General Fund Information
&amp;"Arial,Regular"for Submittal to the 2023 Legislature</oddHeader>
    <oddFooter>&amp;LForm 37-47 (rev. 9/7/21)&amp;R&amp;D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667F92-8C09-4FCF-92CE-8378593E5A52}">
  <sheetPr>
    <pageSetUpPr fitToPage="1"/>
  </sheetPr>
  <dimension ref="A1:I45"/>
  <sheetViews>
    <sheetView zoomScaleNormal="100" zoomScalePageLayoutView="90" workbookViewId="0">
      <selection activeCell="A6" sqref="A6"/>
    </sheetView>
  </sheetViews>
  <sheetFormatPr defaultRowHeight="12.75" x14ac:dyDescent="0.2"/>
  <cols>
    <col min="1" max="2" width="14.7109375" customWidth="1"/>
    <col min="3" max="8" width="14" customWidth="1"/>
    <col min="9" max="9" width="13.140625" customWidth="1"/>
    <col min="10" max="10" width="9.140625" customWidth="1"/>
    <col min="257" max="258" width="14.7109375" customWidth="1"/>
    <col min="259" max="264" width="14" customWidth="1"/>
    <col min="265" max="265" width="13.140625" customWidth="1"/>
    <col min="513" max="514" width="14.7109375" customWidth="1"/>
    <col min="515" max="520" width="14" customWidth="1"/>
    <col min="521" max="521" width="13.140625" customWidth="1"/>
    <col min="769" max="770" width="14.7109375" customWidth="1"/>
    <col min="771" max="776" width="14" customWidth="1"/>
    <col min="777" max="777" width="13.140625" customWidth="1"/>
    <col min="1025" max="1026" width="14.7109375" customWidth="1"/>
    <col min="1027" max="1032" width="14" customWidth="1"/>
    <col min="1033" max="1033" width="13.140625" customWidth="1"/>
    <col min="1281" max="1282" width="14.7109375" customWidth="1"/>
    <col min="1283" max="1288" width="14" customWidth="1"/>
    <col min="1289" max="1289" width="13.140625" customWidth="1"/>
    <col min="1537" max="1538" width="14.7109375" customWidth="1"/>
    <col min="1539" max="1544" width="14" customWidth="1"/>
    <col min="1545" max="1545" width="13.140625" customWidth="1"/>
    <col min="1793" max="1794" width="14.7109375" customWidth="1"/>
    <col min="1795" max="1800" width="14" customWidth="1"/>
    <col min="1801" max="1801" width="13.140625" customWidth="1"/>
    <col min="2049" max="2050" width="14.7109375" customWidth="1"/>
    <col min="2051" max="2056" width="14" customWidth="1"/>
    <col min="2057" max="2057" width="13.140625" customWidth="1"/>
    <col min="2305" max="2306" width="14.7109375" customWidth="1"/>
    <col min="2307" max="2312" width="14" customWidth="1"/>
    <col min="2313" max="2313" width="13.140625" customWidth="1"/>
    <col min="2561" max="2562" width="14.7109375" customWidth="1"/>
    <col min="2563" max="2568" width="14" customWidth="1"/>
    <col min="2569" max="2569" width="13.140625" customWidth="1"/>
    <col min="2817" max="2818" width="14.7109375" customWidth="1"/>
    <col min="2819" max="2824" width="14" customWidth="1"/>
    <col min="2825" max="2825" width="13.140625" customWidth="1"/>
    <col min="3073" max="3074" width="14.7109375" customWidth="1"/>
    <col min="3075" max="3080" width="14" customWidth="1"/>
    <col min="3081" max="3081" width="13.140625" customWidth="1"/>
    <col min="3329" max="3330" width="14.7109375" customWidth="1"/>
    <col min="3331" max="3336" width="14" customWidth="1"/>
    <col min="3337" max="3337" width="13.140625" customWidth="1"/>
    <col min="3585" max="3586" width="14.7109375" customWidth="1"/>
    <col min="3587" max="3592" width="14" customWidth="1"/>
    <col min="3593" max="3593" width="13.140625" customWidth="1"/>
    <col min="3841" max="3842" width="14.7109375" customWidth="1"/>
    <col min="3843" max="3848" width="14" customWidth="1"/>
    <col min="3849" max="3849" width="13.140625" customWidth="1"/>
    <col min="4097" max="4098" width="14.7109375" customWidth="1"/>
    <col min="4099" max="4104" width="14" customWidth="1"/>
    <col min="4105" max="4105" width="13.140625" customWidth="1"/>
    <col min="4353" max="4354" width="14.7109375" customWidth="1"/>
    <col min="4355" max="4360" width="14" customWidth="1"/>
    <col min="4361" max="4361" width="13.140625" customWidth="1"/>
    <col min="4609" max="4610" width="14.7109375" customWidth="1"/>
    <col min="4611" max="4616" width="14" customWidth="1"/>
    <col min="4617" max="4617" width="13.140625" customWidth="1"/>
    <col min="4865" max="4866" width="14.7109375" customWidth="1"/>
    <col min="4867" max="4872" width="14" customWidth="1"/>
    <col min="4873" max="4873" width="13.140625" customWidth="1"/>
    <col min="5121" max="5122" width="14.7109375" customWidth="1"/>
    <col min="5123" max="5128" width="14" customWidth="1"/>
    <col min="5129" max="5129" width="13.140625" customWidth="1"/>
    <col min="5377" max="5378" width="14.7109375" customWidth="1"/>
    <col min="5379" max="5384" width="14" customWidth="1"/>
    <col min="5385" max="5385" width="13.140625" customWidth="1"/>
    <col min="5633" max="5634" width="14.7109375" customWidth="1"/>
    <col min="5635" max="5640" width="14" customWidth="1"/>
    <col min="5641" max="5641" width="13.140625" customWidth="1"/>
    <col min="5889" max="5890" width="14.7109375" customWidth="1"/>
    <col min="5891" max="5896" width="14" customWidth="1"/>
    <col min="5897" max="5897" width="13.140625" customWidth="1"/>
    <col min="6145" max="6146" width="14.7109375" customWidth="1"/>
    <col min="6147" max="6152" width="14" customWidth="1"/>
    <col min="6153" max="6153" width="13.140625" customWidth="1"/>
    <col min="6401" max="6402" width="14.7109375" customWidth="1"/>
    <col min="6403" max="6408" width="14" customWidth="1"/>
    <col min="6409" max="6409" width="13.140625" customWidth="1"/>
    <col min="6657" max="6658" width="14.7109375" customWidth="1"/>
    <col min="6659" max="6664" width="14" customWidth="1"/>
    <col min="6665" max="6665" width="13.140625" customWidth="1"/>
    <col min="6913" max="6914" width="14.7109375" customWidth="1"/>
    <col min="6915" max="6920" width="14" customWidth="1"/>
    <col min="6921" max="6921" width="13.140625" customWidth="1"/>
    <col min="7169" max="7170" width="14.7109375" customWidth="1"/>
    <col min="7171" max="7176" width="14" customWidth="1"/>
    <col min="7177" max="7177" width="13.140625" customWidth="1"/>
    <col min="7425" max="7426" width="14.7109375" customWidth="1"/>
    <col min="7427" max="7432" width="14" customWidth="1"/>
    <col min="7433" max="7433" width="13.140625" customWidth="1"/>
    <col min="7681" max="7682" width="14.7109375" customWidth="1"/>
    <col min="7683" max="7688" width="14" customWidth="1"/>
    <col min="7689" max="7689" width="13.140625" customWidth="1"/>
    <col min="7937" max="7938" width="14.7109375" customWidth="1"/>
    <col min="7939" max="7944" width="14" customWidth="1"/>
    <col min="7945" max="7945" width="13.140625" customWidth="1"/>
    <col min="8193" max="8194" width="14.7109375" customWidth="1"/>
    <col min="8195" max="8200" width="14" customWidth="1"/>
    <col min="8201" max="8201" width="13.140625" customWidth="1"/>
    <col min="8449" max="8450" width="14.7109375" customWidth="1"/>
    <col min="8451" max="8456" width="14" customWidth="1"/>
    <col min="8457" max="8457" width="13.140625" customWidth="1"/>
    <col min="8705" max="8706" width="14.7109375" customWidth="1"/>
    <col min="8707" max="8712" width="14" customWidth="1"/>
    <col min="8713" max="8713" width="13.140625" customWidth="1"/>
    <col min="8961" max="8962" width="14.7109375" customWidth="1"/>
    <col min="8963" max="8968" width="14" customWidth="1"/>
    <col min="8969" max="8969" width="13.140625" customWidth="1"/>
    <col min="9217" max="9218" width="14.7109375" customWidth="1"/>
    <col min="9219" max="9224" width="14" customWidth="1"/>
    <col min="9225" max="9225" width="13.140625" customWidth="1"/>
    <col min="9473" max="9474" width="14.7109375" customWidth="1"/>
    <col min="9475" max="9480" width="14" customWidth="1"/>
    <col min="9481" max="9481" width="13.140625" customWidth="1"/>
    <col min="9729" max="9730" width="14.7109375" customWidth="1"/>
    <col min="9731" max="9736" width="14" customWidth="1"/>
    <col min="9737" max="9737" width="13.140625" customWidth="1"/>
    <col min="9985" max="9986" width="14.7109375" customWidth="1"/>
    <col min="9987" max="9992" width="14" customWidth="1"/>
    <col min="9993" max="9993" width="13.140625" customWidth="1"/>
    <col min="10241" max="10242" width="14.7109375" customWidth="1"/>
    <col min="10243" max="10248" width="14" customWidth="1"/>
    <col min="10249" max="10249" width="13.140625" customWidth="1"/>
    <col min="10497" max="10498" width="14.7109375" customWidth="1"/>
    <col min="10499" max="10504" width="14" customWidth="1"/>
    <col min="10505" max="10505" width="13.140625" customWidth="1"/>
    <col min="10753" max="10754" width="14.7109375" customWidth="1"/>
    <col min="10755" max="10760" width="14" customWidth="1"/>
    <col min="10761" max="10761" width="13.140625" customWidth="1"/>
    <col min="11009" max="11010" width="14.7109375" customWidth="1"/>
    <col min="11011" max="11016" width="14" customWidth="1"/>
    <col min="11017" max="11017" width="13.140625" customWidth="1"/>
    <col min="11265" max="11266" width="14.7109375" customWidth="1"/>
    <col min="11267" max="11272" width="14" customWidth="1"/>
    <col min="11273" max="11273" width="13.140625" customWidth="1"/>
    <col min="11521" max="11522" width="14.7109375" customWidth="1"/>
    <col min="11523" max="11528" width="14" customWidth="1"/>
    <col min="11529" max="11529" width="13.140625" customWidth="1"/>
    <col min="11777" max="11778" width="14.7109375" customWidth="1"/>
    <col min="11779" max="11784" width="14" customWidth="1"/>
    <col min="11785" max="11785" width="13.140625" customWidth="1"/>
    <col min="12033" max="12034" width="14.7109375" customWidth="1"/>
    <col min="12035" max="12040" width="14" customWidth="1"/>
    <col min="12041" max="12041" width="13.140625" customWidth="1"/>
    <col min="12289" max="12290" width="14.7109375" customWidth="1"/>
    <col min="12291" max="12296" width="14" customWidth="1"/>
    <col min="12297" max="12297" width="13.140625" customWidth="1"/>
    <col min="12545" max="12546" width="14.7109375" customWidth="1"/>
    <col min="12547" max="12552" width="14" customWidth="1"/>
    <col min="12553" max="12553" width="13.140625" customWidth="1"/>
    <col min="12801" max="12802" width="14.7109375" customWidth="1"/>
    <col min="12803" max="12808" width="14" customWidth="1"/>
    <col min="12809" max="12809" width="13.140625" customWidth="1"/>
    <col min="13057" max="13058" width="14.7109375" customWidth="1"/>
    <col min="13059" max="13064" width="14" customWidth="1"/>
    <col min="13065" max="13065" width="13.140625" customWidth="1"/>
    <col min="13313" max="13314" width="14.7109375" customWidth="1"/>
    <col min="13315" max="13320" width="14" customWidth="1"/>
    <col min="13321" max="13321" width="13.140625" customWidth="1"/>
    <col min="13569" max="13570" width="14.7109375" customWidth="1"/>
    <col min="13571" max="13576" width="14" customWidth="1"/>
    <col min="13577" max="13577" width="13.140625" customWidth="1"/>
    <col min="13825" max="13826" width="14.7109375" customWidth="1"/>
    <col min="13827" max="13832" width="14" customWidth="1"/>
    <col min="13833" max="13833" width="13.140625" customWidth="1"/>
    <col min="14081" max="14082" width="14.7109375" customWidth="1"/>
    <col min="14083" max="14088" width="14" customWidth="1"/>
    <col min="14089" max="14089" width="13.140625" customWidth="1"/>
    <col min="14337" max="14338" width="14.7109375" customWidth="1"/>
    <col min="14339" max="14344" width="14" customWidth="1"/>
    <col min="14345" max="14345" width="13.140625" customWidth="1"/>
    <col min="14593" max="14594" width="14.7109375" customWidth="1"/>
    <col min="14595" max="14600" width="14" customWidth="1"/>
    <col min="14601" max="14601" width="13.140625" customWidth="1"/>
    <col min="14849" max="14850" width="14.7109375" customWidth="1"/>
    <col min="14851" max="14856" width="14" customWidth="1"/>
    <col min="14857" max="14857" width="13.140625" customWidth="1"/>
    <col min="15105" max="15106" width="14.7109375" customWidth="1"/>
    <col min="15107" max="15112" width="14" customWidth="1"/>
    <col min="15113" max="15113" width="13.140625" customWidth="1"/>
    <col min="15361" max="15362" width="14.7109375" customWidth="1"/>
    <col min="15363" max="15368" width="14" customWidth="1"/>
    <col min="15369" max="15369" width="13.140625" customWidth="1"/>
    <col min="15617" max="15618" width="14.7109375" customWidth="1"/>
    <col min="15619" max="15624" width="14" customWidth="1"/>
    <col min="15625" max="15625" width="13.140625" customWidth="1"/>
    <col min="15873" max="15874" width="14.7109375" customWidth="1"/>
    <col min="15875" max="15880" width="14" customWidth="1"/>
    <col min="15881" max="15881" width="13.140625" customWidth="1"/>
    <col min="16129" max="16130" width="14.7109375" customWidth="1"/>
    <col min="16131" max="16136" width="14" customWidth="1"/>
    <col min="16137" max="16137" width="13.140625" customWidth="1"/>
  </cols>
  <sheetData>
    <row r="1" spans="1:9" x14ac:dyDescent="0.2">
      <c r="A1" s="1"/>
      <c r="B1" s="1"/>
      <c r="C1" s="1"/>
      <c r="D1" s="1"/>
      <c r="E1" s="1"/>
      <c r="F1" s="1"/>
      <c r="G1" s="1"/>
      <c r="H1" s="1"/>
      <c r="I1" s="1"/>
    </row>
    <row r="2" spans="1:9" x14ac:dyDescent="0.2">
      <c r="A2" s="1" t="s">
        <v>13</v>
      </c>
      <c r="B2" s="80" t="s">
        <v>55</v>
      </c>
      <c r="C2" s="2"/>
      <c r="D2" s="2"/>
      <c r="E2" s="1"/>
      <c r="F2" s="1"/>
      <c r="G2" s="3" t="s">
        <v>14</v>
      </c>
      <c r="H2" s="80" t="s">
        <v>204</v>
      </c>
      <c r="I2" s="2"/>
    </row>
    <row r="3" spans="1:9" x14ac:dyDescent="0.2">
      <c r="A3" s="1" t="s">
        <v>22</v>
      </c>
      <c r="B3" s="80" t="s">
        <v>205</v>
      </c>
      <c r="C3" s="2"/>
      <c r="D3" s="2"/>
      <c r="E3" s="1"/>
      <c r="F3" s="1"/>
      <c r="G3" s="3" t="s">
        <v>15</v>
      </c>
      <c r="H3" s="82" t="s">
        <v>206</v>
      </c>
      <c r="I3" s="4"/>
    </row>
    <row r="4" spans="1:9" x14ac:dyDescent="0.2">
      <c r="A4" s="1" t="s">
        <v>16</v>
      </c>
      <c r="B4" s="80" t="s">
        <v>207</v>
      </c>
      <c r="C4" s="2"/>
      <c r="D4" s="2"/>
      <c r="E4" s="1"/>
      <c r="F4" s="1"/>
      <c r="G4" s="3" t="s">
        <v>18</v>
      </c>
      <c r="H4" s="80" t="s">
        <v>41</v>
      </c>
      <c r="I4" s="2"/>
    </row>
    <row r="5" spans="1:9" x14ac:dyDescent="0.2">
      <c r="A5" s="1" t="s">
        <v>17</v>
      </c>
      <c r="B5" s="80" t="s">
        <v>208</v>
      </c>
      <c r="C5" s="4"/>
      <c r="D5" s="4"/>
      <c r="E5" s="1"/>
      <c r="F5" s="1"/>
      <c r="G5" s="3" t="s">
        <v>19</v>
      </c>
      <c r="H5" s="82" t="s">
        <v>209</v>
      </c>
      <c r="I5" s="4"/>
    </row>
    <row r="6" spans="1:9" ht="9.75" customHeight="1" x14ac:dyDescent="0.2">
      <c r="A6" s="1"/>
      <c r="B6" s="211"/>
      <c r="C6" s="212"/>
      <c r="D6" s="212"/>
      <c r="E6" s="1"/>
      <c r="F6" s="1"/>
      <c r="G6" s="3"/>
      <c r="H6" s="211"/>
      <c r="I6" s="212"/>
    </row>
    <row r="7" spans="1:9" ht="18.75" customHeight="1" x14ac:dyDescent="0.2">
      <c r="A7" s="228" t="s">
        <v>210</v>
      </c>
      <c r="B7" s="229"/>
      <c r="C7" s="229"/>
      <c r="D7" s="229"/>
      <c r="E7" s="229"/>
      <c r="F7" s="229"/>
      <c r="G7" s="229"/>
      <c r="H7" s="229"/>
      <c r="I7" s="229"/>
    </row>
    <row r="8" spans="1:9" ht="34.5" customHeight="1" x14ac:dyDescent="0.2">
      <c r="A8" s="229"/>
      <c r="B8" s="229"/>
      <c r="C8" s="229"/>
      <c r="D8" s="229"/>
      <c r="E8" s="229"/>
      <c r="F8" s="229"/>
      <c r="G8" s="229"/>
      <c r="H8" s="229"/>
      <c r="I8" s="229"/>
    </row>
    <row r="9" spans="1:9" ht="17.25" customHeight="1" x14ac:dyDescent="0.2">
      <c r="A9" s="228" t="s">
        <v>211</v>
      </c>
      <c r="B9" s="228"/>
      <c r="C9" s="228"/>
      <c r="D9" s="228"/>
      <c r="E9" s="228"/>
      <c r="F9" s="228"/>
      <c r="G9" s="228"/>
      <c r="H9" s="228"/>
      <c r="I9" s="228"/>
    </row>
    <row r="10" spans="1:9" x14ac:dyDescent="0.2">
      <c r="A10" s="228"/>
      <c r="B10" s="228"/>
      <c r="C10" s="228"/>
      <c r="D10" s="228"/>
      <c r="E10" s="228"/>
      <c r="F10" s="228"/>
      <c r="G10" s="228"/>
      <c r="H10" s="228"/>
      <c r="I10" s="228"/>
    </row>
    <row r="11" spans="1:9" ht="35.25" customHeight="1" x14ac:dyDescent="0.2">
      <c r="A11" s="228" t="s">
        <v>212</v>
      </c>
      <c r="B11" s="228"/>
      <c r="C11" s="228"/>
      <c r="D11" s="228"/>
      <c r="E11" s="228"/>
      <c r="F11" s="228"/>
      <c r="G11" s="228"/>
      <c r="H11" s="228"/>
      <c r="I11" s="228"/>
    </row>
    <row r="12" spans="1:9" ht="20.25" customHeight="1" x14ac:dyDescent="0.2">
      <c r="A12" s="228"/>
      <c r="B12" s="228"/>
      <c r="C12" s="228"/>
      <c r="D12" s="228"/>
      <c r="E12" s="228"/>
      <c r="F12" s="228"/>
      <c r="G12" s="228"/>
      <c r="H12" s="228"/>
      <c r="I12" s="228"/>
    </row>
    <row r="13" spans="1:9" ht="9" customHeight="1" x14ac:dyDescent="0.2">
      <c r="A13" s="206"/>
      <c r="B13" s="206"/>
      <c r="C13" s="206"/>
      <c r="D13" s="206"/>
      <c r="E13" s="206"/>
      <c r="F13" s="206"/>
      <c r="G13" s="206"/>
      <c r="H13" s="206"/>
      <c r="I13" s="206"/>
    </row>
    <row r="14" spans="1:9" x14ac:dyDescent="0.2">
      <c r="A14" s="64" t="s">
        <v>28</v>
      </c>
      <c r="B14" s="201"/>
      <c r="C14" s="201"/>
      <c r="D14" s="201"/>
      <c r="E14" s="201"/>
      <c r="F14" s="201"/>
      <c r="G14" s="201"/>
      <c r="H14" s="201"/>
      <c r="I14" s="201"/>
    </row>
    <row r="15" spans="1:9" x14ac:dyDescent="0.2">
      <c r="A15" s="1" t="s">
        <v>213</v>
      </c>
      <c r="B15" s="1"/>
      <c r="C15" s="1"/>
      <c r="D15" s="1"/>
      <c r="E15" s="1"/>
      <c r="F15" s="1"/>
      <c r="G15" s="1"/>
      <c r="H15" s="1"/>
      <c r="I15" s="1"/>
    </row>
    <row r="16" spans="1:9" x14ac:dyDescent="0.2">
      <c r="A16" s="1" t="s">
        <v>214</v>
      </c>
      <c r="B16" s="1"/>
      <c r="C16" s="1"/>
      <c r="D16" s="1"/>
      <c r="E16" s="1"/>
      <c r="F16" s="1"/>
      <c r="G16" s="1"/>
      <c r="H16" s="1"/>
      <c r="I16" s="1"/>
    </row>
    <row r="17" spans="1:9" ht="40.5" customHeight="1" x14ac:dyDescent="0.2">
      <c r="A17" s="233" t="s">
        <v>357</v>
      </c>
      <c r="B17" s="233"/>
      <c r="C17" s="233"/>
      <c r="D17" s="233"/>
      <c r="E17" s="233"/>
      <c r="F17" s="233"/>
      <c r="G17" s="233"/>
      <c r="H17" s="233"/>
      <c r="I17" s="233"/>
    </row>
    <row r="18" spans="1:9" x14ac:dyDescent="0.2">
      <c r="A18" s="230" t="s">
        <v>12</v>
      </c>
      <c r="B18" s="231"/>
      <c r="C18" s="231"/>
      <c r="D18" s="231"/>
      <c r="E18" s="231"/>
      <c r="F18" s="231"/>
      <c r="G18" s="231"/>
      <c r="H18" s="231"/>
      <c r="I18" s="232"/>
    </row>
    <row r="19" spans="1:9" x14ac:dyDescent="0.2">
      <c r="A19" s="14"/>
      <c r="B19" s="6"/>
      <c r="C19" s="25" t="s">
        <v>27</v>
      </c>
      <c r="D19" s="25" t="s">
        <v>30</v>
      </c>
      <c r="E19" s="25" t="s">
        <v>32</v>
      </c>
      <c r="F19" s="25" t="s">
        <v>33</v>
      </c>
      <c r="G19" s="25" t="s">
        <v>34</v>
      </c>
      <c r="H19" s="25" t="s">
        <v>35</v>
      </c>
      <c r="I19" s="25" t="s">
        <v>312</v>
      </c>
    </row>
    <row r="20" spans="1:9" x14ac:dyDescent="0.2">
      <c r="A20" s="14"/>
      <c r="B20" s="6"/>
      <c r="C20" s="26" t="s">
        <v>10</v>
      </c>
      <c r="D20" s="7" t="s">
        <v>10</v>
      </c>
      <c r="E20" s="5" t="s">
        <v>10</v>
      </c>
      <c r="F20" s="5" t="s">
        <v>10</v>
      </c>
      <c r="G20" s="5" t="s">
        <v>10</v>
      </c>
      <c r="H20" s="5" t="s">
        <v>11</v>
      </c>
      <c r="I20" s="5" t="s">
        <v>11</v>
      </c>
    </row>
    <row r="21" spans="1:9" x14ac:dyDescent="0.2">
      <c r="A21" s="14" t="s">
        <v>0</v>
      </c>
      <c r="B21" s="6"/>
      <c r="C21" s="18">
        <v>528666</v>
      </c>
      <c r="D21" s="18">
        <v>498981</v>
      </c>
      <c r="E21" s="18">
        <v>514000</v>
      </c>
      <c r="F21" s="18">
        <v>533068</v>
      </c>
      <c r="G21" s="18">
        <v>527570</v>
      </c>
      <c r="H21" s="18">
        <v>527570</v>
      </c>
      <c r="I21" s="18">
        <v>527570</v>
      </c>
    </row>
    <row r="22" spans="1:9" x14ac:dyDescent="0.2">
      <c r="A22" s="14" t="s">
        <v>1</v>
      </c>
      <c r="B22" s="6"/>
      <c r="C22" s="75">
        <v>50</v>
      </c>
      <c r="D22" s="18">
        <f>C33+1</f>
        <v>8633</v>
      </c>
      <c r="E22" s="18">
        <f>D33</f>
        <v>1316.6899999999441</v>
      </c>
      <c r="F22" s="18">
        <f>E33</f>
        <v>2.2999999999883585</v>
      </c>
      <c r="G22" s="18">
        <f>F33</f>
        <v>4.3399999999674037</v>
      </c>
      <c r="H22" s="18">
        <f>G33</f>
        <v>42.289999999920838</v>
      </c>
      <c r="I22" s="18">
        <f>H33</f>
        <v>342.28999999992084</v>
      </c>
    </row>
    <row r="23" spans="1:9" x14ac:dyDescent="0.2">
      <c r="A23" s="14" t="s">
        <v>2</v>
      </c>
      <c r="B23" s="6"/>
      <c r="C23" s="18">
        <v>481391</v>
      </c>
      <c r="D23" s="18">
        <v>489036.47</v>
      </c>
      <c r="E23" s="18">
        <v>451492.83</v>
      </c>
      <c r="F23" s="18">
        <v>514087.91</v>
      </c>
      <c r="G23" s="18">
        <v>633937.01</v>
      </c>
      <c r="H23" s="18">
        <v>527870</v>
      </c>
      <c r="I23" s="18">
        <v>527870</v>
      </c>
    </row>
    <row r="24" spans="1:9" x14ac:dyDescent="0.2">
      <c r="A24" s="14" t="s">
        <v>3</v>
      </c>
      <c r="B24" s="6"/>
      <c r="C24" s="18">
        <v>472809</v>
      </c>
      <c r="D24" s="17">
        <v>496352.78</v>
      </c>
      <c r="E24" s="18">
        <v>452807.22</v>
      </c>
      <c r="F24" s="18">
        <v>514085.87</v>
      </c>
      <c r="G24" s="18">
        <v>633899.06000000006</v>
      </c>
      <c r="H24" s="18">
        <v>527570</v>
      </c>
      <c r="I24" s="18">
        <v>527570</v>
      </c>
    </row>
    <row r="25" spans="1:9" x14ac:dyDescent="0.2">
      <c r="A25" s="14"/>
      <c r="B25" s="6"/>
      <c r="C25" s="18"/>
      <c r="D25" s="18"/>
      <c r="E25" s="18"/>
      <c r="F25" s="18"/>
      <c r="G25" s="18"/>
      <c r="H25" s="18"/>
      <c r="I25" s="18"/>
    </row>
    <row r="26" spans="1:9" x14ac:dyDescent="0.2">
      <c r="A26" s="66" t="s">
        <v>4</v>
      </c>
      <c r="B26" s="67"/>
      <c r="C26" s="68"/>
      <c r="D26" s="68"/>
      <c r="E26" s="68"/>
      <c r="F26" s="68"/>
      <c r="G26" s="68"/>
      <c r="H26" s="69"/>
      <c r="I26" s="69"/>
    </row>
    <row r="27" spans="1:9" x14ac:dyDescent="0.2">
      <c r="A27" s="70" t="s">
        <v>31</v>
      </c>
      <c r="B27" s="71"/>
      <c r="C27" s="72"/>
      <c r="D27" s="68"/>
      <c r="E27" s="68"/>
      <c r="F27" s="68"/>
      <c r="G27" s="68"/>
      <c r="H27" s="69"/>
      <c r="I27" s="69"/>
    </row>
    <row r="28" spans="1:9" x14ac:dyDescent="0.2">
      <c r="A28" s="73"/>
      <c r="B28" s="74"/>
      <c r="C28" s="75"/>
      <c r="D28" s="75"/>
      <c r="E28" s="75"/>
      <c r="F28" s="75"/>
      <c r="G28" s="75"/>
      <c r="H28" s="75"/>
      <c r="I28" s="75"/>
    </row>
    <row r="29" spans="1:9" x14ac:dyDescent="0.2">
      <c r="A29" s="73"/>
      <c r="B29" s="74"/>
      <c r="C29" s="75"/>
      <c r="D29" s="75"/>
      <c r="E29" s="75"/>
      <c r="F29" s="75"/>
      <c r="G29" s="75"/>
      <c r="H29" s="75"/>
      <c r="I29" s="75"/>
    </row>
    <row r="30" spans="1:9" x14ac:dyDescent="0.2">
      <c r="A30" s="73"/>
      <c r="B30" s="74"/>
      <c r="C30" s="75"/>
      <c r="D30" s="75"/>
      <c r="E30" s="75"/>
      <c r="F30" s="75"/>
      <c r="G30" s="75"/>
      <c r="H30" s="75"/>
      <c r="I30" s="75"/>
    </row>
    <row r="31" spans="1:9" x14ac:dyDescent="0.2">
      <c r="A31" s="66" t="s">
        <v>5</v>
      </c>
      <c r="B31" s="71"/>
      <c r="C31" s="69">
        <f t="shared" ref="C31:H31" si="0">SUM(C28:C30)</f>
        <v>0</v>
      </c>
      <c r="D31" s="69">
        <f t="shared" si="0"/>
        <v>0</v>
      </c>
      <c r="E31" s="69">
        <f t="shared" si="0"/>
        <v>0</v>
      </c>
      <c r="F31" s="69">
        <f t="shared" si="0"/>
        <v>0</v>
      </c>
      <c r="G31" s="69">
        <f t="shared" si="0"/>
        <v>0</v>
      </c>
      <c r="H31" s="69">
        <f t="shared" si="0"/>
        <v>0</v>
      </c>
      <c r="I31" s="69">
        <f>SUM(I28:I30)</f>
        <v>0</v>
      </c>
    </row>
    <row r="32" spans="1:9" x14ac:dyDescent="0.2">
      <c r="A32" s="14"/>
      <c r="B32" s="6"/>
      <c r="C32" s="18"/>
      <c r="D32" s="18"/>
      <c r="E32" s="18"/>
      <c r="F32" s="18"/>
      <c r="G32" s="18"/>
      <c r="H32" s="18"/>
      <c r="I32" s="18"/>
    </row>
    <row r="33" spans="1:9" x14ac:dyDescent="0.2">
      <c r="A33" s="14" t="s">
        <v>7</v>
      </c>
      <c r="B33" s="6"/>
      <c r="C33" s="17">
        <f t="shared" ref="C33:I33" si="1">+C22+C23-C24+C31</f>
        <v>8632</v>
      </c>
      <c r="D33" s="17">
        <f t="shared" si="1"/>
        <v>1316.6899999999441</v>
      </c>
      <c r="E33" s="17">
        <f t="shared" si="1"/>
        <v>2.2999999999883585</v>
      </c>
      <c r="F33" s="17">
        <f t="shared" si="1"/>
        <v>4.3399999999674037</v>
      </c>
      <c r="G33" s="17">
        <f t="shared" si="1"/>
        <v>42.289999999920838</v>
      </c>
      <c r="H33" s="17">
        <f t="shared" si="1"/>
        <v>342.28999999992084</v>
      </c>
      <c r="I33" s="17">
        <f t="shared" si="1"/>
        <v>642.28999999992084</v>
      </c>
    </row>
    <row r="34" spans="1:9" x14ac:dyDescent="0.2">
      <c r="A34" s="11"/>
      <c r="B34" s="12"/>
      <c r="C34" s="19"/>
      <c r="D34" s="19"/>
      <c r="E34" s="18"/>
      <c r="F34" s="18"/>
      <c r="G34" s="18"/>
      <c r="H34" s="18"/>
      <c r="I34" s="18"/>
    </row>
    <row r="35" spans="1:9" x14ac:dyDescent="0.2">
      <c r="A35" s="14" t="s">
        <v>24</v>
      </c>
      <c r="B35" s="6"/>
      <c r="C35" s="77">
        <v>7348</v>
      </c>
      <c r="D35" s="18">
        <v>6957.67</v>
      </c>
      <c r="E35" s="18">
        <v>244</v>
      </c>
      <c r="F35" s="18">
        <v>0</v>
      </c>
      <c r="G35" s="18">
        <v>3950</v>
      </c>
      <c r="H35" s="18">
        <v>0</v>
      </c>
      <c r="I35" s="18">
        <v>0</v>
      </c>
    </row>
    <row r="36" spans="1:9" x14ac:dyDescent="0.2">
      <c r="A36" s="11"/>
      <c r="B36" s="12"/>
      <c r="C36" s="19"/>
      <c r="D36" s="19"/>
      <c r="E36" s="18"/>
      <c r="F36" s="18"/>
      <c r="G36" s="18"/>
      <c r="H36" s="18"/>
      <c r="I36" s="18"/>
    </row>
    <row r="37" spans="1:9" x14ac:dyDescent="0.2">
      <c r="A37" s="14" t="s">
        <v>25</v>
      </c>
      <c r="B37" s="8"/>
      <c r="C37" s="20">
        <f>C33-C35</f>
        <v>1284</v>
      </c>
      <c r="D37" s="20">
        <f>D33-D35</f>
        <v>-5640.980000000056</v>
      </c>
      <c r="E37" s="138" t="s">
        <v>76</v>
      </c>
      <c r="F37" s="21">
        <f>F33-F35</f>
        <v>4.3399999999674037</v>
      </c>
      <c r="G37" s="21">
        <f>G33-G35</f>
        <v>-3907.7100000000792</v>
      </c>
      <c r="H37" s="21">
        <f>H33-H35</f>
        <v>342.28999999992084</v>
      </c>
      <c r="I37" s="21">
        <f>I33-I35</f>
        <v>642.28999999992084</v>
      </c>
    </row>
    <row r="38" spans="1:9" x14ac:dyDescent="0.2">
      <c r="A38" s="15"/>
      <c r="B38" s="15"/>
      <c r="C38" s="22"/>
      <c r="D38" s="22"/>
      <c r="E38" s="22"/>
      <c r="F38" s="22"/>
      <c r="G38" s="22"/>
      <c r="H38" s="22"/>
      <c r="I38" s="22"/>
    </row>
    <row r="39" spans="1:9" x14ac:dyDescent="0.2">
      <c r="A39" s="16" t="s">
        <v>26</v>
      </c>
      <c r="B39" s="2"/>
      <c r="C39" s="76"/>
      <c r="D39" s="76"/>
      <c r="E39" s="23"/>
      <c r="F39" s="23"/>
      <c r="G39" s="23"/>
      <c r="H39" s="23"/>
      <c r="I39" s="23"/>
    </row>
    <row r="40" spans="1:9" x14ac:dyDescent="0.2">
      <c r="A40" s="24" t="s">
        <v>29</v>
      </c>
      <c r="B40" s="12"/>
      <c r="C40" s="77"/>
      <c r="D40" s="77"/>
      <c r="E40" s="19"/>
      <c r="F40" s="19"/>
      <c r="G40" s="19"/>
      <c r="H40" s="19"/>
      <c r="I40" s="19"/>
    </row>
    <row r="41" spans="1:9" x14ac:dyDescent="0.2">
      <c r="A41" s="14"/>
      <c r="B41" s="6"/>
      <c r="C41" s="18"/>
      <c r="D41" s="18"/>
      <c r="E41" s="18"/>
      <c r="F41" s="18"/>
      <c r="G41" s="18"/>
      <c r="H41" s="18"/>
      <c r="I41" s="18"/>
    </row>
    <row r="42" spans="1:9" x14ac:dyDescent="0.2">
      <c r="A42" s="14" t="s">
        <v>6</v>
      </c>
      <c r="B42" s="6"/>
      <c r="C42" s="75"/>
      <c r="D42" s="75"/>
      <c r="E42" s="18"/>
      <c r="F42" s="18"/>
      <c r="G42" s="18"/>
      <c r="H42" s="18"/>
      <c r="I42" s="18"/>
    </row>
    <row r="43" spans="1:9" x14ac:dyDescent="0.2">
      <c r="A43" s="14"/>
      <c r="B43" s="6"/>
      <c r="C43" s="75"/>
      <c r="D43" s="75"/>
      <c r="E43" s="18"/>
      <c r="F43" s="18"/>
      <c r="G43" s="18"/>
      <c r="H43" s="18"/>
      <c r="I43" s="18"/>
    </row>
    <row r="44" spans="1:9" x14ac:dyDescent="0.2">
      <c r="A44" s="10" t="s">
        <v>8</v>
      </c>
      <c r="B44" s="8"/>
      <c r="C44" s="75"/>
      <c r="D44" s="75"/>
      <c r="E44" s="18"/>
      <c r="F44" s="18"/>
      <c r="G44" s="18"/>
      <c r="H44" s="18"/>
      <c r="I44" s="18"/>
    </row>
    <row r="45" spans="1:9" x14ac:dyDescent="0.2">
      <c r="A45" s="13" t="s">
        <v>9</v>
      </c>
      <c r="B45" s="9"/>
      <c r="C45" s="75"/>
      <c r="D45" s="75"/>
      <c r="E45" s="18"/>
      <c r="F45" s="18"/>
      <c r="G45" s="18"/>
      <c r="H45" s="18"/>
      <c r="I45" s="18"/>
    </row>
  </sheetData>
  <sheetProtection selectLockedCells="1"/>
  <mergeCells count="5">
    <mergeCell ref="A7:I8"/>
    <mergeCell ref="A9:I10"/>
    <mergeCell ref="A11:I12"/>
    <mergeCell ref="A18:I18"/>
    <mergeCell ref="A17:I17"/>
  </mergeCells>
  <printOptions horizontalCentered="1"/>
  <pageMargins left="0.75" right="0.75" top="0.6" bottom="0.55000000000000004" header="0.28000000000000003" footer="0.16"/>
  <pageSetup scale="81" fitToWidth="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FC5C25-04C5-438F-8986-F07BA42E790F}">
  <dimension ref="A1:I56"/>
  <sheetViews>
    <sheetView zoomScaleNormal="100" zoomScalePageLayoutView="90" workbookViewId="0">
      <selection activeCell="A8" sqref="A8"/>
    </sheetView>
  </sheetViews>
  <sheetFormatPr defaultRowHeight="12.75" x14ac:dyDescent="0.2"/>
  <cols>
    <col min="1" max="2" width="14.7109375" style="27" customWidth="1"/>
    <col min="3" max="8" width="14" style="27" customWidth="1"/>
    <col min="9" max="9" width="13.140625" style="27" customWidth="1"/>
    <col min="10" max="16384" width="9.14062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317</v>
      </c>
      <c r="I2" s="80"/>
    </row>
    <row r="3" spans="1:9" x14ac:dyDescent="0.2">
      <c r="A3" s="78" t="s">
        <v>22</v>
      </c>
      <c r="B3" s="80" t="s">
        <v>223</v>
      </c>
      <c r="C3" s="80"/>
      <c r="D3" s="80"/>
      <c r="E3" s="78"/>
      <c r="F3" s="78"/>
      <c r="G3" s="81" t="s">
        <v>15</v>
      </c>
      <c r="H3" s="82" t="s">
        <v>345</v>
      </c>
      <c r="I3" s="82"/>
    </row>
    <row r="4" spans="1:9" x14ac:dyDescent="0.2">
      <c r="A4" s="78" t="s">
        <v>16</v>
      </c>
      <c r="B4" s="28" t="s">
        <v>224</v>
      </c>
      <c r="C4" s="80"/>
      <c r="D4" s="80"/>
      <c r="E4" s="78"/>
      <c r="F4" s="78"/>
      <c r="G4" s="81" t="s">
        <v>18</v>
      </c>
      <c r="H4" s="80" t="s">
        <v>41</v>
      </c>
      <c r="I4" s="80"/>
    </row>
    <row r="5" spans="1:9" x14ac:dyDescent="0.2">
      <c r="A5" s="78" t="s">
        <v>17</v>
      </c>
      <c r="B5" s="28" t="s">
        <v>225</v>
      </c>
      <c r="C5" s="82"/>
      <c r="D5" s="82"/>
      <c r="E5" s="78"/>
      <c r="F5" s="78"/>
      <c r="G5" s="81" t="s">
        <v>19</v>
      </c>
      <c r="H5" s="30" t="s">
        <v>233</v>
      </c>
      <c r="I5" s="82"/>
    </row>
    <row r="6" spans="1:9" x14ac:dyDescent="0.2">
      <c r="A6" s="78"/>
      <c r="B6" s="27" t="s">
        <v>227</v>
      </c>
      <c r="C6" s="78"/>
      <c r="D6" s="78"/>
      <c r="E6" s="78"/>
      <c r="F6" s="78"/>
      <c r="G6" s="78"/>
      <c r="H6" s="78"/>
      <c r="I6" s="78"/>
    </row>
    <row r="7" spans="1:9" x14ac:dyDescent="0.2">
      <c r="A7" s="78"/>
      <c r="B7" s="27" t="s">
        <v>228</v>
      </c>
      <c r="C7" s="78"/>
      <c r="D7" s="78"/>
      <c r="E7" s="78"/>
      <c r="F7" s="78"/>
      <c r="G7" s="78"/>
      <c r="H7" s="78"/>
      <c r="I7" s="78"/>
    </row>
    <row r="8" spans="1:9" ht="9" customHeight="1" x14ac:dyDescent="0.2">
      <c r="A8" s="78"/>
      <c r="C8" s="78"/>
      <c r="D8" s="78"/>
      <c r="E8" s="78"/>
      <c r="F8" s="78"/>
      <c r="G8" s="78"/>
      <c r="H8" s="78"/>
      <c r="I8" s="78"/>
    </row>
    <row r="9" spans="1:9" ht="15" customHeight="1" x14ac:dyDescent="0.2">
      <c r="A9" s="234" t="s">
        <v>234</v>
      </c>
      <c r="B9" s="234"/>
      <c r="C9" s="234"/>
      <c r="D9" s="234"/>
      <c r="E9" s="234"/>
      <c r="F9" s="234"/>
      <c r="G9" s="234"/>
      <c r="H9" s="234"/>
      <c r="I9" s="234"/>
    </row>
    <row r="10" spans="1:9" ht="12.75" customHeight="1" x14ac:dyDescent="0.2">
      <c r="A10" s="234"/>
      <c r="B10" s="234"/>
      <c r="C10" s="234"/>
      <c r="D10" s="234"/>
      <c r="E10" s="234"/>
      <c r="F10" s="234"/>
      <c r="G10" s="234"/>
      <c r="H10" s="234"/>
      <c r="I10" s="234"/>
    </row>
    <row r="11" spans="1:9" x14ac:dyDescent="0.2">
      <c r="A11" s="234"/>
      <c r="B11" s="234"/>
      <c r="C11" s="234"/>
      <c r="D11" s="234"/>
      <c r="E11" s="234"/>
      <c r="F11" s="234"/>
      <c r="G11" s="234"/>
      <c r="H11" s="234"/>
      <c r="I11" s="234"/>
    </row>
    <row r="12" spans="1:9" x14ac:dyDescent="0.2">
      <c r="A12" s="234"/>
      <c r="B12" s="234"/>
      <c r="C12" s="234"/>
      <c r="D12" s="234"/>
      <c r="E12" s="234"/>
      <c r="F12" s="234"/>
      <c r="G12" s="234"/>
      <c r="H12" s="234"/>
      <c r="I12" s="234"/>
    </row>
    <row r="13" spans="1:9" x14ac:dyDescent="0.2">
      <c r="A13" s="234"/>
      <c r="B13" s="234"/>
      <c r="C13" s="234"/>
      <c r="D13" s="234"/>
      <c r="E13" s="234"/>
      <c r="F13" s="234"/>
      <c r="G13" s="234"/>
      <c r="H13" s="234"/>
      <c r="I13" s="234"/>
    </row>
    <row r="14" spans="1:9" x14ac:dyDescent="0.2">
      <c r="A14" s="234"/>
      <c r="B14" s="234"/>
      <c r="C14" s="234"/>
      <c r="D14" s="234"/>
      <c r="E14" s="234"/>
      <c r="F14" s="234"/>
      <c r="G14" s="234"/>
      <c r="H14" s="234"/>
      <c r="I14" s="234"/>
    </row>
    <row r="15" spans="1:9" x14ac:dyDescent="0.2">
      <c r="A15" s="234"/>
      <c r="B15" s="234"/>
      <c r="C15" s="234"/>
      <c r="D15" s="234"/>
      <c r="E15" s="234"/>
      <c r="F15" s="234"/>
      <c r="G15" s="234"/>
      <c r="H15" s="234"/>
      <c r="I15" s="234"/>
    </row>
    <row r="16" spans="1:9" x14ac:dyDescent="0.2">
      <c r="A16" s="234"/>
      <c r="B16" s="234"/>
      <c r="C16" s="234"/>
      <c r="D16" s="234"/>
      <c r="E16" s="234"/>
      <c r="F16" s="234"/>
      <c r="G16" s="234"/>
      <c r="H16" s="234"/>
      <c r="I16" s="234"/>
    </row>
    <row r="17" spans="1:9" x14ac:dyDescent="0.2">
      <c r="A17" s="234"/>
      <c r="B17" s="234"/>
      <c r="C17" s="234"/>
      <c r="D17" s="234"/>
      <c r="E17" s="234"/>
      <c r="F17" s="234"/>
      <c r="G17" s="234"/>
      <c r="H17" s="234"/>
      <c r="I17" s="234"/>
    </row>
    <row r="18" spans="1:9" x14ac:dyDescent="0.2">
      <c r="A18" s="234"/>
      <c r="B18" s="234"/>
      <c r="C18" s="234"/>
      <c r="D18" s="234"/>
      <c r="E18" s="234"/>
      <c r="F18" s="234"/>
      <c r="G18" s="234"/>
      <c r="H18" s="234"/>
      <c r="I18" s="234"/>
    </row>
    <row r="19" spans="1:9" ht="8.25" customHeight="1" x14ac:dyDescent="0.2">
      <c r="A19" s="140"/>
      <c r="B19" s="140"/>
      <c r="C19" s="140"/>
      <c r="D19" s="140"/>
      <c r="E19" s="140"/>
      <c r="F19" s="140"/>
      <c r="G19" s="140"/>
      <c r="H19" s="140"/>
      <c r="I19" s="140"/>
    </row>
    <row r="20" spans="1:9" x14ac:dyDescent="0.2">
      <c r="A20" s="116" t="s">
        <v>230</v>
      </c>
      <c r="B20" s="140"/>
      <c r="C20" s="140"/>
      <c r="D20" s="140"/>
      <c r="E20" s="140"/>
      <c r="F20" s="140"/>
      <c r="G20" s="140"/>
      <c r="H20" s="140"/>
      <c r="I20" s="140"/>
    </row>
    <row r="21" spans="1:9" ht="11.25" customHeight="1" x14ac:dyDescent="0.2"/>
    <row r="22" spans="1:9" x14ac:dyDescent="0.2">
      <c r="A22" s="213" t="s">
        <v>235</v>
      </c>
      <c r="B22" s="213"/>
      <c r="C22" s="213"/>
      <c r="D22" s="213"/>
      <c r="E22" s="213"/>
      <c r="F22" s="213"/>
      <c r="G22" s="213"/>
      <c r="H22" s="213"/>
      <c r="I22" s="213"/>
    </row>
    <row r="23" spans="1:9" ht="12.75" customHeight="1" x14ac:dyDescent="0.2">
      <c r="A23" s="213"/>
      <c r="B23" s="213"/>
      <c r="C23" s="213"/>
      <c r="D23" s="213"/>
      <c r="E23" s="213"/>
      <c r="F23" s="213"/>
      <c r="G23" s="213"/>
      <c r="H23" s="213"/>
      <c r="I23" s="213"/>
    </row>
    <row r="24" spans="1:9" x14ac:dyDescent="0.2">
      <c r="A24" s="213"/>
      <c r="B24" s="213"/>
      <c r="C24" s="213"/>
      <c r="D24" s="213"/>
      <c r="E24" s="213"/>
      <c r="F24" s="213"/>
      <c r="G24" s="213"/>
      <c r="H24" s="213"/>
      <c r="I24" s="213"/>
    </row>
    <row r="25" spans="1:9" ht="8.25" customHeight="1" x14ac:dyDescent="0.2">
      <c r="A25" s="140"/>
      <c r="B25" s="140"/>
      <c r="C25" s="140"/>
      <c r="D25" s="140"/>
      <c r="E25" s="140"/>
      <c r="F25" s="140"/>
      <c r="G25" s="140"/>
      <c r="H25" s="140"/>
      <c r="I25" s="140"/>
    </row>
    <row r="26" spans="1:9" x14ac:dyDescent="0.2">
      <c r="A26" s="213" t="s">
        <v>236</v>
      </c>
      <c r="B26" s="213"/>
      <c r="C26" s="213"/>
      <c r="D26" s="213"/>
      <c r="E26" s="213"/>
      <c r="F26" s="213"/>
      <c r="G26" s="213"/>
      <c r="H26" s="213"/>
      <c r="I26" s="213"/>
    </row>
    <row r="27" spans="1:9" x14ac:dyDescent="0.2">
      <c r="A27" s="213"/>
      <c r="B27" s="213"/>
      <c r="C27" s="213"/>
      <c r="D27" s="213"/>
      <c r="E27" s="213"/>
      <c r="F27" s="213"/>
      <c r="G27" s="213"/>
      <c r="H27" s="213"/>
      <c r="I27" s="213"/>
    </row>
    <row r="28" spans="1:9" ht="9.75" customHeight="1" x14ac:dyDescent="0.2">
      <c r="A28" s="188"/>
      <c r="B28" s="188"/>
      <c r="C28" s="188"/>
      <c r="D28" s="188"/>
      <c r="E28" s="188"/>
      <c r="F28" s="188"/>
      <c r="G28" s="188"/>
      <c r="H28" s="188"/>
      <c r="I28" s="188"/>
    </row>
    <row r="29" spans="1:9" x14ac:dyDescent="0.2">
      <c r="A29" s="223" t="s">
        <v>12</v>
      </c>
      <c r="B29" s="224"/>
      <c r="C29" s="224"/>
      <c r="D29" s="224"/>
      <c r="E29" s="224"/>
      <c r="F29" s="224"/>
      <c r="G29" s="224"/>
      <c r="H29" s="224"/>
      <c r="I29" s="225"/>
    </row>
    <row r="30" spans="1:9" x14ac:dyDescent="0.2">
      <c r="A30" s="83"/>
      <c r="B30" s="84"/>
      <c r="C30" s="85" t="s">
        <v>27</v>
      </c>
      <c r="D30" s="85" t="s">
        <v>30</v>
      </c>
      <c r="E30" s="85" t="s">
        <v>32</v>
      </c>
      <c r="F30" s="34" t="s">
        <v>33</v>
      </c>
      <c r="G30" s="34" t="s">
        <v>34</v>
      </c>
      <c r="H30" s="34" t="s">
        <v>35</v>
      </c>
      <c r="I30" s="34" t="s">
        <v>312</v>
      </c>
    </row>
    <row r="31" spans="1:9" x14ac:dyDescent="0.2">
      <c r="A31" s="83"/>
      <c r="B31" s="84"/>
      <c r="C31" s="35" t="s">
        <v>10</v>
      </c>
      <c r="D31" s="86" t="s">
        <v>10</v>
      </c>
      <c r="E31" s="37" t="s">
        <v>10</v>
      </c>
      <c r="F31" s="37" t="s">
        <v>10</v>
      </c>
      <c r="G31" s="37" t="s">
        <v>10</v>
      </c>
      <c r="H31" s="35" t="s">
        <v>11</v>
      </c>
      <c r="I31" s="35" t="s">
        <v>11</v>
      </c>
    </row>
    <row r="32" spans="1:9" x14ac:dyDescent="0.2">
      <c r="A32" s="83" t="s">
        <v>0</v>
      </c>
      <c r="B32" s="84"/>
      <c r="C32" s="88">
        <v>0</v>
      </c>
      <c r="D32" s="88">
        <v>8848122</v>
      </c>
      <c r="E32" s="88">
        <v>0</v>
      </c>
      <c r="F32" s="88">
        <v>0</v>
      </c>
      <c r="G32" s="88">
        <v>0</v>
      </c>
      <c r="H32" s="88">
        <v>0</v>
      </c>
      <c r="I32" s="88">
        <v>0</v>
      </c>
    </row>
    <row r="33" spans="1:9" x14ac:dyDescent="0.2">
      <c r="A33" s="83" t="s">
        <v>1</v>
      </c>
      <c r="B33" s="84"/>
      <c r="C33" s="88">
        <f t="shared" ref="C33:I33" si="0">B44</f>
        <v>0</v>
      </c>
      <c r="D33" s="88">
        <f t="shared" si="0"/>
        <v>0</v>
      </c>
      <c r="E33" s="88">
        <f t="shared" si="0"/>
        <v>106343.51999999955</v>
      </c>
      <c r="F33" s="88">
        <f t="shared" si="0"/>
        <v>-4.6566128730773926E-10</v>
      </c>
      <c r="G33" s="88">
        <f t="shared" si="0"/>
        <v>-4.6566128730773926E-10</v>
      </c>
      <c r="H33" s="88">
        <f t="shared" si="0"/>
        <v>-4.6566128730773926E-10</v>
      </c>
      <c r="I33" s="88">
        <f t="shared" si="0"/>
        <v>-4.6566128730773926E-10</v>
      </c>
    </row>
    <row r="34" spans="1:9" x14ac:dyDescent="0.2">
      <c r="A34" s="83" t="s">
        <v>2</v>
      </c>
      <c r="B34" s="84"/>
      <c r="C34" s="88">
        <v>0</v>
      </c>
      <c r="D34" s="88">
        <v>6223270.5999999996</v>
      </c>
      <c r="E34" s="88">
        <v>2061945.37</v>
      </c>
      <c r="F34" s="88"/>
      <c r="G34" s="88">
        <v>0</v>
      </c>
      <c r="H34" s="88">
        <v>0</v>
      </c>
      <c r="I34" s="88">
        <v>0</v>
      </c>
    </row>
    <row r="35" spans="1:9" x14ac:dyDescent="0.2">
      <c r="A35" s="83" t="s">
        <v>3</v>
      </c>
      <c r="B35" s="84"/>
      <c r="C35" s="88">
        <v>0</v>
      </c>
      <c r="D35" s="87">
        <v>6116927.0800000001</v>
      </c>
      <c r="E35" s="88">
        <v>2168288.89</v>
      </c>
      <c r="F35" s="88"/>
      <c r="G35" s="88">
        <v>0</v>
      </c>
      <c r="H35" s="88">
        <v>0</v>
      </c>
      <c r="I35" s="88">
        <v>0</v>
      </c>
    </row>
    <row r="36" spans="1:9" x14ac:dyDescent="0.2">
      <c r="A36" s="83"/>
      <c r="B36" s="84"/>
      <c r="C36" s="88"/>
      <c r="D36" s="88"/>
      <c r="E36" s="88"/>
      <c r="F36" s="88"/>
      <c r="G36" s="88"/>
      <c r="H36" s="88"/>
      <c r="I36" s="88"/>
    </row>
    <row r="37" spans="1:9" x14ac:dyDescent="0.2">
      <c r="A37" s="32" t="s">
        <v>4</v>
      </c>
      <c r="B37" s="30"/>
      <c r="C37" s="41"/>
      <c r="D37" s="41"/>
      <c r="E37" s="41"/>
      <c r="F37" s="41"/>
      <c r="G37" s="41"/>
      <c r="H37" s="38"/>
      <c r="I37" s="38"/>
    </row>
    <row r="38" spans="1:9" x14ac:dyDescent="0.2">
      <c r="A38" s="32" t="s">
        <v>31</v>
      </c>
      <c r="B38" s="33"/>
      <c r="C38" s="41"/>
      <c r="D38" s="41"/>
      <c r="E38" s="41"/>
      <c r="F38" s="41"/>
      <c r="G38" s="41"/>
      <c r="H38" s="38"/>
      <c r="I38" s="38"/>
    </row>
    <row r="39" spans="1:9" x14ac:dyDescent="0.2">
      <c r="A39" s="43"/>
      <c r="B39" s="44"/>
      <c r="C39" s="39"/>
      <c r="D39" s="39"/>
      <c r="E39" s="39"/>
      <c r="F39" s="39"/>
      <c r="G39" s="39"/>
      <c r="H39" s="39"/>
      <c r="I39" s="39"/>
    </row>
    <row r="40" spans="1:9" x14ac:dyDescent="0.2">
      <c r="A40" s="43"/>
      <c r="B40" s="44"/>
      <c r="C40" s="39"/>
      <c r="D40" s="39"/>
      <c r="E40" s="39"/>
      <c r="F40" s="39"/>
      <c r="G40" s="39"/>
      <c r="H40" s="39"/>
      <c r="I40" s="39"/>
    </row>
    <row r="41" spans="1:9" x14ac:dyDescent="0.2">
      <c r="A41" s="43"/>
      <c r="B41" s="44"/>
      <c r="C41" s="39"/>
      <c r="D41" s="39"/>
      <c r="E41" s="39"/>
      <c r="F41" s="39"/>
      <c r="G41" s="39"/>
      <c r="H41" s="39"/>
      <c r="I41" s="39"/>
    </row>
    <row r="42" spans="1:9" x14ac:dyDescent="0.2">
      <c r="A42" s="32" t="s">
        <v>5</v>
      </c>
      <c r="B42" s="33"/>
      <c r="C42" s="38">
        <f t="shared" ref="C42:E42" si="1">SUM(C39:C41)</f>
        <v>0</v>
      </c>
      <c r="D42" s="38">
        <f t="shared" si="1"/>
        <v>0</v>
      </c>
      <c r="E42" s="38">
        <f t="shared" si="1"/>
        <v>0</v>
      </c>
      <c r="F42" s="38">
        <f t="shared" ref="F42:I42" si="2">SUM(F39:F41)</f>
        <v>0</v>
      </c>
      <c r="G42" s="38">
        <f t="shared" si="2"/>
        <v>0</v>
      </c>
      <c r="H42" s="38">
        <f t="shared" si="2"/>
        <v>0</v>
      </c>
      <c r="I42" s="38">
        <f t="shared" si="2"/>
        <v>0</v>
      </c>
    </row>
    <row r="43" spans="1:9" x14ac:dyDescent="0.2">
      <c r="A43" s="83"/>
      <c r="B43" s="84"/>
      <c r="C43" s="88"/>
      <c r="D43" s="88"/>
      <c r="E43" s="88"/>
      <c r="F43" s="88"/>
      <c r="G43" s="88"/>
      <c r="H43" s="88"/>
      <c r="I43" s="88"/>
    </row>
    <row r="44" spans="1:9" x14ac:dyDescent="0.2">
      <c r="A44" s="83" t="s">
        <v>7</v>
      </c>
      <c r="B44" s="84"/>
      <c r="C44" s="87">
        <f>+C33+C34-C35+C42</f>
        <v>0</v>
      </c>
      <c r="D44" s="87">
        <f t="shared" ref="D44" si="3">+D33+D34-D35+D42</f>
        <v>106343.51999999955</v>
      </c>
      <c r="E44" s="87">
        <f>+E33+E34-E35+E42</f>
        <v>-4.6566128730773926E-10</v>
      </c>
      <c r="F44" s="87">
        <f>+F33+F34-F35+F42</f>
        <v>-4.6566128730773926E-10</v>
      </c>
      <c r="G44" s="87">
        <f>+G33+G34-G35+G42</f>
        <v>-4.6566128730773926E-10</v>
      </c>
      <c r="H44" s="87">
        <f t="shared" ref="H44:I44" si="4">+H33+H34-H35+H42</f>
        <v>-4.6566128730773926E-10</v>
      </c>
      <c r="I44" s="87">
        <f t="shared" si="4"/>
        <v>-4.6566128730773926E-10</v>
      </c>
    </row>
    <row r="45" spans="1:9" x14ac:dyDescent="0.2">
      <c r="A45" s="89"/>
      <c r="B45" s="90"/>
      <c r="C45" s="92"/>
      <c r="D45" s="88"/>
      <c r="E45" s="88"/>
      <c r="F45" s="88"/>
      <c r="G45" s="88"/>
      <c r="H45" s="88"/>
      <c r="I45" s="88"/>
    </row>
    <row r="46" spans="1:9" x14ac:dyDescent="0.2">
      <c r="A46" s="83" t="s">
        <v>24</v>
      </c>
      <c r="B46" s="84"/>
      <c r="C46" s="92"/>
      <c r="D46" s="88">
        <v>1376584</v>
      </c>
      <c r="E46" s="88">
        <v>8377</v>
      </c>
      <c r="F46" s="88"/>
      <c r="G46" s="88"/>
      <c r="H46" s="88"/>
      <c r="I46" s="88"/>
    </row>
    <row r="47" spans="1:9" x14ac:dyDescent="0.2">
      <c r="A47" s="89"/>
      <c r="B47" s="90"/>
      <c r="C47" s="92"/>
      <c r="D47" s="88"/>
      <c r="E47" s="88"/>
      <c r="F47" s="88"/>
      <c r="G47" s="88"/>
      <c r="H47" s="88"/>
      <c r="I47" s="88"/>
    </row>
    <row r="48" spans="1:9" x14ac:dyDescent="0.2">
      <c r="A48" s="83" t="s">
        <v>25</v>
      </c>
      <c r="B48" s="93"/>
      <c r="C48" s="94">
        <f t="shared" ref="C48:D48" si="5">C44-C46</f>
        <v>0</v>
      </c>
      <c r="D48" s="95">
        <f t="shared" si="5"/>
        <v>-1270240.4800000004</v>
      </c>
      <c r="E48" s="106" t="s">
        <v>237</v>
      </c>
      <c r="F48" s="106" t="s">
        <v>237</v>
      </c>
      <c r="G48" s="95">
        <f t="shared" ref="G48:I48" si="6">G44-G46</f>
        <v>-4.6566128730773926E-10</v>
      </c>
      <c r="H48" s="95">
        <f t="shared" si="6"/>
        <v>-4.6566128730773926E-10</v>
      </c>
      <c r="I48" s="95">
        <f t="shared" si="6"/>
        <v>-4.6566128730773926E-10</v>
      </c>
    </row>
    <row r="49" spans="1:9" x14ac:dyDescent="0.2">
      <c r="A49" s="96"/>
      <c r="B49" s="96"/>
      <c r="C49" s="97"/>
      <c r="D49" s="97"/>
      <c r="E49" s="97"/>
      <c r="F49" s="97"/>
      <c r="G49" s="97"/>
      <c r="H49" s="97"/>
      <c r="I49" s="97"/>
    </row>
    <row r="50" spans="1:9" x14ac:dyDescent="0.2">
      <c r="A50" s="98" t="s">
        <v>26</v>
      </c>
      <c r="B50" s="80"/>
      <c r="C50" s="53"/>
      <c r="D50" s="53"/>
      <c r="E50" s="99"/>
      <c r="F50" s="99"/>
      <c r="G50" s="99"/>
      <c r="H50" s="99"/>
      <c r="I50" s="99"/>
    </row>
    <row r="51" spans="1:9" x14ac:dyDescent="0.2">
      <c r="A51" s="100" t="s">
        <v>29</v>
      </c>
      <c r="B51" s="90"/>
      <c r="C51" s="46"/>
      <c r="D51" s="46"/>
      <c r="E51" s="92"/>
      <c r="F51" s="92"/>
      <c r="G51" s="92"/>
      <c r="H51" s="92"/>
      <c r="I51" s="92"/>
    </row>
    <row r="52" spans="1:9" x14ac:dyDescent="0.2">
      <c r="A52" s="83"/>
      <c r="B52" s="84"/>
      <c r="C52" s="88"/>
      <c r="D52" s="88"/>
      <c r="E52" s="88"/>
      <c r="F52" s="88"/>
      <c r="G52" s="88"/>
      <c r="H52" s="88"/>
      <c r="I52" s="88"/>
    </row>
    <row r="53" spans="1:9" x14ac:dyDescent="0.2">
      <c r="A53" s="83" t="s">
        <v>6</v>
      </c>
      <c r="B53" s="84"/>
      <c r="C53" s="39"/>
      <c r="D53" s="39"/>
      <c r="E53" s="88"/>
      <c r="F53" s="88"/>
      <c r="G53" s="88"/>
      <c r="H53" s="88"/>
      <c r="I53" s="88"/>
    </row>
    <row r="54" spans="1:9" x14ac:dyDescent="0.2">
      <c r="A54" s="83"/>
      <c r="B54" s="84"/>
      <c r="C54" s="39"/>
      <c r="D54" s="39"/>
      <c r="E54" s="88"/>
      <c r="F54" s="88"/>
      <c r="G54" s="88"/>
      <c r="H54" s="88"/>
      <c r="I54" s="88"/>
    </row>
    <row r="55" spans="1:9" x14ac:dyDescent="0.2">
      <c r="A55" s="100" t="s">
        <v>8</v>
      </c>
      <c r="B55" s="93"/>
      <c r="C55" s="39"/>
      <c r="D55" s="39"/>
      <c r="E55" s="88"/>
      <c r="F55" s="88"/>
      <c r="G55" s="88"/>
      <c r="H55" s="88"/>
      <c r="I55" s="88"/>
    </row>
    <row r="56" spans="1:9" x14ac:dyDescent="0.2">
      <c r="A56" s="101" t="s">
        <v>9</v>
      </c>
      <c r="B56" s="102"/>
      <c r="C56" s="39"/>
      <c r="D56" s="39"/>
      <c r="E56" s="88"/>
      <c r="F56" s="88"/>
      <c r="G56" s="88"/>
      <c r="H56" s="88"/>
      <c r="I56" s="88"/>
    </row>
  </sheetData>
  <mergeCells count="4">
    <mergeCell ref="A9:I18"/>
    <mergeCell ref="A22:I24"/>
    <mergeCell ref="A26:I27"/>
    <mergeCell ref="A29:I2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3CFA0F-46CB-43BE-A418-7F726F47D97A}">
  <dimension ref="A1:I46"/>
  <sheetViews>
    <sheetView topLeftCell="A7" zoomScaleNormal="100" zoomScaleSheetLayoutView="100" workbookViewId="0">
      <selection activeCell="G50" sqref="G50"/>
    </sheetView>
  </sheetViews>
  <sheetFormatPr defaultColWidth="9.140625" defaultRowHeight="12.75" x14ac:dyDescent="0.2"/>
  <cols>
    <col min="1" max="2" width="14.5703125" style="27" customWidth="1"/>
    <col min="3" max="8" width="14" style="27" customWidth="1"/>
    <col min="9" max="9" width="13.140625" style="27" customWidth="1"/>
    <col min="10" max="16384" width="9.14062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242</v>
      </c>
      <c r="I2" s="80"/>
    </row>
    <row r="3" spans="1:9" x14ac:dyDescent="0.2">
      <c r="A3" s="78" t="s">
        <v>22</v>
      </c>
      <c r="B3" s="80" t="s">
        <v>243</v>
      </c>
      <c r="C3" s="80"/>
      <c r="D3" s="80"/>
      <c r="E3" s="78"/>
      <c r="F3" s="78"/>
      <c r="G3" s="81" t="s">
        <v>15</v>
      </c>
      <c r="H3" s="82" t="s">
        <v>244</v>
      </c>
      <c r="I3" s="82"/>
    </row>
    <row r="4" spans="1:9" x14ac:dyDescent="0.2">
      <c r="A4" s="78" t="s">
        <v>16</v>
      </c>
      <c r="B4" s="80" t="s">
        <v>254</v>
      </c>
      <c r="C4" s="80"/>
      <c r="D4" s="80"/>
      <c r="E4" s="78"/>
      <c r="F4" s="78"/>
      <c r="G4" s="81" t="s">
        <v>18</v>
      </c>
      <c r="H4" s="80" t="s">
        <v>41</v>
      </c>
      <c r="I4" s="80"/>
    </row>
    <row r="5" spans="1:9" x14ac:dyDescent="0.2">
      <c r="A5" s="78" t="s">
        <v>17</v>
      </c>
      <c r="B5" s="80" t="s">
        <v>246</v>
      </c>
      <c r="C5" s="82"/>
      <c r="D5" s="82"/>
      <c r="E5" s="78"/>
      <c r="F5" s="78"/>
      <c r="G5" s="81" t="s">
        <v>19</v>
      </c>
      <c r="H5" s="82" t="s">
        <v>255</v>
      </c>
      <c r="I5" s="82"/>
    </row>
    <row r="6" spans="1:9" x14ac:dyDescent="0.2">
      <c r="A6" s="78"/>
      <c r="B6" s="78"/>
      <c r="C6" s="78"/>
      <c r="D6" s="78"/>
      <c r="E6" s="78"/>
      <c r="F6" s="78"/>
      <c r="G6" s="78"/>
      <c r="H6" s="78"/>
      <c r="I6" s="78"/>
    </row>
    <row r="7" spans="1:9" x14ac:dyDescent="0.2">
      <c r="A7" s="78" t="s">
        <v>256</v>
      </c>
      <c r="B7" s="78"/>
      <c r="C7" s="78"/>
      <c r="D7" s="78"/>
      <c r="E7" s="78"/>
      <c r="F7" s="78"/>
      <c r="G7" s="78"/>
      <c r="H7" s="78"/>
      <c r="I7" s="78"/>
    </row>
    <row r="8" spans="1:9" x14ac:dyDescent="0.2">
      <c r="A8" s="175" t="s">
        <v>257</v>
      </c>
      <c r="B8" s="78"/>
      <c r="C8" s="78"/>
      <c r="D8" s="78"/>
      <c r="E8" s="78"/>
      <c r="F8" s="78"/>
      <c r="G8" s="78"/>
      <c r="H8" s="78"/>
      <c r="I8" s="78"/>
    </row>
    <row r="9" spans="1:9" x14ac:dyDescent="0.2">
      <c r="A9" s="175"/>
      <c r="B9" s="78"/>
      <c r="C9" s="78"/>
      <c r="D9" s="78"/>
      <c r="E9" s="78"/>
      <c r="F9" s="78"/>
      <c r="G9" s="78"/>
      <c r="H9" s="78"/>
      <c r="I9" s="78"/>
    </row>
    <row r="10" spans="1:9" x14ac:dyDescent="0.2">
      <c r="A10" s="78" t="s">
        <v>258</v>
      </c>
      <c r="B10" s="78"/>
      <c r="C10" s="78"/>
      <c r="D10" s="78"/>
      <c r="E10" s="78"/>
      <c r="F10" s="78"/>
      <c r="G10" s="78"/>
      <c r="H10" s="78"/>
      <c r="I10" s="78"/>
    </row>
    <row r="11" spans="1:9" x14ac:dyDescent="0.2">
      <c r="A11" s="78"/>
      <c r="B11" s="78"/>
      <c r="C11" s="78"/>
      <c r="D11" s="78"/>
      <c r="E11" s="78"/>
      <c r="F11" s="78"/>
      <c r="G11" s="78"/>
      <c r="H11" s="78"/>
      <c r="I11" s="78"/>
    </row>
    <row r="12" spans="1:9" x14ac:dyDescent="0.2">
      <c r="A12" s="78" t="s">
        <v>259</v>
      </c>
      <c r="B12" s="78"/>
      <c r="C12" s="78"/>
      <c r="D12" s="78"/>
      <c r="E12" s="78"/>
      <c r="F12" s="78"/>
      <c r="G12" s="78"/>
      <c r="H12" s="78"/>
      <c r="I12" s="78"/>
    </row>
    <row r="13" spans="1:9" x14ac:dyDescent="0.2">
      <c r="A13" s="175" t="s">
        <v>260</v>
      </c>
      <c r="B13" s="78"/>
      <c r="C13" s="78"/>
      <c r="D13" s="78"/>
      <c r="E13" s="78"/>
      <c r="F13" s="78"/>
      <c r="G13" s="78"/>
      <c r="H13" s="78"/>
      <c r="I13" s="78"/>
    </row>
    <row r="14" spans="1:9" x14ac:dyDescent="0.2">
      <c r="A14" s="175"/>
      <c r="B14" s="78"/>
      <c r="C14" s="78"/>
      <c r="D14" s="78"/>
      <c r="E14" s="78"/>
      <c r="F14" s="78"/>
      <c r="G14" s="78"/>
      <c r="H14" s="78"/>
      <c r="I14" s="78"/>
    </row>
    <row r="15" spans="1:9" x14ac:dyDescent="0.2">
      <c r="A15" s="78" t="s">
        <v>196</v>
      </c>
      <c r="B15" s="78"/>
      <c r="C15" s="78"/>
      <c r="D15" s="78"/>
      <c r="E15" s="78"/>
      <c r="F15" s="78"/>
      <c r="G15" s="78"/>
      <c r="H15" s="78"/>
      <c r="I15" s="78"/>
    </row>
    <row r="16" spans="1:9" x14ac:dyDescent="0.2">
      <c r="A16" s="78"/>
      <c r="B16" s="78"/>
      <c r="C16" s="78"/>
      <c r="D16" s="78"/>
      <c r="E16" s="78"/>
      <c r="F16" s="78"/>
      <c r="G16" s="78"/>
      <c r="H16" s="78"/>
      <c r="I16" s="78"/>
    </row>
    <row r="17" spans="1:9" x14ac:dyDescent="0.2">
      <c r="A17" s="27" t="s">
        <v>253</v>
      </c>
      <c r="B17" s="78"/>
      <c r="C17" s="78"/>
      <c r="D17" s="78"/>
      <c r="E17" s="78"/>
      <c r="F17" s="78"/>
      <c r="G17" s="78"/>
      <c r="H17" s="78"/>
      <c r="I17" s="78"/>
    </row>
    <row r="18" spans="1:9" x14ac:dyDescent="0.2">
      <c r="A18" s="78"/>
      <c r="B18" s="78"/>
      <c r="C18" s="78"/>
      <c r="D18" s="78"/>
      <c r="E18" s="78"/>
      <c r="F18" s="78"/>
      <c r="G18" s="78"/>
      <c r="H18" s="78"/>
      <c r="I18" s="78"/>
    </row>
    <row r="19" spans="1:9" x14ac:dyDescent="0.2">
      <c r="A19" s="223" t="s">
        <v>12</v>
      </c>
      <c r="B19" s="224"/>
      <c r="C19" s="224"/>
      <c r="D19" s="224"/>
      <c r="E19" s="224"/>
      <c r="F19" s="224"/>
      <c r="G19" s="224"/>
      <c r="H19" s="224"/>
      <c r="I19" s="225"/>
    </row>
    <row r="20" spans="1:9" x14ac:dyDescent="0.2">
      <c r="A20" s="83"/>
      <c r="B20" s="84"/>
      <c r="C20" s="85" t="s">
        <v>27</v>
      </c>
      <c r="D20" s="85" t="s">
        <v>30</v>
      </c>
      <c r="E20" s="85" t="s">
        <v>32</v>
      </c>
      <c r="F20" s="85" t="s">
        <v>33</v>
      </c>
      <c r="G20" s="85" t="s">
        <v>34</v>
      </c>
      <c r="H20" s="85" t="s">
        <v>35</v>
      </c>
      <c r="I20" s="85" t="s">
        <v>312</v>
      </c>
    </row>
    <row r="21" spans="1:9" x14ac:dyDescent="0.2">
      <c r="A21" s="83"/>
      <c r="B21" s="84"/>
      <c r="C21" s="35" t="s">
        <v>10</v>
      </c>
      <c r="D21" s="36" t="s">
        <v>10</v>
      </c>
      <c r="E21" s="35" t="s">
        <v>10</v>
      </c>
      <c r="F21" s="35" t="s">
        <v>10</v>
      </c>
      <c r="G21" s="37" t="s">
        <v>10</v>
      </c>
      <c r="H21" s="37" t="s">
        <v>11</v>
      </c>
      <c r="I21" s="37" t="s">
        <v>11</v>
      </c>
    </row>
    <row r="22" spans="1:9" x14ac:dyDescent="0.2">
      <c r="A22" s="83" t="s">
        <v>0</v>
      </c>
      <c r="B22" s="84"/>
      <c r="C22" s="39">
        <v>300000</v>
      </c>
      <c r="D22" s="39">
        <v>300000</v>
      </c>
      <c r="E22" s="39">
        <v>300000</v>
      </c>
      <c r="F22" s="39">
        <v>300000</v>
      </c>
      <c r="G22" s="39">
        <v>300000</v>
      </c>
      <c r="H22" s="39">
        <v>300000</v>
      </c>
      <c r="I22" s="39">
        <v>300000</v>
      </c>
    </row>
    <row r="23" spans="1:9" x14ac:dyDescent="0.2">
      <c r="A23" s="83" t="s">
        <v>1</v>
      </c>
      <c r="B23" s="84"/>
      <c r="C23" s="39">
        <v>1</v>
      </c>
      <c r="D23" s="39">
        <v>43</v>
      </c>
      <c r="E23" s="39">
        <v>0</v>
      </c>
      <c r="F23" s="88">
        <f t="shared" ref="F23" si="0">E34</f>
        <v>4.0000000008149073E-2</v>
      </c>
      <c r="G23" s="88">
        <f t="shared" ref="G23" si="1">F34</f>
        <v>4.0000000008149073E-2</v>
      </c>
      <c r="H23" s="88">
        <f t="shared" ref="H23" si="2">G34</f>
        <v>4.0000000008149073E-2</v>
      </c>
      <c r="I23" s="88">
        <f t="shared" ref="I23" si="3">H34</f>
        <v>4.0000000037252903E-2</v>
      </c>
    </row>
    <row r="24" spans="1:9" x14ac:dyDescent="0.2">
      <c r="A24" s="83" t="s">
        <v>2</v>
      </c>
      <c r="B24" s="84"/>
      <c r="C24" s="39">
        <v>227743</v>
      </c>
      <c r="D24" s="39">
        <v>265114.67</v>
      </c>
      <c r="E24" s="39">
        <v>165012.54</v>
      </c>
      <c r="F24" s="88">
        <v>67421.23</v>
      </c>
      <c r="G24" s="88">
        <v>228639.02</v>
      </c>
      <c r="H24" s="88">
        <v>300000</v>
      </c>
      <c r="I24" s="88">
        <v>300000</v>
      </c>
    </row>
    <row r="25" spans="1:9" x14ac:dyDescent="0.2">
      <c r="A25" s="83" t="s">
        <v>3</v>
      </c>
      <c r="B25" s="84"/>
      <c r="C25" s="39">
        <v>227702</v>
      </c>
      <c r="D25" s="39">
        <v>265157.17</v>
      </c>
      <c r="E25" s="38">
        <v>165012.54</v>
      </c>
      <c r="F25" s="88">
        <v>67421.23</v>
      </c>
      <c r="G25" s="88">
        <v>228639.02</v>
      </c>
      <c r="H25" s="88">
        <v>300000</v>
      </c>
      <c r="I25" s="88">
        <v>300000</v>
      </c>
    </row>
    <row r="26" spans="1:9" x14ac:dyDescent="0.2">
      <c r="A26" s="83"/>
      <c r="B26" s="84"/>
      <c r="C26" s="39"/>
      <c r="D26" s="39"/>
      <c r="E26" s="39"/>
      <c r="F26" s="88"/>
      <c r="G26" s="88"/>
      <c r="H26" s="88"/>
      <c r="I26" s="88"/>
    </row>
    <row r="27" spans="1:9" x14ac:dyDescent="0.2">
      <c r="A27" s="32" t="s">
        <v>4</v>
      </c>
      <c r="B27" s="30"/>
      <c r="C27" s="41"/>
      <c r="D27" s="41"/>
      <c r="E27" s="41"/>
      <c r="F27" s="41"/>
      <c r="G27" s="41"/>
      <c r="H27" s="38"/>
      <c r="I27" s="38"/>
    </row>
    <row r="28" spans="1:9" x14ac:dyDescent="0.2">
      <c r="A28" s="32" t="s">
        <v>31</v>
      </c>
      <c r="B28" s="33"/>
      <c r="C28" s="42"/>
      <c r="D28" s="41"/>
      <c r="E28" s="41"/>
      <c r="F28" s="41"/>
      <c r="G28" s="41"/>
      <c r="H28" s="38"/>
      <c r="I28" s="38"/>
    </row>
    <row r="29" spans="1:9" x14ac:dyDescent="0.2">
      <c r="A29" s="43"/>
      <c r="B29" s="44"/>
      <c r="C29" s="39"/>
      <c r="D29" s="39"/>
      <c r="E29" s="39"/>
      <c r="F29" s="39"/>
      <c r="G29" s="39"/>
      <c r="H29" s="39"/>
      <c r="I29" s="39"/>
    </row>
    <row r="30" spans="1:9" x14ac:dyDescent="0.2">
      <c r="A30" s="43"/>
      <c r="B30" s="44"/>
      <c r="C30" s="39"/>
      <c r="D30" s="39"/>
      <c r="E30" s="39"/>
      <c r="F30" s="39"/>
      <c r="G30" s="39"/>
      <c r="H30" s="39"/>
      <c r="I30" s="39"/>
    </row>
    <row r="31" spans="1:9" x14ac:dyDescent="0.2">
      <c r="A31" s="43"/>
      <c r="B31" s="44"/>
      <c r="C31" s="39"/>
      <c r="D31" s="39"/>
      <c r="E31" s="39"/>
      <c r="F31" s="39"/>
      <c r="G31" s="39"/>
      <c r="H31" s="39"/>
      <c r="I31" s="39"/>
    </row>
    <row r="32" spans="1:9" x14ac:dyDescent="0.2">
      <c r="A32" s="32" t="s">
        <v>5</v>
      </c>
      <c r="B32" s="33"/>
      <c r="C32" s="38">
        <v>0</v>
      </c>
      <c r="D32" s="38">
        <v>0</v>
      </c>
      <c r="E32" s="38">
        <v>0</v>
      </c>
      <c r="F32" s="38">
        <f t="shared" ref="F32:H32" si="4">SUM(F29:F31)</f>
        <v>0</v>
      </c>
      <c r="G32" s="38">
        <f t="shared" si="4"/>
        <v>0</v>
      </c>
      <c r="H32" s="38">
        <f t="shared" si="4"/>
        <v>0</v>
      </c>
      <c r="I32" s="38">
        <f t="shared" ref="I32" si="5">SUM(I29:I31)</f>
        <v>0</v>
      </c>
    </row>
    <row r="33" spans="1:9" x14ac:dyDescent="0.2">
      <c r="A33" s="83"/>
      <c r="B33" s="84"/>
      <c r="C33" s="39"/>
      <c r="D33" s="39"/>
      <c r="E33" s="39"/>
      <c r="F33" s="88"/>
      <c r="G33" s="88"/>
      <c r="H33" s="88"/>
      <c r="I33" s="88"/>
    </row>
    <row r="34" spans="1:9" x14ac:dyDescent="0.2">
      <c r="A34" s="83" t="s">
        <v>7</v>
      </c>
      <c r="B34" s="84"/>
      <c r="C34" s="38">
        <v>43</v>
      </c>
      <c r="D34" s="38">
        <v>0</v>
      </c>
      <c r="E34" s="38">
        <v>4.0000000008149073E-2</v>
      </c>
      <c r="F34" s="87">
        <f t="shared" ref="F34:H34" si="6">+F23+F24-F25+F32</f>
        <v>4.0000000008149073E-2</v>
      </c>
      <c r="G34" s="87">
        <f t="shared" si="6"/>
        <v>4.0000000008149073E-2</v>
      </c>
      <c r="H34" s="87">
        <f t="shared" si="6"/>
        <v>4.0000000037252903E-2</v>
      </c>
      <c r="I34" s="87">
        <f t="shared" ref="I34" si="7">+I23+I24-I25+I32</f>
        <v>4.0000000037252903E-2</v>
      </c>
    </row>
    <row r="35" spans="1:9" x14ac:dyDescent="0.2">
      <c r="A35" s="89"/>
      <c r="B35" s="90"/>
      <c r="C35" s="46"/>
      <c r="D35" s="46"/>
      <c r="E35" s="39"/>
      <c r="F35" s="88"/>
      <c r="G35" s="88"/>
      <c r="H35" s="88"/>
      <c r="I35" s="88"/>
    </row>
    <row r="36" spans="1:9" x14ac:dyDescent="0.2">
      <c r="A36" s="83" t="s">
        <v>24</v>
      </c>
      <c r="B36" s="84"/>
      <c r="C36" s="46">
        <v>51654</v>
      </c>
      <c r="D36" s="46">
        <v>148052.87</v>
      </c>
      <c r="E36" s="39">
        <v>283040.33</v>
      </c>
      <c r="F36" s="88">
        <v>500235.95</v>
      </c>
      <c r="G36" s="88">
        <v>168006.03</v>
      </c>
      <c r="H36" s="88"/>
      <c r="I36" s="88"/>
    </row>
    <row r="37" spans="1:9" x14ac:dyDescent="0.2">
      <c r="A37" s="89"/>
      <c r="B37" s="90"/>
      <c r="C37" s="46"/>
      <c r="D37" s="46"/>
      <c r="E37" s="39"/>
      <c r="F37" s="88"/>
      <c r="G37" s="88"/>
      <c r="H37" s="88"/>
      <c r="I37" s="88"/>
    </row>
    <row r="38" spans="1:9" x14ac:dyDescent="0.2">
      <c r="A38" s="83" t="s">
        <v>25</v>
      </c>
      <c r="B38" s="93"/>
      <c r="C38" s="139">
        <v>-51612</v>
      </c>
      <c r="D38" s="139">
        <v>-148053.37</v>
      </c>
      <c r="E38" s="174" t="s">
        <v>76</v>
      </c>
      <c r="F38" s="106" t="s">
        <v>76</v>
      </c>
      <c r="G38" s="95">
        <f t="shared" ref="G38:H38" si="8">G34-G36</f>
        <v>-168005.99</v>
      </c>
      <c r="H38" s="95">
        <f t="shared" si="8"/>
        <v>4.0000000037252903E-2</v>
      </c>
      <c r="I38" s="95">
        <f t="shared" ref="I38" si="9">I34-I36</f>
        <v>4.0000000037252903E-2</v>
      </c>
    </row>
    <row r="39" spans="1:9" x14ac:dyDescent="0.2">
      <c r="A39" s="96"/>
      <c r="B39" s="96"/>
      <c r="C39" s="97"/>
      <c r="D39" s="97"/>
      <c r="E39" s="97"/>
      <c r="F39" s="97"/>
      <c r="G39" s="97"/>
      <c r="H39" s="97"/>
      <c r="I39" s="97"/>
    </row>
    <row r="40" spans="1:9" x14ac:dyDescent="0.2">
      <c r="A40" s="98" t="s">
        <v>26</v>
      </c>
      <c r="B40" s="80"/>
      <c r="C40" s="53"/>
      <c r="D40" s="53"/>
      <c r="E40" s="99"/>
      <c r="F40" s="99"/>
      <c r="G40" s="99"/>
      <c r="H40" s="99"/>
      <c r="I40" s="99"/>
    </row>
    <row r="41" spans="1:9" x14ac:dyDescent="0.2">
      <c r="A41" s="100" t="s">
        <v>29</v>
      </c>
      <c r="B41" s="90"/>
      <c r="C41" s="46"/>
      <c r="D41" s="46"/>
      <c r="E41" s="92"/>
      <c r="F41" s="92"/>
      <c r="G41" s="92"/>
      <c r="H41" s="92"/>
      <c r="I41" s="92"/>
    </row>
    <row r="42" spans="1:9" x14ac:dyDescent="0.2">
      <c r="A42" s="83"/>
      <c r="B42" s="84"/>
      <c r="C42" s="88"/>
      <c r="D42" s="88"/>
      <c r="E42" s="88"/>
      <c r="F42" s="88"/>
      <c r="G42" s="88"/>
      <c r="H42" s="88"/>
      <c r="I42" s="88"/>
    </row>
    <row r="43" spans="1:9" x14ac:dyDescent="0.2">
      <c r="A43" s="83" t="s">
        <v>6</v>
      </c>
      <c r="B43" s="84"/>
      <c r="C43" s="39"/>
      <c r="D43" s="39"/>
      <c r="E43" s="88"/>
      <c r="F43" s="88"/>
      <c r="G43" s="88"/>
      <c r="H43" s="88"/>
      <c r="I43" s="88"/>
    </row>
    <row r="44" spans="1:9" x14ac:dyDescent="0.2">
      <c r="A44" s="83"/>
      <c r="B44" s="84"/>
      <c r="C44" s="39"/>
      <c r="D44" s="39"/>
      <c r="E44" s="88"/>
      <c r="F44" s="88"/>
      <c r="G44" s="88"/>
      <c r="H44" s="88"/>
      <c r="I44" s="88"/>
    </row>
    <row r="45" spans="1:9" x14ac:dyDescent="0.2">
      <c r="A45" s="100" t="s">
        <v>8</v>
      </c>
      <c r="B45" s="93"/>
      <c r="C45" s="39"/>
      <c r="D45" s="39"/>
      <c r="E45" s="88"/>
      <c r="F45" s="88"/>
      <c r="G45" s="88"/>
      <c r="H45" s="88"/>
      <c r="I45" s="88"/>
    </row>
    <row r="46" spans="1:9" x14ac:dyDescent="0.2">
      <c r="A46" s="101" t="s">
        <v>9</v>
      </c>
      <c r="B46" s="102"/>
      <c r="C46" s="39"/>
      <c r="D46" s="39"/>
      <c r="E46" s="88"/>
      <c r="F46" s="88"/>
      <c r="G46" s="88"/>
      <c r="H46" s="88"/>
      <c r="I46" s="88"/>
    </row>
  </sheetData>
  <sheetProtection selectLockedCells="1"/>
  <mergeCells count="1">
    <mergeCell ref="A19:I1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2E646A-C7F3-4EA7-9C10-043F78BB0015}">
  <dimension ref="A1:I44"/>
  <sheetViews>
    <sheetView zoomScale="90" zoomScaleNormal="90" zoomScaleSheetLayoutView="100" workbookViewId="0">
      <selection activeCell="A6" sqref="A6"/>
    </sheetView>
  </sheetViews>
  <sheetFormatPr defaultColWidth="9.140625" defaultRowHeight="12.75" x14ac:dyDescent="0.2"/>
  <cols>
    <col min="1" max="2" width="14.5703125" style="27" customWidth="1"/>
    <col min="3" max="8" width="14" style="27" customWidth="1"/>
    <col min="9" max="9" width="13.140625" style="27" customWidth="1"/>
    <col min="10" max="16384" width="9.14062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242</v>
      </c>
      <c r="I2" s="80"/>
    </row>
    <row r="3" spans="1:9" x14ac:dyDescent="0.2">
      <c r="A3" s="78" t="s">
        <v>22</v>
      </c>
      <c r="B3" s="80" t="s">
        <v>243</v>
      </c>
      <c r="C3" s="80"/>
      <c r="D3" s="80"/>
      <c r="E3" s="78"/>
      <c r="F3" s="78"/>
      <c r="G3" s="81" t="s">
        <v>15</v>
      </c>
      <c r="H3" s="82" t="s">
        <v>244</v>
      </c>
      <c r="I3" s="82"/>
    </row>
    <row r="4" spans="1:9" x14ac:dyDescent="0.2">
      <c r="A4" s="78" t="s">
        <v>16</v>
      </c>
      <c r="B4" s="80" t="s">
        <v>254</v>
      </c>
      <c r="C4" s="80"/>
      <c r="D4" s="80"/>
      <c r="E4" s="78"/>
      <c r="F4" s="78"/>
      <c r="G4" s="81" t="s">
        <v>18</v>
      </c>
      <c r="H4" s="80" t="s">
        <v>41</v>
      </c>
      <c r="I4" s="80"/>
    </row>
    <row r="5" spans="1:9" x14ac:dyDescent="0.2">
      <c r="A5" s="78" t="s">
        <v>17</v>
      </c>
      <c r="B5" s="80" t="s">
        <v>246</v>
      </c>
      <c r="C5" s="82"/>
      <c r="D5" s="82"/>
      <c r="E5" s="78"/>
      <c r="F5" s="78"/>
      <c r="G5" s="81" t="s">
        <v>19</v>
      </c>
      <c r="H5" s="82" t="s">
        <v>255</v>
      </c>
      <c r="I5" s="82"/>
    </row>
    <row r="6" spans="1:9" ht="9" customHeight="1" x14ac:dyDescent="0.2">
      <c r="A6" s="78"/>
      <c r="B6" s="78"/>
      <c r="C6" s="78"/>
      <c r="D6" s="78"/>
      <c r="E6" s="78"/>
      <c r="F6" s="78"/>
      <c r="G6" s="78"/>
      <c r="H6" s="78"/>
      <c r="I6" s="78"/>
    </row>
    <row r="7" spans="1:9" x14ac:dyDescent="0.2">
      <c r="A7" s="78" t="s">
        <v>256</v>
      </c>
      <c r="B7" s="78"/>
      <c r="C7" s="78"/>
      <c r="D7" s="78"/>
      <c r="E7" s="78"/>
      <c r="F7" s="78"/>
      <c r="G7" s="78"/>
      <c r="H7" s="78"/>
      <c r="I7" s="78"/>
    </row>
    <row r="8" spans="1:9" x14ac:dyDescent="0.2">
      <c r="A8" s="175" t="s">
        <v>257</v>
      </c>
      <c r="B8" s="78"/>
      <c r="C8" s="78"/>
      <c r="D8" s="78"/>
      <c r="E8" s="78"/>
      <c r="F8" s="78"/>
      <c r="G8" s="78"/>
      <c r="H8" s="78"/>
      <c r="I8" s="78"/>
    </row>
    <row r="9" spans="1:9" ht="9" customHeight="1" x14ac:dyDescent="0.2">
      <c r="A9" s="175"/>
      <c r="B9" s="78"/>
      <c r="C9" s="78"/>
      <c r="D9" s="78"/>
      <c r="E9" s="78"/>
      <c r="F9" s="78"/>
      <c r="G9" s="78"/>
      <c r="H9" s="78"/>
      <c r="I9" s="78"/>
    </row>
    <row r="10" spans="1:9" x14ac:dyDescent="0.2">
      <c r="A10" s="78" t="s">
        <v>258</v>
      </c>
      <c r="B10" s="78"/>
      <c r="C10" s="78"/>
      <c r="D10" s="78"/>
      <c r="E10" s="78"/>
      <c r="F10" s="78"/>
      <c r="G10" s="78"/>
      <c r="H10" s="78"/>
      <c r="I10" s="78"/>
    </row>
    <row r="11" spans="1:9" ht="10.5" customHeight="1" x14ac:dyDescent="0.2">
      <c r="A11" s="78"/>
      <c r="B11" s="78"/>
      <c r="C11" s="78"/>
      <c r="D11" s="78"/>
      <c r="E11" s="78"/>
      <c r="F11" s="78"/>
      <c r="G11" s="78"/>
      <c r="H11" s="78"/>
      <c r="I11" s="78"/>
    </row>
    <row r="12" spans="1:9" x14ac:dyDescent="0.2">
      <c r="A12" s="78" t="s">
        <v>259</v>
      </c>
      <c r="B12" s="78"/>
      <c r="C12" s="78"/>
      <c r="D12" s="78"/>
      <c r="E12" s="78"/>
      <c r="F12" s="78"/>
      <c r="G12" s="78"/>
      <c r="H12" s="78"/>
      <c r="I12" s="78"/>
    </row>
    <row r="13" spans="1:9" x14ac:dyDescent="0.2">
      <c r="A13" s="175" t="s">
        <v>260</v>
      </c>
      <c r="B13" s="78"/>
      <c r="C13" s="78"/>
      <c r="D13" s="78"/>
      <c r="E13" s="78"/>
      <c r="F13" s="78"/>
      <c r="G13" s="78"/>
      <c r="H13" s="78"/>
      <c r="I13" s="78"/>
    </row>
    <row r="14" spans="1:9" ht="9.75" customHeight="1" x14ac:dyDescent="0.2">
      <c r="A14" s="175"/>
      <c r="B14" s="78"/>
      <c r="C14" s="78"/>
      <c r="D14" s="78"/>
      <c r="E14" s="78"/>
      <c r="F14" s="78"/>
      <c r="G14" s="78"/>
      <c r="H14" s="78"/>
      <c r="I14" s="78"/>
    </row>
    <row r="15" spans="1:9" x14ac:dyDescent="0.2">
      <c r="A15" s="27" t="s">
        <v>351</v>
      </c>
      <c r="B15" s="78"/>
      <c r="C15" s="78"/>
      <c r="D15" s="78"/>
      <c r="E15" s="78"/>
      <c r="F15" s="78"/>
      <c r="G15" s="78"/>
      <c r="H15" s="78"/>
      <c r="I15" s="78"/>
    </row>
    <row r="16" spans="1:9" ht="13.5" customHeight="1" x14ac:dyDescent="0.2">
      <c r="A16" s="78"/>
      <c r="B16" s="78"/>
      <c r="C16" s="78"/>
      <c r="D16" s="78"/>
      <c r="E16" s="78"/>
      <c r="F16" s="78"/>
      <c r="G16" s="78"/>
      <c r="H16" s="78"/>
      <c r="I16" s="78"/>
    </row>
    <row r="17" spans="1:9" x14ac:dyDescent="0.2">
      <c r="A17" s="223" t="s">
        <v>12</v>
      </c>
      <c r="B17" s="224"/>
      <c r="C17" s="224"/>
      <c r="D17" s="224"/>
      <c r="E17" s="224"/>
      <c r="F17" s="224"/>
      <c r="G17" s="224"/>
      <c r="H17" s="224"/>
      <c r="I17" s="225"/>
    </row>
    <row r="18" spans="1:9" x14ac:dyDescent="0.2">
      <c r="A18" s="83"/>
      <c r="B18" s="84"/>
      <c r="C18" s="85" t="s">
        <v>27</v>
      </c>
      <c r="D18" s="85" t="s">
        <v>30</v>
      </c>
      <c r="E18" s="85" t="s">
        <v>32</v>
      </c>
      <c r="F18" s="85" t="s">
        <v>33</v>
      </c>
      <c r="G18" s="85" t="s">
        <v>34</v>
      </c>
      <c r="H18" s="85" t="s">
        <v>35</v>
      </c>
      <c r="I18" s="85" t="s">
        <v>312</v>
      </c>
    </row>
    <row r="19" spans="1:9" x14ac:dyDescent="0.2">
      <c r="A19" s="83"/>
      <c r="B19" s="84"/>
      <c r="C19" s="35" t="s">
        <v>10</v>
      </c>
      <c r="D19" s="36" t="s">
        <v>10</v>
      </c>
      <c r="E19" s="35" t="s">
        <v>10</v>
      </c>
      <c r="F19" s="35" t="s">
        <v>10</v>
      </c>
      <c r="G19" s="37" t="s">
        <v>10</v>
      </c>
      <c r="H19" s="37" t="s">
        <v>11</v>
      </c>
      <c r="I19" s="37" t="s">
        <v>11</v>
      </c>
    </row>
    <row r="20" spans="1:9" x14ac:dyDescent="0.2">
      <c r="A20" s="83" t="s">
        <v>0</v>
      </c>
      <c r="B20" s="84"/>
      <c r="C20" s="39">
        <v>300000</v>
      </c>
      <c r="D20" s="39">
        <v>300000</v>
      </c>
      <c r="E20" s="39">
        <v>300000</v>
      </c>
      <c r="F20" s="39">
        <v>300000</v>
      </c>
      <c r="G20" s="39">
        <v>300000</v>
      </c>
      <c r="H20" s="39">
        <v>319544</v>
      </c>
      <c r="I20" s="39">
        <v>300000</v>
      </c>
    </row>
    <row r="21" spans="1:9" x14ac:dyDescent="0.2">
      <c r="A21" s="83" t="s">
        <v>1</v>
      </c>
      <c r="B21" s="84"/>
      <c r="C21" s="39">
        <v>1</v>
      </c>
      <c r="D21" s="39">
        <v>43</v>
      </c>
      <c r="E21" s="39">
        <v>0</v>
      </c>
      <c r="F21" s="88">
        <f t="shared" ref="F21:I21" si="0">E32</f>
        <v>4.0000000008149073E-2</v>
      </c>
      <c r="G21" s="88">
        <f t="shared" si="0"/>
        <v>4.0000000008149073E-2</v>
      </c>
      <c r="H21" s="88">
        <f t="shared" si="0"/>
        <v>4.0000000008149073E-2</v>
      </c>
      <c r="I21" s="88">
        <f t="shared" si="0"/>
        <v>4.0000000037252903E-2</v>
      </c>
    </row>
    <row r="22" spans="1:9" x14ac:dyDescent="0.2">
      <c r="A22" s="83" t="s">
        <v>2</v>
      </c>
      <c r="B22" s="84"/>
      <c r="C22" s="39">
        <v>227743</v>
      </c>
      <c r="D22" s="39">
        <v>265114.67</v>
      </c>
      <c r="E22" s="39">
        <v>165012.54</v>
      </c>
      <c r="F22" s="88">
        <v>67421.23</v>
      </c>
      <c r="G22" s="88">
        <v>228639.02</v>
      </c>
      <c r="H22" s="88">
        <v>300000</v>
      </c>
      <c r="I22" s="88">
        <v>300000</v>
      </c>
    </row>
    <row r="23" spans="1:9" x14ac:dyDescent="0.2">
      <c r="A23" s="83" t="s">
        <v>3</v>
      </c>
      <c r="B23" s="84"/>
      <c r="C23" s="39">
        <v>227702</v>
      </c>
      <c r="D23" s="39">
        <v>265157.17</v>
      </c>
      <c r="E23" s="38">
        <v>165012.54</v>
      </c>
      <c r="F23" s="88">
        <v>67421.23</v>
      </c>
      <c r="G23" s="88">
        <v>228639.02</v>
      </c>
      <c r="H23" s="88">
        <v>300000</v>
      </c>
      <c r="I23" s="88">
        <v>300000</v>
      </c>
    </row>
    <row r="24" spans="1:9" x14ac:dyDescent="0.2">
      <c r="A24" s="83"/>
      <c r="B24" s="84"/>
      <c r="C24" s="39"/>
      <c r="D24" s="39"/>
      <c r="E24" s="39"/>
      <c r="F24" s="88"/>
      <c r="G24" s="88"/>
      <c r="H24" s="88"/>
      <c r="I24" s="88"/>
    </row>
    <row r="25" spans="1:9" x14ac:dyDescent="0.2">
      <c r="A25" s="32" t="s">
        <v>4</v>
      </c>
      <c r="B25" s="30"/>
      <c r="C25" s="41"/>
      <c r="D25" s="41"/>
      <c r="E25" s="41"/>
      <c r="F25" s="41"/>
      <c r="G25" s="41"/>
      <c r="H25" s="38"/>
      <c r="I25" s="38"/>
    </row>
    <row r="26" spans="1:9" x14ac:dyDescent="0.2">
      <c r="A26" s="32" t="s">
        <v>31</v>
      </c>
      <c r="B26" s="33"/>
      <c r="C26" s="42"/>
      <c r="D26" s="41"/>
      <c r="E26" s="41"/>
      <c r="F26" s="41"/>
      <c r="G26" s="41"/>
      <c r="H26" s="38"/>
      <c r="I26" s="38"/>
    </row>
    <row r="27" spans="1:9" x14ac:dyDescent="0.2">
      <c r="A27" s="43"/>
      <c r="B27" s="44"/>
      <c r="C27" s="39"/>
      <c r="D27" s="39"/>
      <c r="E27" s="39"/>
      <c r="F27" s="39"/>
      <c r="G27" s="39"/>
      <c r="H27" s="39"/>
      <c r="I27" s="39"/>
    </row>
    <row r="28" spans="1:9" x14ac:dyDescent="0.2">
      <c r="A28" s="43"/>
      <c r="B28" s="44"/>
      <c r="C28" s="39"/>
      <c r="D28" s="39"/>
      <c r="E28" s="39"/>
      <c r="F28" s="39"/>
      <c r="G28" s="39"/>
      <c r="H28" s="39"/>
      <c r="I28" s="39"/>
    </row>
    <row r="29" spans="1:9" x14ac:dyDescent="0.2">
      <c r="A29" s="43"/>
      <c r="B29" s="44"/>
      <c r="C29" s="39"/>
      <c r="D29" s="39"/>
      <c r="E29" s="39"/>
      <c r="F29" s="39"/>
      <c r="G29" s="39"/>
      <c r="H29" s="39"/>
      <c r="I29" s="39"/>
    </row>
    <row r="30" spans="1:9" x14ac:dyDescent="0.2">
      <c r="A30" s="32" t="s">
        <v>5</v>
      </c>
      <c r="B30" s="33"/>
      <c r="C30" s="38">
        <v>0</v>
      </c>
      <c r="D30" s="38">
        <v>0</v>
      </c>
      <c r="E30" s="38">
        <v>0</v>
      </c>
      <c r="F30" s="38">
        <f t="shared" ref="F30:H30" si="1">SUM(F27:F29)</f>
        <v>0</v>
      </c>
      <c r="G30" s="38">
        <f t="shared" si="1"/>
        <v>0</v>
      </c>
      <c r="H30" s="38">
        <f t="shared" si="1"/>
        <v>0</v>
      </c>
      <c r="I30" s="38">
        <f t="shared" ref="I30" si="2">SUM(I27:I29)</f>
        <v>0</v>
      </c>
    </row>
    <row r="31" spans="1:9" x14ac:dyDescent="0.2">
      <c r="A31" s="83"/>
      <c r="B31" s="84"/>
      <c r="C31" s="39"/>
      <c r="D31" s="39"/>
      <c r="E31" s="39"/>
      <c r="F31" s="88"/>
      <c r="G31" s="88"/>
      <c r="H31" s="88"/>
      <c r="I31" s="88"/>
    </row>
    <row r="32" spans="1:9" x14ac:dyDescent="0.2">
      <c r="A32" s="83" t="s">
        <v>7</v>
      </c>
      <c r="B32" s="84"/>
      <c r="C32" s="38">
        <v>43</v>
      </c>
      <c r="D32" s="38">
        <v>0</v>
      </c>
      <c r="E32" s="38">
        <v>4.0000000008149073E-2</v>
      </c>
      <c r="F32" s="87">
        <f t="shared" ref="F32:I32" si="3">+F21+F22-F23+F30</f>
        <v>4.0000000008149073E-2</v>
      </c>
      <c r="G32" s="87">
        <f t="shared" si="3"/>
        <v>4.0000000008149073E-2</v>
      </c>
      <c r="H32" s="87">
        <f t="shared" si="3"/>
        <v>4.0000000037252903E-2</v>
      </c>
      <c r="I32" s="87">
        <f t="shared" si="3"/>
        <v>4.0000000037252903E-2</v>
      </c>
    </row>
    <row r="33" spans="1:9" x14ac:dyDescent="0.2">
      <c r="A33" s="89"/>
      <c r="B33" s="90"/>
      <c r="C33" s="46"/>
      <c r="D33" s="46"/>
      <c r="E33" s="39"/>
      <c r="F33" s="88"/>
      <c r="G33" s="88"/>
      <c r="H33" s="88"/>
      <c r="I33" s="88"/>
    </row>
    <row r="34" spans="1:9" x14ac:dyDescent="0.2">
      <c r="A34" s="83" t="s">
        <v>24</v>
      </c>
      <c r="B34" s="84"/>
      <c r="C34" s="46">
        <v>51654</v>
      </c>
      <c r="D34" s="46">
        <v>148052.87</v>
      </c>
      <c r="E34" s="39">
        <v>283040.33</v>
      </c>
      <c r="F34" s="88">
        <v>500235.95</v>
      </c>
      <c r="G34" s="88">
        <v>168006.03</v>
      </c>
      <c r="H34" s="88"/>
      <c r="I34" s="88"/>
    </row>
    <row r="35" spans="1:9" x14ac:dyDescent="0.2">
      <c r="A35" s="89"/>
      <c r="B35" s="90"/>
      <c r="C35" s="46"/>
      <c r="D35" s="46"/>
      <c r="E35" s="39"/>
      <c r="F35" s="88"/>
      <c r="G35" s="88"/>
      <c r="H35" s="88"/>
      <c r="I35" s="88"/>
    </row>
    <row r="36" spans="1:9" x14ac:dyDescent="0.2">
      <c r="A36" s="83" t="s">
        <v>25</v>
      </c>
      <c r="B36" s="93"/>
      <c r="C36" s="139">
        <v>-51612</v>
      </c>
      <c r="D36" s="139">
        <v>-148053.37</v>
      </c>
      <c r="E36" s="174" t="s">
        <v>76</v>
      </c>
      <c r="F36" s="106" t="s">
        <v>76</v>
      </c>
      <c r="G36" s="95">
        <f t="shared" ref="G36:I36" si="4">G32-G34</f>
        <v>-168005.99</v>
      </c>
      <c r="H36" s="95">
        <f t="shared" si="4"/>
        <v>4.0000000037252903E-2</v>
      </c>
      <c r="I36" s="95">
        <f t="shared" si="4"/>
        <v>4.0000000037252903E-2</v>
      </c>
    </row>
    <row r="37" spans="1:9" x14ac:dyDescent="0.2">
      <c r="A37" s="96"/>
      <c r="B37" s="96"/>
      <c r="C37" s="97"/>
      <c r="D37" s="97"/>
      <c r="E37" s="97"/>
      <c r="F37" s="97"/>
      <c r="G37" s="97"/>
      <c r="H37" s="97"/>
      <c r="I37" s="97"/>
    </row>
    <row r="38" spans="1:9" x14ac:dyDescent="0.2">
      <c r="A38" s="98" t="s">
        <v>26</v>
      </c>
      <c r="B38" s="80"/>
      <c r="C38" s="53"/>
      <c r="D38" s="53"/>
      <c r="E38" s="99"/>
      <c r="F38" s="99"/>
      <c r="G38" s="99"/>
      <c r="H38" s="99"/>
      <c r="I38" s="99"/>
    </row>
    <row r="39" spans="1:9" x14ac:dyDescent="0.2">
      <c r="A39" s="100" t="s">
        <v>29</v>
      </c>
      <c r="B39" s="90"/>
      <c r="C39" s="46"/>
      <c r="D39" s="46"/>
      <c r="E39" s="92"/>
      <c r="F39" s="92"/>
      <c r="G39" s="92"/>
      <c r="H39" s="92"/>
      <c r="I39" s="92"/>
    </row>
    <row r="40" spans="1:9" x14ac:dyDescent="0.2">
      <c r="A40" s="83"/>
      <c r="B40" s="84"/>
      <c r="C40" s="88"/>
      <c r="D40" s="88"/>
      <c r="E40" s="88"/>
      <c r="F40" s="88"/>
      <c r="G40" s="88"/>
      <c r="H40" s="88"/>
      <c r="I40" s="88"/>
    </row>
    <row r="41" spans="1:9" x14ac:dyDescent="0.2">
      <c r="A41" s="83" t="s">
        <v>6</v>
      </c>
      <c r="B41" s="84"/>
      <c r="C41" s="39"/>
      <c r="D41" s="39"/>
      <c r="E41" s="88"/>
      <c r="F41" s="88"/>
      <c r="G41" s="88"/>
      <c r="H41" s="88"/>
      <c r="I41" s="88"/>
    </row>
    <row r="42" spans="1:9" x14ac:dyDescent="0.2">
      <c r="A42" s="83"/>
      <c r="B42" s="84"/>
      <c r="C42" s="39"/>
      <c r="D42" s="39"/>
      <c r="E42" s="88"/>
      <c r="F42" s="88"/>
      <c r="G42" s="88"/>
      <c r="H42" s="88"/>
      <c r="I42" s="88"/>
    </row>
    <row r="43" spans="1:9" x14ac:dyDescent="0.2">
      <c r="A43" s="100" t="s">
        <v>8</v>
      </c>
      <c r="B43" s="93"/>
      <c r="C43" s="39"/>
      <c r="D43" s="39"/>
      <c r="E43" s="88"/>
      <c r="F43" s="88"/>
      <c r="G43" s="88"/>
      <c r="H43" s="88"/>
      <c r="I43" s="88"/>
    </row>
    <row r="44" spans="1:9" x14ac:dyDescent="0.2">
      <c r="A44" s="101" t="s">
        <v>9</v>
      </c>
      <c r="B44" s="102"/>
      <c r="C44" s="39"/>
      <c r="D44" s="39"/>
      <c r="E44" s="88"/>
      <c r="F44" s="88"/>
      <c r="G44" s="88"/>
      <c r="H44" s="88"/>
      <c r="I44" s="88"/>
    </row>
  </sheetData>
  <sheetProtection selectLockedCells="1"/>
  <mergeCells count="1">
    <mergeCell ref="A17:I17"/>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D806EE-27DC-4A73-BAD7-C93C45CDAE0C}">
  <dimension ref="A1:I53"/>
  <sheetViews>
    <sheetView zoomScaleNormal="100" zoomScalePageLayoutView="90" workbookViewId="0">
      <selection activeCell="A8" sqref="A8"/>
    </sheetView>
  </sheetViews>
  <sheetFormatPr defaultRowHeight="12.75" x14ac:dyDescent="0.2"/>
  <cols>
    <col min="1" max="2" width="14.7109375" style="27" customWidth="1"/>
    <col min="3" max="8" width="14" style="27" customWidth="1"/>
    <col min="9" max="9" width="13.140625" style="27" customWidth="1"/>
    <col min="10" max="16384" width="9.140625" style="27"/>
  </cols>
  <sheetData>
    <row r="1" spans="1:9" s="109" customFormat="1" x14ac:dyDescent="0.2">
      <c r="A1" s="141"/>
      <c r="B1" s="141"/>
      <c r="C1" s="141"/>
      <c r="D1" s="141"/>
      <c r="E1" s="142"/>
      <c r="F1" s="141"/>
      <c r="G1" s="141"/>
      <c r="H1" s="141"/>
      <c r="I1" s="141"/>
    </row>
    <row r="2" spans="1:9" s="109" customFormat="1" x14ac:dyDescent="0.2">
      <c r="A2" s="141" t="s">
        <v>13</v>
      </c>
      <c r="B2" s="143" t="s">
        <v>55</v>
      </c>
      <c r="C2" s="143"/>
      <c r="D2" s="143"/>
      <c r="E2" s="141"/>
      <c r="F2" s="141"/>
      <c r="G2" s="144" t="s">
        <v>14</v>
      </c>
      <c r="H2" s="80" t="s">
        <v>222</v>
      </c>
      <c r="I2" s="143"/>
    </row>
    <row r="3" spans="1:9" s="109" customFormat="1" x14ac:dyDescent="0.2">
      <c r="A3" s="141" t="s">
        <v>22</v>
      </c>
      <c r="B3" s="143" t="s">
        <v>223</v>
      </c>
      <c r="C3" s="143"/>
      <c r="D3" s="143"/>
      <c r="E3" s="141"/>
      <c r="F3" s="141"/>
      <c r="G3" s="144" t="s">
        <v>15</v>
      </c>
      <c r="H3" s="82" t="s">
        <v>346</v>
      </c>
      <c r="I3" s="145"/>
    </row>
    <row r="4" spans="1:9" s="109" customFormat="1" x14ac:dyDescent="0.2">
      <c r="A4" s="141" t="s">
        <v>16</v>
      </c>
      <c r="B4" s="28" t="s">
        <v>318</v>
      </c>
      <c r="C4" s="143"/>
      <c r="D4" s="143"/>
      <c r="E4" s="141"/>
      <c r="F4" s="141"/>
      <c r="G4" s="144" t="s">
        <v>18</v>
      </c>
      <c r="H4" s="143" t="s">
        <v>41</v>
      </c>
      <c r="I4" s="143"/>
    </row>
    <row r="5" spans="1:9" s="109" customFormat="1" x14ac:dyDescent="0.2">
      <c r="A5" s="141" t="s">
        <v>17</v>
      </c>
      <c r="B5" s="28" t="s">
        <v>225</v>
      </c>
      <c r="C5" s="145"/>
      <c r="D5" s="145"/>
      <c r="E5" s="141"/>
      <c r="F5" s="141"/>
      <c r="G5" s="144" t="s">
        <v>19</v>
      </c>
      <c r="H5" s="145" t="s">
        <v>238</v>
      </c>
      <c r="I5" s="145"/>
    </row>
    <row r="6" spans="1:9" s="109" customFormat="1" x14ac:dyDescent="0.2">
      <c r="A6" s="141"/>
      <c r="B6" s="27" t="s">
        <v>227</v>
      </c>
      <c r="C6" s="141"/>
      <c r="D6" s="141"/>
      <c r="E6" s="141"/>
      <c r="F6" s="141"/>
      <c r="G6" s="141"/>
      <c r="H6" s="141"/>
      <c r="I6" s="141"/>
    </row>
    <row r="7" spans="1:9" s="109" customFormat="1" x14ac:dyDescent="0.2">
      <c r="A7" s="141"/>
      <c r="B7" s="27" t="s">
        <v>228</v>
      </c>
      <c r="C7" s="141"/>
      <c r="D7" s="141"/>
      <c r="E7" s="141"/>
      <c r="F7" s="141"/>
      <c r="G7" s="141"/>
      <c r="H7" s="141"/>
      <c r="I7" s="141"/>
    </row>
    <row r="8" spans="1:9" s="109" customFormat="1" ht="9.75" customHeight="1" x14ac:dyDescent="0.2">
      <c r="A8" s="141"/>
      <c r="B8" s="27"/>
      <c r="C8" s="141"/>
      <c r="D8" s="141"/>
      <c r="E8" s="141"/>
      <c r="F8" s="141"/>
      <c r="G8" s="141"/>
      <c r="H8" s="141"/>
      <c r="I8" s="141"/>
    </row>
    <row r="9" spans="1:9" s="109" customFormat="1" ht="12.75" customHeight="1" x14ac:dyDescent="0.2">
      <c r="A9" s="146" t="s">
        <v>239</v>
      </c>
      <c r="B9" s="104"/>
      <c r="C9" s="104"/>
      <c r="D9" s="104"/>
      <c r="E9" s="104"/>
      <c r="F9" s="104"/>
      <c r="G9" s="104"/>
      <c r="H9" s="104"/>
      <c r="I9" s="104"/>
    </row>
    <row r="10" spans="1:9" s="109" customFormat="1" x14ac:dyDescent="0.2">
      <c r="A10" s="213" t="s">
        <v>229</v>
      </c>
      <c r="B10" s="213"/>
      <c r="C10" s="213"/>
      <c r="D10" s="213"/>
      <c r="E10" s="213"/>
      <c r="F10" s="213"/>
      <c r="G10" s="213"/>
      <c r="H10" s="213"/>
      <c r="I10" s="213"/>
    </row>
    <row r="11" spans="1:9" s="109" customFormat="1" x14ac:dyDescent="0.2">
      <c r="A11" s="213"/>
      <c r="B11" s="213"/>
      <c r="C11" s="213"/>
      <c r="D11" s="213"/>
      <c r="E11" s="213"/>
      <c r="F11" s="213"/>
      <c r="G11" s="213"/>
      <c r="H11" s="213"/>
      <c r="I11" s="213"/>
    </row>
    <row r="12" spans="1:9" s="109" customFormat="1" x14ac:dyDescent="0.2">
      <c r="A12" s="213"/>
      <c r="B12" s="213"/>
      <c r="C12" s="213"/>
      <c r="D12" s="213"/>
      <c r="E12" s="213"/>
      <c r="F12" s="213"/>
      <c r="G12" s="213"/>
      <c r="H12" s="213"/>
      <c r="I12" s="213"/>
    </row>
    <row r="13" spans="1:9" s="109" customFormat="1" x14ac:dyDescent="0.2">
      <c r="A13" s="213"/>
      <c r="B13" s="213"/>
      <c r="C13" s="213"/>
      <c r="D13" s="213"/>
      <c r="E13" s="213"/>
      <c r="F13" s="213"/>
      <c r="G13" s="213"/>
      <c r="H13" s="213"/>
      <c r="I13" s="213"/>
    </row>
    <row r="14" spans="1:9" s="109" customFormat="1" x14ac:dyDescent="0.2">
      <c r="A14" s="213"/>
      <c r="B14" s="213"/>
      <c r="C14" s="213"/>
      <c r="D14" s="213"/>
      <c r="E14" s="213"/>
      <c r="F14" s="213"/>
      <c r="G14" s="213"/>
      <c r="H14" s="213"/>
      <c r="I14" s="213"/>
    </row>
    <row r="15" spans="1:9" s="109" customFormat="1" x14ac:dyDescent="0.2">
      <c r="A15" s="213"/>
      <c r="B15" s="213"/>
      <c r="C15" s="213"/>
      <c r="D15" s="213"/>
      <c r="E15" s="213"/>
      <c r="F15" s="213"/>
      <c r="G15" s="213"/>
      <c r="H15" s="213"/>
      <c r="I15" s="213"/>
    </row>
    <row r="16" spans="1:9" s="109" customFormat="1" x14ac:dyDescent="0.2">
      <c r="A16" s="213"/>
      <c r="B16" s="213"/>
      <c r="C16" s="213"/>
      <c r="D16" s="213"/>
      <c r="E16" s="213"/>
      <c r="F16" s="213"/>
      <c r="G16" s="213"/>
      <c r="H16" s="213"/>
      <c r="I16" s="213"/>
    </row>
    <row r="17" spans="1:9" s="109" customFormat="1" x14ac:dyDescent="0.2">
      <c r="A17" s="213"/>
      <c r="B17" s="213"/>
      <c r="C17" s="213"/>
      <c r="D17" s="213"/>
      <c r="E17" s="213"/>
      <c r="F17" s="213"/>
      <c r="G17" s="213"/>
      <c r="H17" s="213"/>
      <c r="I17" s="213"/>
    </row>
    <row r="18" spans="1:9" s="109" customFormat="1" ht="33" customHeight="1" x14ac:dyDescent="0.2">
      <c r="A18" s="213"/>
      <c r="B18" s="213"/>
      <c r="C18" s="213"/>
      <c r="D18" s="213"/>
      <c r="E18" s="213"/>
      <c r="F18" s="213"/>
      <c r="G18" s="213"/>
      <c r="H18" s="213"/>
      <c r="I18" s="213"/>
    </row>
    <row r="19" spans="1:9" s="109" customFormat="1" x14ac:dyDescent="0.2">
      <c r="A19" s="116" t="s">
        <v>230</v>
      </c>
      <c r="B19" s="141"/>
      <c r="C19" s="141"/>
      <c r="D19" s="141"/>
      <c r="E19" s="141"/>
      <c r="F19" s="141"/>
      <c r="G19" s="141"/>
      <c r="H19" s="141"/>
      <c r="I19" s="141"/>
    </row>
    <row r="20" spans="1:9" s="109" customFormat="1" ht="11.25" customHeight="1" x14ac:dyDescent="0.2">
      <c r="A20" s="116"/>
      <c r="B20" s="141"/>
      <c r="C20" s="141"/>
      <c r="D20" s="141"/>
      <c r="E20" s="141"/>
      <c r="F20" s="141"/>
      <c r="G20" s="141"/>
      <c r="H20" s="141"/>
      <c r="I20" s="141"/>
    </row>
    <row r="21" spans="1:9" s="109" customFormat="1" x14ac:dyDescent="0.2">
      <c r="A21" s="103" t="s">
        <v>240</v>
      </c>
      <c r="B21" s="141"/>
      <c r="C21" s="141"/>
      <c r="D21" s="141"/>
      <c r="E21" s="141"/>
      <c r="F21" s="141"/>
      <c r="G21" s="141"/>
      <c r="H21" s="141"/>
      <c r="I21" s="141"/>
    </row>
    <row r="22" spans="1:9" s="109" customFormat="1" ht="33" customHeight="1" x14ac:dyDescent="0.2">
      <c r="A22" s="213" t="s">
        <v>231</v>
      </c>
      <c r="B22" s="213"/>
      <c r="C22" s="213"/>
      <c r="D22" s="213"/>
      <c r="E22" s="213"/>
      <c r="F22" s="213"/>
      <c r="G22" s="213"/>
      <c r="H22" s="213"/>
      <c r="I22" s="213"/>
    </row>
    <row r="23" spans="1:9" s="109" customFormat="1" x14ac:dyDescent="0.2">
      <c r="A23" s="235" t="s">
        <v>241</v>
      </c>
      <c r="B23" s="235"/>
      <c r="C23" s="235"/>
      <c r="D23" s="235"/>
      <c r="E23" s="235"/>
      <c r="F23" s="235"/>
      <c r="G23" s="235"/>
      <c r="H23" s="235"/>
      <c r="I23" s="235"/>
    </row>
    <row r="24" spans="1:9" s="109" customFormat="1" ht="26.25" customHeight="1" x14ac:dyDescent="0.2">
      <c r="A24" s="235"/>
      <c r="B24" s="235"/>
      <c r="C24" s="235"/>
      <c r="D24" s="235"/>
      <c r="E24" s="235"/>
      <c r="F24" s="235"/>
      <c r="G24" s="235"/>
      <c r="H24" s="235"/>
      <c r="I24" s="235"/>
    </row>
    <row r="25" spans="1:9" s="109" customFormat="1" x14ac:dyDescent="0.2">
      <c r="A25" s="147"/>
      <c r="B25" s="147"/>
      <c r="C25" s="147"/>
      <c r="D25" s="147"/>
      <c r="E25" s="147"/>
      <c r="F25" s="147"/>
      <c r="G25" s="147"/>
      <c r="H25" s="147"/>
      <c r="I25" s="147"/>
    </row>
    <row r="26" spans="1:9" s="109" customFormat="1" x14ac:dyDescent="0.2">
      <c r="A26" s="236" t="s">
        <v>12</v>
      </c>
      <c r="B26" s="237"/>
      <c r="C26" s="237"/>
      <c r="D26" s="237"/>
      <c r="E26" s="237"/>
      <c r="F26" s="237"/>
      <c r="G26" s="237"/>
      <c r="H26" s="237"/>
      <c r="I26" s="238"/>
    </row>
    <row r="27" spans="1:9" x14ac:dyDescent="0.2">
      <c r="A27" s="83"/>
      <c r="B27" s="84"/>
      <c r="C27" s="85" t="s">
        <v>27</v>
      </c>
      <c r="D27" s="85" t="s">
        <v>30</v>
      </c>
      <c r="E27" s="85" t="s">
        <v>32</v>
      </c>
      <c r="F27" s="34" t="s">
        <v>33</v>
      </c>
      <c r="G27" s="34" t="s">
        <v>34</v>
      </c>
      <c r="H27" s="34" t="s">
        <v>35</v>
      </c>
      <c r="I27" s="34" t="s">
        <v>312</v>
      </c>
    </row>
    <row r="28" spans="1:9" x14ac:dyDescent="0.2">
      <c r="A28" s="83"/>
      <c r="B28" s="84"/>
      <c r="C28" s="35" t="s">
        <v>10</v>
      </c>
      <c r="D28" s="86" t="s">
        <v>10</v>
      </c>
      <c r="E28" s="37" t="s">
        <v>10</v>
      </c>
      <c r="F28" s="37" t="s">
        <v>10</v>
      </c>
      <c r="G28" s="37" t="s">
        <v>10</v>
      </c>
      <c r="H28" s="35" t="s">
        <v>11</v>
      </c>
      <c r="I28" s="35" t="s">
        <v>11</v>
      </c>
    </row>
    <row r="29" spans="1:9" s="109" customFormat="1" x14ac:dyDescent="0.2">
      <c r="A29" s="148" t="s">
        <v>0</v>
      </c>
      <c r="B29" s="149"/>
      <c r="C29" s="150">
        <v>0</v>
      </c>
      <c r="D29" s="150">
        <v>0</v>
      </c>
      <c r="E29" s="150">
        <v>0</v>
      </c>
      <c r="F29" s="150">
        <v>8044183</v>
      </c>
      <c r="G29" s="150">
        <v>0</v>
      </c>
      <c r="H29" s="150">
        <v>0</v>
      </c>
      <c r="I29" s="150">
        <v>0</v>
      </c>
    </row>
    <row r="30" spans="1:9" s="109" customFormat="1" x14ac:dyDescent="0.2">
      <c r="A30" s="148" t="s">
        <v>1</v>
      </c>
      <c r="B30" s="149"/>
      <c r="C30" s="150">
        <v>0</v>
      </c>
      <c r="D30" s="150">
        <f t="shared" ref="D30:I30" si="0">C41</f>
        <v>0</v>
      </c>
      <c r="E30" s="150">
        <f t="shared" si="0"/>
        <v>0</v>
      </c>
      <c r="F30" s="150">
        <f t="shared" si="0"/>
        <v>0</v>
      </c>
      <c r="G30" s="150">
        <f t="shared" si="0"/>
        <v>0</v>
      </c>
      <c r="H30" s="150">
        <f t="shared" si="0"/>
        <v>634340</v>
      </c>
      <c r="I30" s="150">
        <f t="shared" si="0"/>
        <v>634340</v>
      </c>
    </row>
    <row r="31" spans="1:9" s="109" customFormat="1" x14ac:dyDescent="0.2">
      <c r="A31" s="148" t="s">
        <v>2</v>
      </c>
      <c r="B31" s="149"/>
      <c r="C31" s="150">
        <v>0</v>
      </c>
      <c r="D31" s="150">
        <v>26469.599999999999</v>
      </c>
      <c r="E31" s="150">
        <v>0</v>
      </c>
      <c r="F31" s="150">
        <v>8044183</v>
      </c>
      <c r="G31" s="150">
        <v>29564.5</v>
      </c>
      <c r="H31" s="150">
        <v>0</v>
      </c>
      <c r="I31" s="150">
        <v>0</v>
      </c>
    </row>
    <row r="32" spans="1:9" s="109" customFormat="1" x14ac:dyDescent="0.2">
      <c r="A32" s="148" t="s">
        <v>3</v>
      </c>
      <c r="B32" s="149"/>
      <c r="C32" s="150">
        <v>0</v>
      </c>
      <c r="D32" s="151">
        <v>26469.599999999999</v>
      </c>
      <c r="E32" s="150">
        <v>0</v>
      </c>
      <c r="F32" s="150">
        <v>8044183</v>
      </c>
      <c r="G32" s="150">
        <v>29564.5</v>
      </c>
      <c r="H32" s="150">
        <v>0</v>
      </c>
      <c r="I32" s="150">
        <v>0</v>
      </c>
    </row>
    <row r="33" spans="1:9" s="109" customFormat="1" x14ac:dyDescent="0.2">
      <c r="A33" s="148"/>
      <c r="B33" s="149"/>
      <c r="C33" s="150"/>
      <c r="D33" s="150"/>
      <c r="E33" s="150"/>
      <c r="F33" s="150"/>
      <c r="G33" s="150"/>
      <c r="H33" s="150"/>
      <c r="I33" s="150"/>
    </row>
    <row r="34" spans="1:9" s="109" customFormat="1" x14ac:dyDescent="0.2">
      <c r="A34" s="152" t="s">
        <v>4</v>
      </c>
      <c r="B34" s="113"/>
      <c r="C34" s="153"/>
      <c r="D34" s="153"/>
      <c r="E34" s="153"/>
      <c r="F34" s="153"/>
      <c r="G34" s="153"/>
      <c r="H34" s="154"/>
      <c r="I34" s="154"/>
    </row>
    <row r="35" spans="1:9" s="109" customFormat="1" x14ac:dyDescent="0.2">
      <c r="A35" s="152" t="s">
        <v>31</v>
      </c>
      <c r="B35" s="155"/>
      <c r="C35" s="153"/>
      <c r="D35" s="153"/>
      <c r="E35" s="153"/>
      <c r="F35" s="153"/>
      <c r="G35" s="153"/>
      <c r="H35" s="154"/>
      <c r="I35" s="154"/>
    </row>
    <row r="36" spans="1:9" s="109" customFormat="1" x14ac:dyDescent="0.2">
      <c r="A36" s="156"/>
      <c r="B36" s="157"/>
      <c r="C36" s="158"/>
      <c r="D36" s="158"/>
      <c r="E36" s="158"/>
      <c r="F36" s="158"/>
      <c r="G36" s="158"/>
      <c r="H36" s="158"/>
      <c r="I36" s="158"/>
    </row>
    <row r="37" spans="1:9" s="109" customFormat="1" x14ac:dyDescent="0.2">
      <c r="A37" s="156"/>
      <c r="B37" s="157"/>
      <c r="C37" s="158"/>
      <c r="D37" s="158"/>
      <c r="E37" s="158"/>
      <c r="F37" s="158"/>
      <c r="G37" s="158"/>
      <c r="H37" s="158"/>
      <c r="I37" s="158"/>
    </row>
    <row r="38" spans="1:9" s="109" customFormat="1" x14ac:dyDescent="0.2">
      <c r="A38" s="156"/>
      <c r="B38" s="157"/>
      <c r="C38" s="158"/>
      <c r="D38" s="158"/>
      <c r="E38" s="158"/>
      <c r="F38" s="158"/>
      <c r="G38" s="158"/>
      <c r="H38" s="158"/>
      <c r="I38" s="158"/>
    </row>
    <row r="39" spans="1:9" s="109" customFormat="1" x14ac:dyDescent="0.2">
      <c r="A39" s="152" t="s">
        <v>5</v>
      </c>
      <c r="B39" s="155"/>
      <c r="C39" s="154">
        <f t="shared" ref="C39:E39" si="1">SUM(C36:C38)</f>
        <v>0</v>
      </c>
      <c r="D39" s="154">
        <f t="shared" si="1"/>
        <v>0</v>
      </c>
      <c r="E39" s="154">
        <f t="shared" si="1"/>
        <v>0</v>
      </c>
      <c r="F39" s="154">
        <f t="shared" ref="F39:I39" si="2">SUM(F36:F38)</f>
        <v>0</v>
      </c>
      <c r="G39" s="154">
        <f t="shared" si="2"/>
        <v>0</v>
      </c>
      <c r="H39" s="154">
        <f t="shared" si="2"/>
        <v>0</v>
      </c>
      <c r="I39" s="154">
        <f t="shared" si="2"/>
        <v>0</v>
      </c>
    </row>
    <row r="40" spans="1:9" s="109" customFormat="1" x14ac:dyDescent="0.2">
      <c r="A40" s="148"/>
      <c r="B40" s="149"/>
      <c r="C40" s="150"/>
      <c r="D40" s="150"/>
      <c r="E40" s="150"/>
      <c r="F40" s="150"/>
      <c r="G40" s="150"/>
      <c r="H40" s="150"/>
      <c r="I40" s="150"/>
    </row>
    <row r="41" spans="1:9" s="109" customFormat="1" x14ac:dyDescent="0.2">
      <c r="A41" s="148" t="s">
        <v>7</v>
      </c>
      <c r="B41" s="149"/>
      <c r="C41" s="151">
        <f>+C30+C31-C32+C39</f>
        <v>0</v>
      </c>
      <c r="D41" s="151">
        <v>0</v>
      </c>
      <c r="E41" s="151">
        <f>+E30+E31-E32+E39</f>
        <v>0</v>
      </c>
      <c r="F41" s="151">
        <f>+F30+F31-F32+F39</f>
        <v>0</v>
      </c>
      <c r="G41" s="151">
        <v>634340</v>
      </c>
      <c r="H41" s="151">
        <f t="shared" ref="H41:I41" si="3">+H30+H31-H32+H39</f>
        <v>634340</v>
      </c>
      <c r="I41" s="151">
        <f t="shared" si="3"/>
        <v>634340</v>
      </c>
    </row>
    <row r="42" spans="1:9" s="109" customFormat="1" x14ac:dyDescent="0.2">
      <c r="A42" s="159"/>
      <c r="B42" s="160"/>
      <c r="C42" s="161"/>
      <c r="D42" s="150"/>
      <c r="E42" s="150"/>
      <c r="F42" s="150"/>
      <c r="G42" s="150"/>
      <c r="H42" s="150"/>
      <c r="I42" s="150"/>
    </row>
    <row r="43" spans="1:9" s="109" customFormat="1" x14ac:dyDescent="0.2">
      <c r="A43" s="148" t="s">
        <v>24</v>
      </c>
      <c r="B43" s="149"/>
      <c r="C43" s="161">
        <v>0</v>
      </c>
      <c r="D43" s="150">
        <v>0</v>
      </c>
      <c r="E43" s="150"/>
      <c r="F43" s="150"/>
      <c r="G43" s="150"/>
      <c r="H43" s="150"/>
      <c r="I43" s="150"/>
    </row>
    <row r="44" spans="1:9" s="109" customFormat="1" x14ac:dyDescent="0.2">
      <c r="A44" s="159"/>
      <c r="B44" s="160"/>
      <c r="C44" s="161"/>
      <c r="D44" s="150"/>
      <c r="E44" s="150"/>
      <c r="F44" s="150"/>
      <c r="G44" s="150"/>
      <c r="H44" s="150"/>
      <c r="I44" s="150"/>
    </row>
    <row r="45" spans="1:9" s="109" customFormat="1" x14ac:dyDescent="0.2">
      <c r="A45" s="148" t="s">
        <v>25</v>
      </c>
      <c r="B45" s="162"/>
      <c r="C45" s="163">
        <f t="shared" ref="C45:I45" si="4">C41-C43</f>
        <v>0</v>
      </c>
      <c r="D45" s="164">
        <f t="shared" si="4"/>
        <v>0</v>
      </c>
      <c r="E45" s="164">
        <f t="shared" si="4"/>
        <v>0</v>
      </c>
      <c r="F45" s="164">
        <f t="shared" si="4"/>
        <v>0</v>
      </c>
      <c r="G45" s="164">
        <f t="shared" si="4"/>
        <v>634340</v>
      </c>
      <c r="H45" s="164">
        <f t="shared" si="4"/>
        <v>634340</v>
      </c>
      <c r="I45" s="164">
        <f t="shared" si="4"/>
        <v>634340</v>
      </c>
    </row>
    <row r="46" spans="1:9" s="109" customFormat="1" x14ac:dyDescent="0.2">
      <c r="A46" s="165"/>
      <c r="B46" s="165"/>
      <c r="C46" s="166"/>
      <c r="D46" s="166"/>
      <c r="E46" s="166"/>
      <c r="F46" s="166"/>
      <c r="G46" s="166"/>
      <c r="H46" s="166"/>
      <c r="I46" s="166"/>
    </row>
    <row r="47" spans="1:9" s="109" customFormat="1" x14ac:dyDescent="0.2">
      <c r="A47" s="167" t="s">
        <v>26</v>
      </c>
      <c r="B47" s="143"/>
      <c r="C47" s="168"/>
      <c r="D47" s="168"/>
      <c r="E47" s="169"/>
      <c r="F47" s="169"/>
      <c r="G47" s="169"/>
      <c r="H47" s="169"/>
      <c r="I47" s="169"/>
    </row>
    <row r="48" spans="1:9" s="109" customFormat="1" x14ac:dyDescent="0.2">
      <c r="A48" s="170" t="s">
        <v>29</v>
      </c>
      <c r="B48" s="160"/>
      <c r="C48" s="171"/>
      <c r="D48" s="171"/>
      <c r="E48" s="161"/>
      <c r="F48" s="161"/>
      <c r="G48" s="161"/>
      <c r="H48" s="161"/>
      <c r="I48" s="161"/>
    </row>
    <row r="49" spans="1:9" s="109" customFormat="1" x14ac:dyDescent="0.2">
      <c r="A49" s="148"/>
      <c r="B49" s="149"/>
      <c r="C49" s="150"/>
      <c r="D49" s="150"/>
      <c r="E49" s="150"/>
      <c r="F49" s="150"/>
      <c r="G49" s="150"/>
      <c r="H49" s="150"/>
      <c r="I49" s="150"/>
    </row>
    <row r="50" spans="1:9" s="109" customFormat="1" x14ac:dyDescent="0.2">
      <c r="A50" s="148" t="s">
        <v>6</v>
      </c>
      <c r="B50" s="149"/>
      <c r="C50" s="158"/>
      <c r="D50" s="158"/>
      <c r="E50" s="150"/>
      <c r="F50" s="150"/>
      <c r="G50" s="150"/>
      <c r="H50" s="150"/>
      <c r="I50" s="150"/>
    </row>
    <row r="51" spans="1:9" s="109" customFormat="1" x14ac:dyDescent="0.2">
      <c r="A51" s="148"/>
      <c r="B51" s="149"/>
      <c r="C51" s="158"/>
      <c r="D51" s="158"/>
      <c r="E51" s="150"/>
      <c r="F51" s="150"/>
      <c r="G51" s="150"/>
      <c r="H51" s="150"/>
      <c r="I51" s="150"/>
    </row>
    <row r="52" spans="1:9" s="109" customFormat="1" x14ac:dyDescent="0.2">
      <c r="A52" s="170" t="s">
        <v>8</v>
      </c>
      <c r="B52" s="162"/>
      <c r="C52" s="158"/>
      <c r="D52" s="158"/>
      <c r="E52" s="150"/>
      <c r="F52" s="150"/>
      <c r="G52" s="150"/>
      <c r="H52" s="150"/>
      <c r="I52" s="150"/>
    </row>
    <row r="53" spans="1:9" s="109" customFormat="1" x14ac:dyDescent="0.2">
      <c r="A53" s="172" t="s">
        <v>9</v>
      </c>
      <c r="B53" s="173"/>
      <c r="C53" s="158"/>
      <c r="D53" s="158"/>
      <c r="E53" s="150"/>
      <c r="F53" s="150"/>
      <c r="G53" s="150"/>
      <c r="H53" s="150"/>
      <c r="I53" s="150"/>
    </row>
  </sheetData>
  <sheetProtection selectLockedCells="1"/>
  <mergeCells count="4">
    <mergeCell ref="A10:I18"/>
    <mergeCell ref="A22:I22"/>
    <mergeCell ref="A23:I24"/>
    <mergeCell ref="A26:I26"/>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6E273A-5BF1-458F-8EAE-D1C9131DC6FF}">
  <dimension ref="A1:I49"/>
  <sheetViews>
    <sheetView zoomScale="90" zoomScaleNormal="90" workbookViewId="0">
      <selection activeCell="A6" sqref="A6"/>
    </sheetView>
  </sheetViews>
  <sheetFormatPr defaultColWidth="9.140625" defaultRowHeight="12.75" x14ac:dyDescent="0.2"/>
  <cols>
    <col min="1" max="2" width="14.7109375" style="27" customWidth="1"/>
    <col min="3" max="8" width="14" style="27" customWidth="1"/>
    <col min="9" max="9" width="13.140625" style="27" customWidth="1"/>
    <col min="10" max="16384" width="9.14062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66</v>
      </c>
      <c r="I2" s="80"/>
    </row>
    <row r="3" spans="1:9" x14ac:dyDescent="0.2">
      <c r="A3" s="78" t="s">
        <v>22</v>
      </c>
      <c r="B3" s="80" t="s">
        <v>67</v>
      </c>
      <c r="C3" s="80"/>
      <c r="D3" s="80"/>
      <c r="E3" s="78"/>
      <c r="F3" s="78"/>
      <c r="G3" s="81" t="s">
        <v>15</v>
      </c>
      <c r="H3" s="82" t="s">
        <v>68</v>
      </c>
      <c r="I3" s="82"/>
    </row>
    <row r="4" spans="1:9" x14ac:dyDescent="0.2">
      <c r="A4" s="78" t="s">
        <v>16</v>
      </c>
      <c r="B4" s="80" t="s">
        <v>69</v>
      </c>
      <c r="C4" s="80"/>
      <c r="D4" s="80"/>
      <c r="E4" s="78"/>
      <c r="F4" s="78"/>
      <c r="G4" s="81" t="s">
        <v>18</v>
      </c>
      <c r="H4" s="80" t="s">
        <v>41</v>
      </c>
      <c r="I4" s="80"/>
    </row>
    <row r="5" spans="1:9" x14ac:dyDescent="0.2">
      <c r="A5" s="78" t="s">
        <v>17</v>
      </c>
      <c r="B5" s="80" t="s">
        <v>70</v>
      </c>
      <c r="C5" s="82"/>
      <c r="D5" s="82"/>
      <c r="E5" s="78"/>
      <c r="F5" s="78"/>
      <c r="G5" s="81" t="s">
        <v>19</v>
      </c>
      <c r="H5" s="82" t="s">
        <v>71</v>
      </c>
      <c r="I5" s="82"/>
    </row>
    <row r="6" spans="1:9" ht="8.25" customHeight="1" x14ac:dyDescent="0.2">
      <c r="A6" s="78"/>
      <c r="B6" s="78"/>
      <c r="C6" s="78"/>
      <c r="D6" s="78"/>
      <c r="E6" s="78"/>
      <c r="F6" s="78"/>
      <c r="G6" s="78"/>
      <c r="H6" s="78"/>
      <c r="I6" s="78"/>
    </row>
    <row r="7" spans="1:9" x14ac:dyDescent="0.2">
      <c r="A7" s="239" t="s">
        <v>72</v>
      </c>
      <c r="B7" s="239"/>
      <c r="C7" s="239"/>
      <c r="D7" s="239"/>
      <c r="E7" s="239"/>
      <c r="F7" s="239"/>
      <c r="G7" s="239"/>
      <c r="H7" s="239"/>
      <c r="I7" s="239"/>
    </row>
    <row r="8" spans="1:9" ht="10.5" customHeight="1" x14ac:dyDescent="0.2">
      <c r="A8" s="239"/>
      <c r="B8" s="239"/>
      <c r="C8" s="239"/>
      <c r="D8" s="239"/>
      <c r="E8" s="239"/>
      <c r="F8" s="239"/>
      <c r="G8" s="239"/>
      <c r="H8" s="239"/>
      <c r="I8" s="239"/>
    </row>
    <row r="9" spans="1:9" ht="8.25" customHeight="1" x14ac:dyDescent="0.2">
      <c r="A9" s="207"/>
      <c r="B9" s="207"/>
      <c r="C9" s="207"/>
      <c r="D9" s="207"/>
      <c r="E9" s="207"/>
      <c r="F9" s="207"/>
      <c r="G9" s="207"/>
      <c r="H9" s="207"/>
      <c r="I9" s="207"/>
    </row>
    <row r="10" spans="1:9" ht="12" customHeight="1" x14ac:dyDescent="0.2">
      <c r="A10" s="103" t="s">
        <v>73</v>
      </c>
      <c r="B10" s="78"/>
      <c r="C10" s="78"/>
      <c r="D10" s="78"/>
      <c r="E10" s="78"/>
      <c r="F10" s="78"/>
      <c r="G10" s="78"/>
      <c r="H10" s="78"/>
      <c r="I10" s="78"/>
    </row>
    <row r="11" spans="1:9" ht="7.5" customHeight="1" x14ac:dyDescent="0.2">
      <c r="A11" s="78"/>
      <c r="B11" s="78"/>
      <c r="C11" s="78"/>
      <c r="D11" s="78"/>
      <c r="E11" s="78"/>
      <c r="F11" s="78"/>
      <c r="G11" s="78"/>
      <c r="H11" s="78"/>
      <c r="I11" s="78"/>
    </row>
    <row r="12" spans="1:9" ht="12" customHeight="1" x14ac:dyDescent="0.2">
      <c r="A12" s="103" t="s">
        <v>74</v>
      </c>
      <c r="B12" s="78"/>
      <c r="C12" s="78"/>
      <c r="D12" s="78"/>
      <c r="E12" s="78"/>
      <c r="F12" s="78"/>
      <c r="G12" s="78"/>
      <c r="H12" s="78"/>
      <c r="I12" s="78"/>
    </row>
    <row r="13" spans="1:9" ht="8.25" customHeight="1" x14ac:dyDescent="0.2">
      <c r="A13" s="78"/>
      <c r="B13" s="78"/>
      <c r="C13" s="78"/>
      <c r="D13" s="78"/>
      <c r="E13" s="78"/>
      <c r="F13" s="78"/>
      <c r="G13" s="78"/>
      <c r="H13" s="78"/>
      <c r="I13" s="78"/>
    </row>
    <row r="14" spans="1:9" ht="9" customHeight="1" x14ac:dyDescent="0.2">
      <c r="A14" s="27" t="s">
        <v>28</v>
      </c>
      <c r="B14" s="78"/>
      <c r="C14" s="78"/>
      <c r="D14" s="78"/>
      <c r="E14" s="78"/>
      <c r="F14" s="78"/>
      <c r="G14" s="78"/>
      <c r="H14" s="78"/>
      <c r="I14" s="78"/>
    </row>
    <row r="15" spans="1:9" x14ac:dyDescent="0.2">
      <c r="A15" s="105" t="s">
        <v>321</v>
      </c>
      <c r="B15" s="78"/>
      <c r="C15" s="78"/>
      <c r="D15" s="78"/>
      <c r="E15" s="78"/>
      <c r="F15" s="78"/>
      <c r="G15" s="78"/>
      <c r="H15" s="78"/>
      <c r="I15" s="78"/>
    </row>
    <row r="16" spans="1:9" x14ac:dyDescent="0.2">
      <c r="A16" s="105" t="s">
        <v>322</v>
      </c>
      <c r="B16" s="78"/>
      <c r="C16" s="78"/>
      <c r="D16" s="78"/>
      <c r="E16" s="78"/>
      <c r="F16" s="78"/>
      <c r="G16" s="78"/>
      <c r="H16" s="78"/>
      <c r="I16" s="78"/>
    </row>
    <row r="17" spans="1:9" x14ac:dyDescent="0.2">
      <c r="A17" s="105" t="s">
        <v>323</v>
      </c>
      <c r="B17" s="78"/>
      <c r="C17" s="78"/>
      <c r="D17" s="78"/>
      <c r="E17" s="78"/>
      <c r="F17" s="78"/>
      <c r="G17" s="78"/>
      <c r="H17" s="78"/>
      <c r="I17" s="78"/>
    </row>
    <row r="18" spans="1:9" x14ac:dyDescent="0.2">
      <c r="A18" s="105" t="s">
        <v>324</v>
      </c>
      <c r="B18" s="78"/>
      <c r="C18" s="78"/>
      <c r="D18" s="78"/>
      <c r="E18" s="78"/>
      <c r="F18" s="78"/>
      <c r="G18" s="78"/>
      <c r="H18" s="78"/>
      <c r="I18" s="78"/>
    </row>
    <row r="19" spans="1:9" x14ac:dyDescent="0.2">
      <c r="A19" s="105" t="s">
        <v>325</v>
      </c>
      <c r="B19" s="78"/>
      <c r="C19" s="78"/>
      <c r="D19" s="78"/>
      <c r="E19" s="78"/>
      <c r="F19" s="78"/>
      <c r="G19" s="78"/>
      <c r="H19" s="78"/>
      <c r="I19" s="78"/>
    </row>
    <row r="20" spans="1:9" x14ac:dyDescent="0.2">
      <c r="A20" s="105" t="s">
        <v>75</v>
      </c>
      <c r="B20" s="78"/>
      <c r="C20" s="78"/>
      <c r="D20" s="78"/>
      <c r="E20" s="78"/>
      <c r="F20" s="78"/>
      <c r="G20" s="78"/>
      <c r="H20" s="78"/>
      <c r="I20" s="78"/>
    </row>
    <row r="21" spans="1:9" x14ac:dyDescent="0.2">
      <c r="A21" s="105" t="s">
        <v>326</v>
      </c>
      <c r="B21" s="78"/>
      <c r="C21" s="78"/>
      <c r="D21" s="78"/>
      <c r="E21" s="78"/>
      <c r="F21" s="78"/>
      <c r="G21" s="78"/>
      <c r="H21" s="78"/>
      <c r="I21" s="78"/>
    </row>
    <row r="22" spans="1:9" x14ac:dyDescent="0.2">
      <c r="A22" s="223" t="s">
        <v>12</v>
      </c>
      <c r="B22" s="224"/>
      <c r="C22" s="224"/>
      <c r="D22" s="224"/>
      <c r="E22" s="224"/>
      <c r="F22" s="224"/>
      <c r="G22" s="224"/>
      <c r="H22" s="224"/>
      <c r="I22" s="225"/>
    </row>
    <row r="23" spans="1:9" x14ac:dyDescent="0.2">
      <c r="A23" s="83"/>
      <c r="B23" s="84"/>
      <c r="C23" s="85" t="s">
        <v>27</v>
      </c>
      <c r="D23" s="85" t="s">
        <v>30</v>
      </c>
      <c r="E23" s="85" t="s">
        <v>32</v>
      </c>
      <c r="F23" s="85" t="s">
        <v>33</v>
      </c>
      <c r="G23" s="85" t="s">
        <v>34</v>
      </c>
      <c r="H23" s="85" t="s">
        <v>35</v>
      </c>
      <c r="I23" s="85" t="s">
        <v>312</v>
      </c>
    </row>
    <row r="24" spans="1:9" x14ac:dyDescent="0.2">
      <c r="A24" s="83"/>
      <c r="B24" s="84"/>
      <c r="C24" s="35" t="s">
        <v>10</v>
      </c>
      <c r="D24" s="86" t="s">
        <v>10</v>
      </c>
      <c r="E24" s="37" t="s">
        <v>10</v>
      </c>
      <c r="F24" s="37" t="s">
        <v>10</v>
      </c>
      <c r="G24" s="37" t="s">
        <v>10</v>
      </c>
      <c r="H24" s="37" t="s">
        <v>11</v>
      </c>
      <c r="I24" s="37" t="s">
        <v>11</v>
      </c>
    </row>
    <row r="25" spans="1:9" x14ac:dyDescent="0.2">
      <c r="A25" s="83" t="s">
        <v>0</v>
      </c>
      <c r="B25" s="84"/>
      <c r="C25" s="88">
        <v>1580536</v>
      </c>
      <c r="D25" s="88">
        <v>1809630</v>
      </c>
      <c r="E25" s="88">
        <v>2329630</v>
      </c>
      <c r="F25" s="88">
        <v>2339630</v>
      </c>
      <c r="G25" s="88">
        <v>2329630</v>
      </c>
      <c r="H25" s="88">
        <v>2339630</v>
      </c>
      <c r="I25" s="88">
        <v>2339630</v>
      </c>
    </row>
    <row r="26" spans="1:9" x14ac:dyDescent="0.2">
      <c r="A26" s="83" t="s">
        <v>1</v>
      </c>
      <c r="B26" s="84"/>
      <c r="C26" s="88">
        <v>9176</v>
      </c>
      <c r="D26" s="88">
        <f t="shared" ref="D26:I26" si="0">C37</f>
        <v>90</v>
      </c>
      <c r="E26" s="88">
        <f t="shared" si="0"/>
        <v>-0.11000000010244548</v>
      </c>
      <c r="F26" s="88">
        <f t="shared" si="0"/>
        <v>49.019999999785796</v>
      </c>
      <c r="G26" s="88">
        <f t="shared" si="0"/>
        <v>812.06999999983236</v>
      </c>
      <c r="H26" s="88">
        <f t="shared" si="0"/>
        <v>0.68999999994412065</v>
      </c>
      <c r="I26" s="88">
        <f t="shared" si="0"/>
        <v>0.68999999994412065</v>
      </c>
    </row>
    <row r="27" spans="1:9" x14ac:dyDescent="0.2">
      <c r="A27" s="83" t="s">
        <v>2</v>
      </c>
      <c r="B27" s="84"/>
      <c r="C27" s="88">
        <v>1399332</v>
      </c>
      <c r="D27" s="88">
        <v>1547738</v>
      </c>
      <c r="E27" s="88">
        <v>1659697.67</v>
      </c>
      <c r="F27" s="88">
        <v>1684484.07</v>
      </c>
      <c r="G27" s="88">
        <v>1552406.01</v>
      </c>
      <c r="H27" s="88">
        <v>1938411</v>
      </c>
      <c r="I27" s="88">
        <v>2339630</v>
      </c>
    </row>
    <row r="28" spans="1:9" x14ac:dyDescent="0.2">
      <c r="A28" s="83" t="s">
        <v>3</v>
      </c>
      <c r="B28" s="84"/>
      <c r="C28" s="88">
        <v>1408418</v>
      </c>
      <c r="D28" s="87">
        <v>1547828.11</v>
      </c>
      <c r="E28" s="88">
        <v>1659648.54</v>
      </c>
      <c r="F28" s="88">
        <v>1683721.02</v>
      </c>
      <c r="G28" s="88">
        <v>1553217.39</v>
      </c>
      <c r="H28" s="88">
        <v>1938411</v>
      </c>
      <c r="I28" s="88">
        <v>2339630</v>
      </c>
    </row>
    <row r="29" spans="1:9" x14ac:dyDescent="0.2">
      <c r="A29" s="83"/>
      <c r="B29" s="84"/>
      <c r="C29" s="88"/>
      <c r="D29" s="88"/>
      <c r="E29" s="88"/>
      <c r="F29" s="88"/>
      <c r="G29" s="88"/>
      <c r="H29" s="88"/>
      <c r="I29" s="88"/>
    </row>
    <row r="30" spans="1:9" x14ac:dyDescent="0.2">
      <c r="A30" s="32" t="s">
        <v>4</v>
      </c>
      <c r="B30" s="30"/>
      <c r="C30" s="41"/>
      <c r="D30" s="41"/>
      <c r="E30" s="41"/>
      <c r="F30" s="41"/>
      <c r="G30" s="41"/>
      <c r="H30" s="38"/>
      <c r="I30" s="38"/>
    </row>
    <row r="31" spans="1:9" x14ac:dyDescent="0.2">
      <c r="A31" s="32" t="s">
        <v>31</v>
      </c>
      <c r="B31" s="33"/>
      <c r="C31" s="41"/>
      <c r="D31" s="41"/>
      <c r="E31" s="41"/>
      <c r="F31" s="41"/>
      <c r="G31" s="41"/>
      <c r="H31" s="38"/>
      <c r="I31" s="38"/>
    </row>
    <row r="32" spans="1:9" x14ac:dyDescent="0.2">
      <c r="A32" s="43"/>
      <c r="B32" s="44"/>
      <c r="C32" s="39"/>
      <c r="D32" s="39"/>
      <c r="E32" s="39"/>
      <c r="F32" s="39"/>
      <c r="G32" s="39"/>
      <c r="H32" s="39"/>
      <c r="I32" s="39"/>
    </row>
    <row r="33" spans="1:9" x14ac:dyDescent="0.2">
      <c r="A33" s="43"/>
      <c r="B33" s="44"/>
      <c r="C33" s="39"/>
      <c r="D33" s="39"/>
      <c r="E33" s="39"/>
      <c r="F33" s="39"/>
      <c r="G33" s="39"/>
      <c r="H33" s="39"/>
      <c r="I33" s="39"/>
    </row>
    <row r="34" spans="1:9" x14ac:dyDescent="0.2">
      <c r="A34" s="43"/>
      <c r="B34" s="44"/>
      <c r="C34" s="39"/>
      <c r="D34" s="39"/>
      <c r="E34" s="39"/>
      <c r="F34" s="39"/>
      <c r="G34" s="39"/>
      <c r="H34" s="39"/>
      <c r="I34" s="39"/>
    </row>
    <row r="35" spans="1:9" x14ac:dyDescent="0.2">
      <c r="A35" s="32" t="s">
        <v>5</v>
      </c>
      <c r="B35" s="33"/>
      <c r="C35" s="38">
        <f t="shared" ref="C35:H35" si="1">SUM(C32:C34)</f>
        <v>0</v>
      </c>
      <c r="D35" s="38">
        <f t="shared" si="1"/>
        <v>0</v>
      </c>
      <c r="E35" s="38">
        <f t="shared" si="1"/>
        <v>0</v>
      </c>
      <c r="F35" s="38">
        <f t="shared" si="1"/>
        <v>0</v>
      </c>
      <c r="G35" s="38">
        <f t="shared" si="1"/>
        <v>0</v>
      </c>
      <c r="H35" s="38">
        <f t="shared" si="1"/>
        <v>0</v>
      </c>
      <c r="I35" s="38">
        <f t="shared" ref="I35" si="2">SUM(I32:I34)</f>
        <v>0</v>
      </c>
    </row>
    <row r="36" spans="1:9" x14ac:dyDescent="0.2">
      <c r="A36" s="83"/>
      <c r="B36" s="84"/>
      <c r="C36" s="88"/>
      <c r="D36" s="88"/>
      <c r="E36" s="88"/>
      <c r="F36" s="88"/>
      <c r="G36" s="88"/>
      <c r="H36" s="88"/>
      <c r="I36" s="88"/>
    </row>
    <row r="37" spans="1:9" x14ac:dyDescent="0.2">
      <c r="A37" s="83" t="s">
        <v>7</v>
      </c>
      <c r="B37" s="84"/>
      <c r="C37" s="87">
        <f t="shared" ref="C37:I37" si="3">+C26+C27-C28+C35</f>
        <v>90</v>
      </c>
      <c r="D37" s="87">
        <f t="shared" si="3"/>
        <v>-0.11000000010244548</v>
      </c>
      <c r="E37" s="87">
        <f t="shared" si="3"/>
        <v>49.019999999785796</v>
      </c>
      <c r="F37" s="87">
        <f t="shared" si="3"/>
        <v>812.06999999983236</v>
      </c>
      <c r="G37" s="87">
        <f t="shared" si="3"/>
        <v>0.68999999994412065</v>
      </c>
      <c r="H37" s="87">
        <f t="shared" si="3"/>
        <v>0.68999999994412065</v>
      </c>
      <c r="I37" s="87">
        <f t="shared" si="3"/>
        <v>0.68999999994412065</v>
      </c>
    </row>
    <row r="38" spans="1:9" x14ac:dyDescent="0.2">
      <c r="A38" s="89"/>
      <c r="B38" s="90"/>
      <c r="C38" s="92"/>
      <c r="D38" s="88"/>
      <c r="E38" s="88"/>
      <c r="F38" s="88"/>
      <c r="G38" s="88"/>
      <c r="H38" s="88"/>
      <c r="I38" s="88"/>
    </row>
    <row r="39" spans="1:9" x14ac:dyDescent="0.2">
      <c r="A39" s="83" t="s">
        <v>24</v>
      </c>
      <c r="B39" s="84"/>
      <c r="C39" s="92">
        <v>342506</v>
      </c>
      <c r="D39" s="88">
        <v>398606.17</v>
      </c>
      <c r="E39" s="88">
        <v>213658.69</v>
      </c>
      <c r="F39" s="88">
        <v>307997.53999999998</v>
      </c>
      <c r="G39" s="88">
        <v>134458.13</v>
      </c>
      <c r="H39" s="88"/>
      <c r="I39" s="88"/>
    </row>
    <row r="40" spans="1:9" x14ac:dyDescent="0.2">
      <c r="A40" s="89"/>
      <c r="B40" s="90"/>
      <c r="C40" s="92"/>
      <c r="D40" s="88"/>
      <c r="E40" s="88"/>
      <c r="F40" s="88"/>
      <c r="G40" s="88"/>
      <c r="H40" s="88"/>
      <c r="I40" s="88"/>
    </row>
    <row r="41" spans="1:9" x14ac:dyDescent="0.2">
      <c r="A41" s="83" t="s">
        <v>25</v>
      </c>
      <c r="B41" s="93"/>
      <c r="C41" s="94">
        <f>C37-C39</f>
        <v>-342416</v>
      </c>
      <c r="D41" s="95">
        <f>D37-D39</f>
        <v>-398606.28000000009</v>
      </c>
      <c r="E41" s="106" t="s">
        <v>76</v>
      </c>
      <c r="F41" s="106"/>
      <c r="G41" s="106" t="s">
        <v>76</v>
      </c>
      <c r="H41" s="95">
        <f>H37-H39</f>
        <v>0.68999999994412065</v>
      </c>
      <c r="I41" s="95">
        <f>I37-I39</f>
        <v>0.68999999994412065</v>
      </c>
    </row>
    <row r="42" spans="1:9" x14ac:dyDescent="0.2">
      <c r="A42" s="96"/>
      <c r="B42" s="96"/>
      <c r="C42" s="97"/>
      <c r="D42" s="97"/>
      <c r="E42" s="97"/>
      <c r="F42" s="97"/>
      <c r="G42" s="97"/>
      <c r="H42" s="97"/>
      <c r="I42" s="97"/>
    </row>
    <row r="43" spans="1:9" x14ac:dyDescent="0.2">
      <c r="A43" s="98" t="s">
        <v>26</v>
      </c>
      <c r="B43" s="80"/>
      <c r="C43" s="53"/>
      <c r="D43" s="53"/>
      <c r="E43" s="99"/>
      <c r="F43" s="99"/>
      <c r="G43" s="99"/>
      <c r="H43" s="99"/>
      <c r="I43" s="99"/>
    </row>
    <row r="44" spans="1:9" x14ac:dyDescent="0.2">
      <c r="A44" s="100" t="s">
        <v>29</v>
      </c>
      <c r="B44" s="90"/>
      <c r="C44" s="46"/>
      <c r="D44" s="46"/>
      <c r="E44" s="92"/>
      <c r="F44" s="92"/>
      <c r="G44" s="92"/>
      <c r="H44" s="92"/>
      <c r="I44" s="92"/>
    </row>
    <row r="45" spans="1:9" x14ac:dyDescent="0.2">
      <c r="A45" s="83"/>
      <c r="B45" s="84"/>
      <c r="C45" s="88"/>
      <c r="D45" s="88"/>
      <c r="E45" s="88"/>
      <c r="F45" s="88"/>
      <c r="G45" s="88"/>
      <c r="H45" s="88"/>
      <c r="I45" s="88"/>
    </row>
    <row r="46" spans="1:9" x14ac:dyDescent="0.2">
      <c r="A46" s="83" t="s">
        <v>6</v>
      </c>
      <c r="B46" s="84"/>
      <c r="C46" s="39"/>
      <c r="D46" s="39"/>
      <c r="E46" s="88"/>
      <c r="F46" s="88"/>
      <c r="G46" s="88"/>
      <c r="H46" s="88"/>
      <c r="I46" s="88"/>
    </row>
    <row r="47" spans="1:9" x14ac:dyDescent="0.2">
      <c r="A47" s="83"/>
      <c r="B47" s="84"/>
      <c r="C47" s="39"/>
      <c r="D47" s="39"/>
      <c r="E47" s="88"/>
      <c r="F47" s="88"/>
      <c r="G47" s="88"/>
      <c r="H47" s="88"/>
      <c r="I47" s="88"/>
    </row>
    <row r="48" spans="1:9" x14ac:dyDescent="0.2">
      <c r="A48" s="100" t="s">
        <v>8</v>
      </c>
      <c r="B48" s="93"/>
      <c r="C48" s="39"/>
      <c r="D48" s="39"/>
      <c r="E48" s="88"/>
      <c r="F48" s="88"/>
      <c r="G48" s="88"/>
      <c r="H48" s="88"/>
      <c r="I48" s="88"/>
    </row>
    <row r="49" spans="1:9" x14ac:dyDescent="0.2">
      <c r="A49" s="101" t="s">
        <v>9</v>
      </c>
      <c r="B49" s="102"/>
      <c r="C49" s="39"/>
      <c r="D49" s="39"/>
      <c r="E49" s="88"/>
      <c r="F49" s="88"/>
      <c r="G49" s="88"/>
      <c r="H49" s="88"/>
      <c r="I49" s="88"/>
    </row>
  </sheetData>
  <sheetProtection selectLockedCells="1"/>
  <mergeCells count="2">
    <mergeCell ref="A7:I8"/>
    <mergeCell ref="A22:I22"/>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3705DE-9E95-471E-92B0-D1A93B791B9F}">
  <sheetPr>
    <pageSetUpPr fitToPage="1"/>
  </sheetPr>
  <dimension ref="A2:K42"/>
  <sheetViews>
    <sheetView zoomScaleNormal="100" zoomScalePageLayoutView="90" workbookViewId="0">
      <selection activeCell="A6" sqref="A6"/>
    </sheetView>
  </sheetViews>
  <sheetFormatPr defaultColWidth="9.140625" defaultRowHeight="12.75" x14ac:dyDescent="0.2"/>
  <cols>
    <col min="1" max="2" width="14.7109375" style="27" customWidth="1"/>
    <col min="3" max="8" width="14" style="27" customWidth="1"/>
    <col min="9" max="9" width="13.140625" style="27" customWidth="1"/>
    <col min="10" max="16384" width="9.140625" style="27"/>
  </cols>
  <sheetData>
    <row r="2" spans="1:9" s="109" customFormat="1" x14ac:dyDescent="0.2">
      <c r="A2" s="109" t="s">
        <v>13</v>
      </c>
      <c r="B2" s="110" t="s">
        <v>55</v>
      </c>
      <c r="C2" s="110"/>
      <c r="D2" s="110"/>
      <c r="G2" s="111" t="s">
        <v>14</v>
      </c>
      <c r="H2" s="112" t="s">
        <v>88</v>
      </c>
      <c r="I2" s="110"/>
    </row>
    <row r="3" spans="1:9" s="109" customFormat="1" x14ac:dyDescent="0.2">
      <c r="A3" s="109" t="s">
        <v>22</v>
      </c>
      <c r="B3" s="110" t="s">
        <v>89</v>
      </c>
      <c r="C3" s="110"/>
      <c r="D3" s="110"/>
      <c r="G3" s="111" t="s">
        <v>15</v>
      </c>
      <c r="H3" s="113" t="s">
        <v>90</v>
      </c>
      <c r="I3" s="113"/>
    </row>
    <row r="4" spans="1:9" s="109" customFormat="1" x14ac:dyDescent="0.2">
      <c r="A4" s="109" t="s">
        <v>16</v>
      </c>
      <c r="B4" s="110" t="s">
        <v>91</v>
      </c>
      <c r="C4" s="110"/>
      <c r="D4" s="110"/>
      <c r="G4" s="111" t="s">
        <v>18</v>
      </c>
      <c r="H4" s="110" t="s">
        <v>41</v>
      </c>
      <c r="I4" s="110"/>
    </row>
    <row r="5" spans="1:9" s="109" customFormat="1" x14ac:dyDescent="0.2">
      <c r="A5" s="109" t="s">
        <v>17</v>
      </c>
      <c r="B5" s="113" t="s">
        <v>92</v>
      </c>
      <c r="C5" s="113"/>
      <c r="D5" s="113"/>
      <c r="G5" s="111" t="s">
        <v>19</v>
      </c>
      <c r="H5" s="113" t="s">
        <v>93</v>
      </c>
      <c r="I5" s="113"/>
    </row>
    <row r="7" spans="1:9" x14ac:dyDescent="0.2">
      <c r="A7" s="213" t="s">
        <v>94</v>
      </c>
      <c r="B7" s="213"/>
      <c r="C7" s="213"/>
      <c r="D7" s="213"/>
      <c r="E7" s="213"/>
      <c r="F7" s="213"/>
      <c r="G7" s="213"/>
      <c r="H7" s="213"/>
      <c r="I7" s="213"/>
    </row>
    <row r="9" spans="1:9" x14ac:dyDescent="0.2">
      <c r="A9" s="213" t="s">
        <v>95</v>
      </c>
      <c r="B9" s="213"/>
      <c r="C9" s="213"/>
      <c r="D9" s="213"/>
      <c r="E9" s="213"/>
      <c r="F9" s="213"/>
      <c r="G9" s="213"/>
      <c r="H9" s="213"/>
      <c r="I9" s="213"/>
    </row>
    <row r="11" spans="1:9" ht="42.75" customHeight="1" x14ac:dyDescent="0.2">
      <c r="A11" s="240" t="s">
        <v>96</v>
      </c>
      <c r="B11" s="240"/>
      <c r="C11" s="240"/>
      <c r="D11" s="240"/>
      <c r="E11" s="240"/>
      <c r="F11" s="240"/>
      <c r="G11" s="240"/>
      <c r="H11" s="240"/>
      <c r="I11" s="240"/>
    </row>
    <row r="13" spans="1:9" ht="28.5" customHeight="1" x14ac:dyDescent="0.2">
      <c r="A13" s="213" t="s">
        <v>97</v>
      </c>
      <c r="B13" s="213"/>
      <c r="C13" s="213"/>
      <c r="D13" s="213"/>
      <c r="E13" s="213"/>
      <c r="F13" s="213"/>
      <c r="G13" s="213"/>
      <c r="H13" s="213"/>
      <c r="I13" s="213"/>
    </row>
    <row r="15" spans="1:9" x14ac:dyDescent="0.2">
      <c r="A15" s="214" t="s">
        <v>12</v>
      </c>
      <c r="B15" s="215"/>
      <c r="C15" s="215"/>
      <c r="D15" s="215"/>
      <c r="E15" s="215"/>
      <c r="F15" s="215"/>
      <c r="G15" s="215"/>
      <c r="H15" s="215"/>
      <c r="I15" s="216"/>
    </row>
    <row r="16" spans="1:9" x14ac:dyDescent="0.2">
      <c r="A16" s="32"/>
      <c r="B16" s="33"/>
      <c r="C16" s="34" t="s">
        <v>27</v>
      </c>
      <c r="D16" s="34" t="s">
        <v>30</v>
      </c>
      <c r="E16" s="34" t="s">
        <v>32</v>
      </c>
      <c r="F16" s="34" t="s">
        <v>33</v>
      </c>
      <c r="G16" s="34" t="s">
        <v>34</v>
      </c>
      <c r="H16" s="34" t="s">
        <v>35</v>
      </c>
      <c r="I16" s="34" t="s">
        <v>312</v>
      </c>
    </row>
    <row r="17" spans="1:11" x14ac:dyDescent="0.2">
      <c r="A17" s="32"/>
      <c r="B17" s="33"/>
      <c r="C17" s="35" t="s">
        <v>10</v>
      </c>
      <c r="D17" s="36" t="s">
        <v>10</v>
      </c>
      <c r="E17" s="35" t="s">
        <v>10</v>
      </c>
      <c r="F17" s="35" t="s">
        <v>10</v>
      </c>
      <c r="G17" s="35" t="s">
        <v>10</v>
      </c>
      <c r="H17" s="35" t="s">
        <v>11</v>
      </c>
      <c r="I17" s="35" t="s">
        <v>11</v>
      </c>
    </row>
    <row r="18" spans="1:11" x14ac:dyDescent="0.2">
      <c r="A18" s="32" t="s">
        <v>0</v>
      </c>
      <c r="B18" s="33"/>
      <c r="C18" s="39">
        <v>200000</v>
      </c>
      <c r="D18" s="39">
        <v>200000</v>
      </c>
      <c r="E18" s="39">
        <v>200000</v>
      </c>
      <c r="F18" s="39">
        <v>200000</v>
      </c>
      <c r="G18" s="39">
        <v>230000</v>
      </c>
      <c r="H18" s="39">
        <v>230000</v>
      </c>
      <c r="I18" s="39">
        <v>230000</v>
      </c>
      <c r="K18" s="40"/>
    </row>
    <row r="19" spans="1:11" x14ac:dyDescent="0.2">
      <c r="A19" s="32" t="s">
        <v>1</v>
      </c>
      <c r="B19" s="33"/>
      <c r="C19" s="39">
        <v>35</v>
      </c>
      <c r="D19" s="39">
        <v>46.089999999996508</v>
      </c>
      <c r="E19" s="39">
        <v>43.429999999993015</v>
      </c>
      <c r="F19" s="39">
        <f t="shared" ref="F19" si="0">E30</f>
        <v>1.9400000000023283</v>
      </c>
      <c r="G19" s="39">
        <f t="shared" ref="G19" si="1">F30</f>
        <v>15.549999999988358</v>
      </c>
      <c r="H19" s="39">
        <f t="shared" ref="H19" si="2">G30</f>
        <v>12.709999999991851</v>
      </c>
      <c r="I19" s="39">
        <f t="shared" ref="I19" si="3">H30</f>
        <v>12.709999999991851</v>
      </c>
    </row>
    <row r="20" spans="1:11" x14ac:dyDescent="0.2">
      <c r="A20" s="32" t="s">
        <v>2</v>
      </c>
      <c r="B20" s="33"/>
      <c r="C20" s="39">
        <v>168994.69</v>
      </c>
      <c r="D20" s="39">
        <v>171985.59</v>
      </c>
      <c r="E20" s="39">
        <v>171830</v>
      </c>
      <c r="F20" s="39">
        <v>243663.62</v>
      </c>
      <c r="G20" s="39">
        <v>213453.47</v>
      </c>
      <c r="H20" s="39">
        <v>220000</v>
      </c>
      <c r="I20" s="39">
        <v>220000</v>
      </c>
    </row>
    <row r="21" spans="1:11" x14ac:dyDescent="0.2">
      <c r="A21" s="32" t="s">
        <v>3</v>
      </c>
      <c r="B21" s="33"/>
      <c r="C21" s="39">
        <v>168983.6</v>
      </c>
      <c r="D21" s="39">
        <v>171988.25</v>
      </c>
      <c r="E21" s="38">
        <v>171871.49</v>
      </c>
      <c r="F21" s="39">
        <v>243650.01</v>
      </c>
      <c r="G21" s="39">
        <v>213456.31</v>
      </c>
      <c r="H21" s="39">
        <v>220000</v>
      </c>
      <c r="I21" s="39">
        <v>220000</v>
      </c>
    </row>
    <row r="22" spans="1:11" x14ac:dyDescent="0.2">
      <c r="A22" s="32"/>
      <c r="B22" s="33"/>
      <c r="C22" s="39"/>
      <c r="D22" s="39"/>
      <c r="E22" s="39"/>
      <c r="F22" s="39"/>
      <c r="G22" s="39"/>
      <c r="H22" s="39"/>
      <c r="I22" s="39"/>
    </row>
    <row r="23" spans="1:11" x14ac:dyDescent="0.2">
      <c r="A23" s="32" t="s">
        <v>4</v>
      </c>
      <c r="B23" s="30"/>
      <c r="C23" s="41"/>
      <c r="D23" s="41"/>
      <c r="E23" s="41"/>
      <c r="F23" s="41"/>
      <c r="G23" s="41"/>
      <c r="H23" s="38"/>
      <c r="I23" s="38"/>
    </row>
    <row r="24" spans="1:11" x14ac:dyDescent="0.2">
      <c r="A24" s="32" t="s">
        <v>31</v>
      </c>
      <c r="B24" s="33"/>
      <c r="C24" s="42"/>
      <c r="D24" s="41"/>
      <c r="E24" s="41"/>
      <c r="F24" s="41"/>
      <c r="G24" s="41"/>
      <c r="H24" s="38"/>
      <c r="I24" s="38"/>
    </row>
    <row r="25" spans="1:11" x14ac:dyDescent="0.2">
      <c r="A25" s="43"/>
      <c r="B25" s="44"/>
      <c r="C25" s="39"/>
      <c r="D25" s="39"/>
      <c r="E25" s="39"/>
      <c r="F25" s="39"/>
      <c r="G25" s="39"/>
      <c r="H25" s="39"/>
      <c r="I25" s="39"/>
    </row>
    <row r="26" spans="1:11" x14ac:dyDescent="0.2">
      <c r="A26" s="43"/>
      <c r="B26" s="44"/>
      <c r="C26" s="39"/>
      <c r="D26" s="39"/>
      <c r="E26" s="39"/>
      <c r="F26" s="39"/>
      <c r="G26" s="39"/>
      <c r="H26" s="39"/>
      <c r="I26" s="39"/>
    </row>
    <row r="27" spans="1:11" x14ac:dyDescent="0.2">
      <c r="A27" s="43"/>
      <c r="B27" s="44"/>
      <c r="C27" s="39"/>
      <c r="D27" s="39"/>
      <c r="E27" s="39"/>
      <c r="F27" s="39"/>
      <c r="G27" s="39"/>
      <c r="H27" s="39"/>
      <c r="I27" s="39"/>
    </row>
    <row r="28" spans="1:11" x14ac:dyDescent="0.2">
      <c r="A28" s="32" t="s">
        <v>5</v>
      </c>
      <c r="B28" s="33"/>
      <c r="C28" s="38">
        <v>0</v>
      </c>
      <c r="D28" s="38">
        <v>0</v>
      </c>
      <c r="E28" s="38">
        <v>0</v>
      </c>
      <c r="F28" s="38">
        <f t="shared" ref="F28:H28" si="4">SUM(F25:F27)</f>
        <v>0</v>
      </c>
      <c r="G28" s="38">
        <f t="shared" si="4"/>
        <v>0</v>
      </c>
      <c r="H28" s="38">
        <f t="shared" si="4"/>
        <v>0</v>
      </c>
      <c r="I28" s="38">
        <f t="shared" ref="I28" si="5">SUM(I25:I27)</f>
        <v>0</v>
      </c>
    </row>
    <row r="29" spans="1:11" x14ac:dyDescent="0.2">
      <c r="A29" s="32"/>
      <c r="B29" s="33"/>
      <c r="C29" s="39"/>
      <c r="D29" s="39"/>
      <c r="E29" s="39"/>
      <c r="F29" s="39"/>
      <c r="G29" s="39"/>
      <c r="H29" s="39"/>
      <c r="I29" s="39"/>
    </row>
    <row r="30" spans="1:11" x14ac:dyDescent="0.2">
      <c r="A30" s="32" t="s">
        <v>7</v>
      </c>
      <c r="B30" s="33"/>
      <c r="C30" s="38">
        <v>46.089999999996508</v>
      </c>
      <c r="D30" s="38">
        <v>43.429999999993015</v>
      </c>
      <c r="E30" s="38">
        <v>1.9400000000023283</v>
      </c>
      <c r="F30" s="38">
        <f>+F19+F20-F21+F28</f>
        <v>15.549999999988358</v>
      </c>
      <c r="G30" s="38">
        <f>+G19+G20-G21+G28</f>
        <v>12.709999999991851</v>
      </c>
      <c r="H30" s="38">
        <f t="shared" ref="H30:I30" si="6">+H19+H20-H21+H28</f>
        <v>12.709999999991851</v>
      </c>
      <c r="I30" s="38">
        <f t="shared" si="6"/>
        <v>12.709999999991851</v>
      </c>
    </row>
    <row r="31" spans="1:11" x14ac:dyDescent="0.2">
      <c r="A31" s="43"/>
      <c r="B31" s="44"/>
      <c r="C31" s="46"/>
      <c r="D31" s="46"/>
      <c r="E31" s="39"/>
      <c r="F31" s="39"/>
      <c r="G31" s="39"/>
      <c r="H31" s="39"/>
      <c r="I31" s="39"/>
    </row>
    <row r="32" spans="1:11" x14ac:dyDescent="0.2">
      <c r="A32" s="32" t="s">
        <v>24</v>
      </c>
      <c r="B32" s="33"/>
      <c r="C32" s="46">
        <v>246</v>
      </c>
      <c r="D32" s="46">
        <v>0</v>
      </c>
      <c r="E32" s="38">
        <v>5000</v>
      </c>
      <c r="F32" s="39">
        <v>0</v>
      </c>
      <c r="G32" s="39">
        <v>15000</v>
      </c>
      <c r="H32" s="39">
        <v>0</v>
      </c>
      <c r="I32" s="39">
        <v>0</v>
      </c>
    </row>
    <row r="33" spans="1:9" x14ac:dyDescent="0.2">
      <c r="A33" s="43"/>
      <c r="B33" s="44"/>
      <c r="C33" s="46"/>
      <c r="D33" s="46"/>
      <c r="E33" s="39"/>
      <c r="F33" s="39"/>
      <c r="G33" s="39"/>
      <c r="H33" s="39"/>
      <c r="I33" s="39"/>
    </row>
    <row r="34" spans="1:9" x14ac:dyDescent="0.2">
      <c r="A34" s="32" t="s">
        <v>25</v>
      </c>
      <c r="B34" s="47"/>
      <c r="C34" s="48" t="s">
        <v>47</v>
      </c>
      <c r="D34" s="48" t="s">
        <v>47</v>
      </c>
      <c r="E34" s="49" t="s">
        <v>47</v>
      </c>
      <c r="F34" s="49" t="s">
        <v>47</v>
      </c>
      <c r="G34" s="49" t="s">
        <v>47</v>
      </c>
      <c r="H34" s="49" t="s">
        <v>47</v>
      </c>
      <c r="I34" s="49" t="s">
        <v>47</v>
      </c>
    </row>
    <row r="35" spans="1:9" x14ac:dyDescent="0.2">
      <c r="A35" s="50"/>
      <c r="B35" s="50"/>
      <c r="C35" s="51"/>
      <c r="D35" s="51"/>
      <c r="E35" s="51"/>
      <c r="F35" s="51"/>
      <c r="G35" s="51"/>
      <c r="H35" s="51"/>
      <c r="I35" s="51"/>
    </row>
    <row r="36" spans="1:9" x14ac:dyDescent="0.2">
      <c r="A36" s="52" t="s">
        <v>26</v>
      </c>
      <c r="B36" s="28"/>
      <c r="C36" s="53"/>
      <c r="D36" s="53"/>
      <c r="E36" s="53"/>
      <c r="F36" s="53"/>
      <c r="G36" s="53"/>
      <c r="H36" s="53"/>
      <c r="I36" s="53"/>
    </row>
    <row r="37" spans="1:9" x14ac:dyDescent="0.2">
      <c r="A37" s="54" t="s">
        <v>29</v>
      </c>
      <c r="B37" s="44"/>
      <c r="C37" s="46"/>
      <c r="D37" s="46"/>
      <c r="E37" s="46"/>
      <c r="F37" s="46"/>
      <c r="G37" s="46"/>
      <c r="H37" s="46"/>
      <c r="I37" s="46"/>
    </row>
    <row r="38" spans="1:9" x14ac:dyDescent="0.2">
      <c r="A38" s="32"/>
      <c r="B38" s="33"/>
      <c r="C38" s="39"/>
      <c r="D38" s="39"/>
      <c r="E38" s="39"/>
      <c r="F38" s="39"/>
      <c r="G38" s="39"/>
      <c r="H38" s="39"/>
      <c r="I38" s="39"/>
    </row>
    <row r="39" spans="1:9" x14ac:dyDescent="0.2">
      <c r="A39" s="32" t="s">
        <v>6</v>
      </c>
      <c r="B39" s="33"/>
      <c r="C39" s="39"/>
      <c r="D39" s="39"/>
      <c r="E39" s="39"/>
      <c r="F39" s="39"/>
      <c r="G39" s="39"/>
      <c r="H39" s="39"/>
      <c r="I39" s="39"/>
    </row>
    <row r="40" spans="1:9" x14ac:dyDescent="0.2">
      <c r="A40" s="32"/>
      <c r="B40" s="33"/>
      <c r="C40" s="39"/>
      <c r="D40" s="39"/>
      <c r="E40" s="39"/>
      <c r="F40" s="39"/>
      <c r="G40" s="39"/>
      <c r="H40" s="39"/>
      <c r="I40" s="39"/>
    </row>
    <row r="41" spans="1:9" x14ac:dyDescent="0.2">
      <c r="A41" s="54" t="s">
        <v>8</v>
      </c>
      <c r="B41" s="47"/>
      <c r="C41" s="39"/>
      <c r="D41" s="39"/>
      <c r="E41" s="39"/>
      <c r="F41" s="39"/>
      <c r="G41" s="39"/>
      <c r="H41" s="39"/>
      <c r="I41" s="39"/>
    </row>
    <row r="42" spans="1:9" x14ac:dyDescent="0.2">
      <c r="A42" s="55" t="s">
        <v>9</v>
      </c>
      <c r="B42" s="56"/>
      <c r="C42" s="39"/>
      <c r="D42" s="39"/>
      <c r="E42" s="39"/>
      <c r="F42" s="39"/>
      <c r="G42" s="39"/>
      <c r="H42" s="39"/>
      <c r="I42" s="39"/>
    </row>
  </sheetData>
  <sheetProtection selectLockedCells="1"/>
  <mergeCells count="5">
    <mergeCell ref="A15:I15"/>
    <mergeCell ref="A7:I7"/>
    <mergeCell ref="A9:I9"/>
    <mergeCell ref="A11:I11"/>
    <mergeCell ref="A13:I13"/>
  </mergeCells>
  <printOptions horizontalCentered="1"/>
  <pageMargins left="0.75" right="0.75" top="0.6" bottom="0.55000000000000004" header="0.28000000000000003" footer="0.16"/>
  <pageSetup scale="93"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354F0E-12C2-46DF-97EA-3225BE85C92B}">
  <sheetPr>
    <pageSetUpPr fitToPage="1"/>
  </sheetPr>
  <dimension ref="A1:K45"/>
  <sheetViews>
    <sheetView zoomScaleNormal="100" zoomScalePageLayoutView="90" workbookViewId="0">
      <selection activeCell="A6" sqref="A6"/>
    </sheetView>
  </sheetViews>
  <sheetFormatPr defaultColWidth="9.140625" defaultRowHeight="12.75" x14ac:dyDescent="0.2"/>
  <cols>
    <col min="1" max="2" width="14.7109375" style="27" customWidth="1"/>
    <col min="3" max="8" width="14" style="27" customWidth="1"/>
    <col min="9" max="9" width="13.140625" style="27" customWidth="1"/>
    <col min="10" max="16384" width="9.140625" style="27"/>
  </cols>
  <sheetData>
    <row r="1" spans="1:9" x14ac:dyDescent="0.2">
      <c r="A1" s="1"/>
      <c r="B1" s="1"/>
      <c r="C1" s="1"/>
      <c r="D1" s="1"/>
      <c r="E1" s="1"/>
      <c r="F1" s="1"/>
      <c r="G1" s="1"/>
      <c r="H1" s="1"/>
      <c r="I1" s="1"/>
    </row>
    <row r="2" spans="1:9" s="109" customFormat="1" x14ac:dyDescent="0.2">
      <c r="A2" s="1" t="s">
        <v>13</v>
      </c>
      <c r="B2" s="2" t="s">
        <v>276</v>
      </c>
      <c r="C2" s="2"/>
      <c r="D2" s="2"/>
      <c r="E2" s="1"/>
      <c r="F2" s="1"/>
      <c r="G2" s="3" t="s">
        <v>14</v>
      </c>
      <c r="H2" s="2" t="s">
        <v>277</v>
      </c>
      <c r="I2" s="2"/>
    </row>
    <row r="3" spans="1:9" s="109" customFormat="1" x14ac:dyDescent="0.2">
      <c r="A3" s="1" t="s">
        <v>22</v>
      </c>
      <c r="B3" s="2" t="s">
        <v>278</v>
      </c>
      <c r="C3" s="2"/>
      <c r="D3" s="2"/>
      <c r="E3" s="1"/>
      <c r="F3" s="1"/>
      <c r="G3" s="3" t="s">
        <v>15</v>
      </c>
      <c r="H3" s="4" t="s">
        <v>279</v>
      </c>
      <c r="I3" s="4"/>
    </row>
    <row r="4" spans="1:9" s="109" customFormat="1" x14ac:dyDescent="0.2">
      <c r="A4" s="1" t="s">
        <v>16</v>
      </c>
      <c r="B4" s="2" t="s">
        <v>280</v>
      </c>
      <c r="C4" s="2"/>
      <c r="D4" s="2"/>
      <c r="E4" s="1"/>
      <c r="F4" s="1"/>
      <c r="G4" s="3" t="s">
        <v>18</v>
      </c>
      <c r="H4" s="2" t="s">
        <v>281</v>
      </c>
      <c r="I4" s="2"/>
    </row>
    <row r="5" spans="1:9" s="109" customFormat="1" x14ac:dyDescent="0.2">
      <c r="A5" s="1" t="s">
        <v>17</v>
      </c>
      <c r="B5" s="2" t="s">
        <v>282</v>
      </c>
      <c r="C5" s="4"/>
      <c r="D5" s="4"/>
      <c r="E5" s="1"/>
      <c r="F5" s="1"/>
      <c r="G5" s="3" t="s">
        <v>19</v>
      </c>
      <c r="H5" s="4" t="s">
        <v>283</v>
      </c>
      <c r="I5" s="4"/>
    </row>
    <row r="6" spans="1:9" ht="11.25" customHeight="1" x14ac:dyDescent="0.2">
      <c r="A6" s="1"/>
      <c r="B6" s="1"/>
      <c r="C6" s="1"/>
      <c r="D6" s="1"/>
      <c r="E6" s="1"/>
      <c r="F6" s="1"/>
      <c r="G6" s="1"/>
      <c r="H6" s="1"/>
      <c r="I6" s="1"/>
    </row>
    <row r="7" spans="1:9" x14ac:dyDescent="0.2">
      <c r="A7" s="1" t="s">
        <v>284</v>
      </c>
      <c r="B7" s="1"/>
      <c r="C7" s="1"/>
      <c r="D7" s="1"/>
      <c r="E7" s="1"/>
      <c r="F7" s="1"/>
      <c r="G7" s="1"/>
      <c r="H7" s="1"/>
      <c r="I7" s="1"/>
    </row>
    <row r="8" spans="1:9" ht="12.75" customHeight="1" x14ac:dyDescent="0.2">
      <c r="A8" s="1"/>
      <c r="B8" s="1" t="s">
        <v>156</v>
      </c>
      <c r="C8" s="1"/>
      <c r="D8" s="1"/>
      <c r="E8" s="1"/>
      <c r="F8" s="1"/>
      <c r="G8" s="1"/>
      <c r="H8" s="1"/>
      <c r="I8" s="1"/>
    </row>
    <row r="9" spans="1:9" x14ac:dyDescent="0.2">
      <c r="A9" s="1"/>
      <c r="B9" s="1" t="s">
        <v>157</v>
      </c>
      <c r="C9" s="1"/>
      <c r="D9" s="1"/>
      <c r="E9" s="1"/>
      <c r="F9" s="1"/>
      <c r="G9" s="1"/>
      <c r="H9" s="1"/>
      <c r="I9" s="1"/>
    </row>
    <row r="10" spans="1:9" ht="11.25" customHeight="1" x14ac:dyDescent="0.2">
      <c r="A10" s="1"/>
      <c r="B10" s="1"/>
      <c r="C10" s="1"/>
      <c r="D10" s="1"/>
      <c r="E10" s="1"/>
      <c r="F10" s="1"/>
      <c r="G10" s="1"/>
      <c r="H10" s="1"/>
      <c r="I10" s="1"/>
    </row>
    <row r="11" spans="1:9" ht="12.75" customHeight="1" x14ac:dyDescent="0.2">
      <c r="A11" s="1" t="s">
        <v>53</v>
      </c>
      <c r="B11" s="1"/>
      <c r="C11" s="1"/>
      <c r="D11" s="1"/>
      <c r="E11" s="1"/>
      <c r="F11" s="1"/>
      <c r="G11" s="1"/>
      <c r="H11" s="1"/>
      <c r="I11" s="1"/>
    </row>
    <row r="12" spans="1:9" ht="10.5" customHeight="1" x14ac:dyDescent="0.2">
      <c r="A12" s="1"/>
      <c r="B12" s="1"/>
      <c r="C12" s="1"/>
      <c r="D12" s="1"/>
      <c r="E12" s="1"/>
      <c r="F12" s="1"/>
      <c r="G12" s="1"/>
      <c r="H12" s="1"/>
      <c r="I12" s="1"/>
    </row>
    <row r="13" spans="1:9" ht="12.75" customHeight="1" x14ac:dyDescent="0.2">
      <c r="A13" s="1" t="s">
        <v>285</v>
      </c>
      <c r="B13" s="1"/>
      <c r="C13" s="1"/>
      <c r="D13" s="1"/>
      <c r="E13" s="1"/>
      <c r="F13" s="1"/>
      <c r="G13" s="1"/>
      <c r="H13" s="1"/>
      <c r="I13" s="1"/>
    </row>
    <row r="14" spans="1:9" x14ac:dyDescent="0.2">
      <c r="A14" s="241" t="s">
        <v>367</v>
      </c>
      <c r="B14" s="242"/>
      <c r="C14" s="242"/>
      <c r="D14" s="242"/>
      <c r="E14" s="242"/>
      <c r="F14" s="242"/>
      <c r="G14" s="242"/>
      <c r="H14" s="242"/>
      <c r="I14" s="242"/>
    </row>
    <row r="15" spans="1:9" ht="9.75" customHeight="1" x14ac:dyDescent="0.2">
      <c r="A15" s="1"/>
      <c r="B15" s="1"/>
      <c r="C15" s="1"/>
      <c r="D15" s="1"/>
      <c r="E15" s="1"/>
      <c r="F15" s="1"/>
      <c r="G15" s="1"/>
      <c r="H15" s="1"/>
      <c r="I15" s="1"/>
    </row>
    <row r="16" spans="1:9" ht="15.75" customHeight="1" x14ac:dyDescent="0.2">
      <c r="A16" s="64" t="s">
        <v>286</v>
      </c>
      <c r="B16" s="1"/>
      <c r="C16" s="1"/>
      <c r="D16" s="1"/>
      <c r="E16" s="1"/>
      <c r="F16" s="1"/>
      <c r="G16" s="1"/>
      <c r="H16" s="1"/>
      <c r="I16" s="1"/>
    </row>
    <row r="18" spans="1:11" x14ac:dyDescent="0.2">
      <c r="A18" s="230" t="s">
        <v>12</v>
      </c>
      <c r="B18" s="231"/>
      <c r="C18" s="231"/>
      <c r="D18" s="231"/>
      <c r="E18" s="231"/>
      <c r="F18" s="231"/>
      <c r="G18" s="231"/>
      <c r="H18" s="231"/>
      <c r="I18" s="232"/>
    </row>
    <row r="19" spans="1:11" x14ac:dyDescent="0.2">
      <c r="A19" s="14"/>
      <c r="B19" s="6"/>
      <c r="C19" s="25" t="s">
        <v>27</v>
      </c>
      <c r="D19" s="25" t="s">
        <v>30</v>
      </c>
      <c r="E19" s="25" t="s">
        <v>32</v>
      </c>
      <c r="F19" s="25" t="s">
        <v>33</v>
      </c>
      <c r="G19" s="25" t="s">
        <v>34</v>
      </c>
      <c r="H19" s="25" t="s">
        <v>35</v>
      </c>
      <c r="I19" s="25" t="s">
        <v>312</v>
      </c>
    </row>
    <row r="20" spans="1:11" x14ac:dyDescent="0.2">
      <c r="A20" s="14"/>
      <c r="B20" s="6"/>
      <c r="C20" s="26" t="s">
        <v>10</v>
      </c>
      <c r="D20" s="7" t="s">
        <v>10</v>
      </c>
      <c r="E20" s="5" t="s">
        <v>10</v>
      </c>
      <c r="F20" s="5" t="s">
        <v>10</v>
      </c>
      <c r="G20" s="35" t="s">
        <v>10</v>
      </c>
      <c r="H20" s="5" t="s">
        <v>11</v>
      </c>
      <c r="I20" s="5" t="s">
        <v>11</v>
      </c>
    </row>
    <row r="21" spans="1:11" x14ac:dyDescent="0.2">
      <c r="A21" s="14" t="s">
        <v>0</v>
      </c>
      <c r="B21" s="6"/>
      <c r="C21" s="18"/>
      <c r="D21" s="18"/>
      <c r="E21" s="18">
        <v>3586168</v>
      </c>
      <c r="F21" s="18">
        <v>4000000</v>
      </c>
      <c r="G21" s="18">
        <v>4000000</v>
      </c>
      <c r="H21" s="18">
        <v>4000000</v>
      </c>
      <c r="I21" s="18">
        <v>4000000</v>
      </c>
      <c r="K21" s="40"/>
    </row>
    <row r="22" spans="1:11" x14ac:dyDescent="0.2">
      <c r="A22" s="14" t="s">
        <v>1</v>
      </c>
      <c r="B22" s="6"/>
      <c r="C22" s="18"/>
      <c r="D22" s="18"/>
      <c r="E22" s="18"/>
      <c r="F22" s="18">
        <v>2639.4399999999441</v>
      </c>
      <c r="G22" s="18">
        <f>F33</f>
        <v>2863.0299999997951</v>
      </c>
      <c r="H22" s="18">
        <v>2639.4399999999441</v>
      </c>
      <c r="I22" s="18">
        <v>2639.4399999999441</v>
      </c>
    </row>
    <row r="23" spans="1:11" x14ac:dyDescent="0.2">
      <c r="A23" s="14" t="s">
        <v>2</v>
      </c>
      <c r="B23" s="6"/>
      <c r="C23" s="18"/>
      <c r="D23" s="18"/>
      <c r="E23" s="18">
        <v>2748461.66</v>
      </c>
      <c r="F23" s="18">
        <v>3906352.25</v>
      </c>
      <c r="G23" s="18">
        <v>3503846.84</v>
      </c>
      <c r="H23" s="18">
        <v>4000000</v>
      </c>
      <c r="I23" s="18">
        <v>4000000</v>
      </c>
    </row>
    <row r="24" spans="1:11" x14ac:dyDescent="0.2">
      <c r="A24" s="14" t="s">
        <v>3</v>
      </c>
      <c r="B24" s="6"/>
      <c r="C24" s="18"/>
      <c r="D24" s="18"/>
      <c r="E24" s="18">
        <v>2745822.22</v>
      </c>
      <c r="F24" s="18">
        <v>3906128.66</v>
      </c>
      <c r="G24" s="18">
        <v>3506709.87</v>
      </c>
      <c r="H24" s="18">
        <v>4000000</v>
      </c>
      <c r="I24" s="18">
        <v>4000000</v>
      </c>
    </row>
    <row r="25" spans="1:11" x14ac:dyDescent="0.2">
      <c r="A25" s="14"/>
      <c r="B25" s="6"/>
      <c r="C25" s="18"/>
      <c r="D25" s="18"/>
      <c r="E25" s="18"/>
      <c r="F25" s="18"/>
      <c r="G25" s="18"/>
      <c r="H25" s="18"/>
      <c r="I25" s="18"/>
    </row>
    <row r="26" spans="1:11" x14ac:dyDescent="0.2">
      <c r="A26" s="66" t="s">
        <v>4</v>
      </c>
      <c r="B26" s="67"/>
      <c r="C26" s="68"/>
      <c r="D26" s="68"/>
      <c r="E26" s="68"/>
      <c r="F26" s="68"/>
      <c r="G26" s="68"/>
      <c r="H26" s="69"/>
      <c r="I26" s="69"/>
    </row>
    <row r="27" spans="1:11" x14ac:dyDescent="0.2">
      <c r="A27" s="70" t="s">
        <v>31</v>
      </c>
      <c r="B27" s="71"/>
      <c r="C27" s="72"/>
      <c r="D27" s="68"/>
      <c r="E27" s="68"/>
      <c r="F27" s="68"/>
      <c r="G27" s="68"/>
      <c r="H27" s="69"/>
      <c r="I27" s="69"/>
    </row>
    <row r="28" spans="1:11" x14ac:dyDescent="0.2">
      <c r="A28" s="73"/>
      <c r="B28" s="74"/>
      <c r="C28" s="75"/>
      <c r="D28" s="75"/>
      <c r="E28" s="75"/>
      <c r="F28" s="75"/>
      <c r="G28" s="75"/>
      <c r="H28" s="75"/>
      <c r="I28" s="75"/>
    </row>
    <row r="29" spans="1:11" x14ac:dyDescent="0.2">
      <c r="A29" s="73"/>
      <c r="B29" s="74"/>
      <c r="C29" s="75"/>
      <c r="D29" s="75"/>
      <c r="E29" s="75"/>
      <c r="F29" s="75"/>
      <c r="G29" s="75"/>
      <c r="H29" s="75"/>
      <c r="I29" s="75"/>
    </row>
    <row r="30" spans="1:11" x14ac:dyDescent="0.2">
      <c r="A30" s="73"/>
      <c r="B30" s="74"/>
      <c r="C30" s="75"/>
      <c r="D30" s="75"/>
      <c r="E30" s="75"/>
      <c r="F30" s="75"/>
      <c r="G30" s="75"/>
      <c r="H30" s="75"/>
      <c r="I30" s="75"/>
    </row>
    <row r="31" spans="1:11" x14ac:dyDescent="0.2">
      <c r="A31" s="66" t="s">
        <v>5</v>
      </c>
      <c r="B31" s="71"/>
      <c r="C31" s="69">
        <f t="shared" ref="C31:H31" si="0">SUM(C28:C30)</f>
        <v>0</v>
      </c>
      <c r="D31" s="69">
        <f t="shared" si="0"/>
        <v>0</v>
      </c>
      <c r="E31" s="69">
        <f t="shared" si="0"/>
        <v>0</v>
      </c>
      <c r="F31" s="69">
        <f t="shared" si="0"/>
        <v>0</v>
      </c>
      <c r="G31" s="69">
        <f t="shared" si="0"/>
        <v>0</v>
      </c>
      <c r="H31" s="69">
        <f t="shared" si="0"/>
        <v>0</v>
      </c>
      <c r="I31" s="69">
        <f t="shared" ref="I31" si="1">SUM(I28:I30)</f>
        <v>0</v>
      </c>
    </row>
    <row r="32" spans="1:11" x14ac:dyDescent="0.2">
      <c r="A32" s="14"/>
      <c r="B32" s="6"/>
      <c r="C32" s="18"/>
      <c r="D32" s="18"/>
      <c r="E32" s="18"/>
      <c r="F32" s="18"/>
      <c r="G32" s="18"/>
      <c r="H32" s="18"/>
      <c r="I32" s="18"/>
    </row>
    <row r="33" spans="1:9" x14ac:dyDescent="0.2">
      <c r="A33" s="14" t="s">
        <v>7</v>
      </c>
      <c r="B33" s="6"/>
      <c r="C33" s="17">
        <f t="shared" ref="C33:H33" si="2">+C22+C23-C24+C31</f>
        <v>0</v>
      </c>
      <c r="D33" s="17">
        <f t="shared" si="2"/>
        <v>0</v>
      </c>
      <c r="E33" s="17">
        <f t="shared" si="2"/>
        <v>2639.4399999999441</v>
      </c>
      <c r="F33" s="17">
        <f t="shared" si="2"/>
        <v>2863.0299999997951</v>
      </c>
      <c r="G33" s="17">
        <f t="shared" si="2"/>
        <v>-4.6566128730773926E-10</v>
      </c>
      <c r="H33" s="17">
        <f t="shared" si="2"/>
        <v>2639.4399999999441</v>
      </c>
      <c r="I33" s="17">
        <f t="shared" ref="I33" si="3">+I22+I23-I24+I31</f>
        <v>2639.4399999999441</v>
      </c>
    </row>
    <row r="34" spans="1:9" x14ac:dyDescent="0.2">
      <c r="A34" s="11"/>
      <c r="B34" s="12"/>
      <c r="C34" s="19"/>
      <c r="D34" s="19"/>
      <c r="E34" s="18"/>
      <c r="F34" s="18"/>
      <c r="G34" s="18"/>
      <c r="H34" s="18"/>
      <c r="I34" s="18"/>
    </row>
    <row r="35" spans="1:9" x14ac:dyDescent="0.2">
      <c r="A35" s="14" t="s">
        <v>24</v>
      </c>
      <c r="B35" s="6"/>
      <c r="C35" s="19"/>
      <c r="D35" s="19"/>
      <c r="E35" s="18">
        <v>237491.74</v>
      </c>
      <c r="F35" s="18">
        <v>178816.4</v>
      </c>
      <c r="G35" s="18">
        <v>48221.11</v>
      </c>
      <c r="H35" s="18"/>
      <c r="I35" s="18"/>
    </row>
    <row r="36" spans="1:9" x14ac:dyDescent="0.2">
      <c r="A36" s="11"/>
      <c r="B36" s="12"/>
      <c r="C36" s="19"/>
      <c r="D36" s="19"/>
      <c r="E36" s="18"/>
      <c r="F36" s="18"/>
      <c r="G36" s="18"/>
      <c r="H36" s="18"/>
      <c r="I36" s="18"/>
    </row>
    <row r="37" spans="1:9" x14ac:dyDescent="0.2">
      <c r="A37" s="14" t="s">
        <v>25</v>
      </c>
      <c r="B37" s="8"/>
      <c r="C37" s="20">
        <f t="shared" ref="C37:D37" si="4">C33-C35</f>
        <v>0</v>
      </c>
      <c r="D37" s="20">
        <f t="shared" si="4"/>
        <v>0</v>
      </c>
      <c r="E37" s="21">
        <f>E33-E35</f>
        <v>-234852.30000000005</v>
      </c>
      <c r="F37" s="177" t="s">
        <v>76</v>
      </c>
      <c r="G37" s="21">
        <f t="shared" ref="G37:H37" si="5">G33-G35</f>
        <v>-48221.110000000466</v>
      </c>
      <c r="H37" s="21">
        <f t="shared" si="5"/>
        <v>2639.4399999999441</v>
      </c>
      <c r="I37" s="21">
        <f t="shared" ref="I37" si="6">I33-I35</f>
        <v>2639.4399999999441</v>
      </c>
    </row>
    <row r="38" spans="1:9" x14ac:dyDescent="0.2">
      <c r="A38" s="15"/>
      <c r="B38" s="15"/>
      <c r="C38" s="22"/>
      <c r="D38" s="22"/>
      <c r="E38" s="22"/>
      <c r="F38" s="22"/>
      <c r="G38" s="22"/>
      <c r="H38" s="22"/>
      <c r="I38" s="22"/>
    </row>
    <row r="39" spans="1:9" x14ac:dyDescent="0.2">
      <c r="A39" s="16" t="s">
        <v>26</v>
      </c>
      <c r="B39" s="2"/>
      <c r="C39" s="76"/>
      <c r="D39" s="76"/>
      <c r="E39" s="23"/>
      <c r="F39" s="23"/>
      <c r="G39" s="23"/>
      <c r="H39" s="23"/>
      <c r="I39" s="23"/>
    </row>
    <row r="40" spans="1:9" x14ac:dyDescent="0.2">
      <c r="A40" s="24" t="s">
        <v>29</v>
      </c>
      <c r="B40" s="12"/>
      <c r="C40" s="77"/>
      <c r="D40" s="77"/>
      <c r="E40" s="19"/>
      <c r="F40" s="19"/>
      <c r="G40" s="19"/>
      <c r="H40" s="19"/>
      <c r="I40" s="19"/>
    </row>
    <row r="41" spans="1:9" x14ac:dyDescent="0.2">
      <c r="A41" s="14"/>
      <c r="B41" s="6"/>
      <c r="C41" s="18"/>
      <c r="D41" s="18"/>
      <c r="E41" s="18"/>
      <c r="F41" s="18"/>
      <c r="G41" s="18"/>
      <c r="H41" s="18"/>
      <c r="I41" s="18"/>
    </row>
    <row r="42" spans="1:9" x14ac:dyDescent="0.2">
      <c r="A42" s="14" t="s">
        <v>6</v>
      </c>
      <c r="B42" s="6"/>
      <c r="C42" s="75"/>
      <c r="D42" s="75"/>
      <c r="E42" s="18"/>
      <c r="F42" s="18"/>
      <c r="G42" s="18"/>
      <c r="H42" s="18"/>
      <c r="I42" s="18"/>
    </row>
    <row r="43" spans="1:9" x14ac:dyDescent="0.2">
      <c r="A43" s="14"/>
      <c r="B43" s="6"/>
      <c r="C43" s="75"/>
      <c r="D43" s="75"/>
      <c r="E43" s="18"/>
      <c r="F43" s="18"/>
      <c r="G43" s="18"/>
      <c r="H43" s="18"/>
      <c r="I43" s="18"/>
    </row>
    <row r="44" spans="1:9" x14ac:dyDescent="0.2">
      <c r="A44" s="10" t="s">
        <v>8</v>
      </c>
      <c r="B44" s="8"/>
      <c r="C44" s="75"/>
      <c r="D44" s="75"/>
      <c r="E44" s="18"/>
      <c r="F44" s="18"/>
      <c r="G44" s="18"/>
      <c r="H44" s="18"/>
      <c r="I44" s="18"/>
    </row>
    <row r="45" spans="1:9" x14ac:dyDescent="0.2">
      <c r="A45" s="13" t="s">
        <v>9</v>
      </c>
      <c r="B45" s="9"/>
      <c r="C45" s="75"/>
      <c r="D45" s="75"/>
      <c r="E45" s="18"/>
      <c r="F45" s="18"/>
      <c r="G45" s="18"/>
      <c r="H45" s="18"/>
      <c r="I45" s="18"/>
    </row>
  </sheetData>
  <sheetProtection selectLockedCells="1"/>
  <mergeCells count="2">
    <mergeCell ref="A18:I18"/>
    <mergeCell ref="A14:I14"/>
  </mergeCells>
  <printOptions horizontalCentered="1"/>
  <pageMargins left="0.75" right="0.75" top="0.6" bottom="0.55000000000000004" header="0.28000000000000003" footer="0.16"/>
  <pageSetup scale="95" orientation="landscape" r:id="rId1"/>
  <headerFooter alignWithMargins="0">
    <oddHeader>&amp;C&amp;"Arial,Bold"Report on Non-General Fund Information
&amp;"Arial,Regular"for Submittal to the 2023 Legislature</oddHeader>
    <oddFooter>&amp;LForm 37-47 (rev. 9/7/21)</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CEA1B6-406B-4D56-956D-7F5BA75F655B}">
  <dimension ref="A1:I43"/>
  <sheetViews>
    <sheetView zoomScaleNormal="100" zoomScaleSheetLayoutView="100" zoomScalePageLayoutView="90" workbookViewId="0">
      <selection activeCell="A7" sqref="A7"/>
    </sheetView>
  </sheetViews>
  <sheetFormatPr defaultRowHeight="12.75" x14ac:dyDescent="0.2"/>
  <cols>
    <col min="1" max="2" width="14.710937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131" t="s">
        <v>55</v>
      </c>
      <c r="C2" s="2"/>
      <c r="D2" s="2"/>
      <c r="E2" s="1"/>
      <c r="F2" s="1"/>
      <c r="G2" s="3" t="s">
        <v>14</v>
      </c>
      <c r="H2" s="2" t="s">
        <v>186</v>
      </c>
      <c r="I2" s="2"/>
    </row>
    <row r="3" spans="1:9" x14ac:dyDescent="0.2">
      <c r="A3" s="1" t="s">
        <v>22</v>
      </c>
      <c r="B3" s="2" t="s">
        <v>187</v>
      </c>
      <c r="C3" s="2"/>
      <c r="D3" s="2"/>
      <c r="E3" s="1"/>
      <c r="F3" s="1"/>
      <c r="G3" s="3" t="s">
        <v>15</v>
      </c>
      <c r="H3" s="134" t="s">
        <v>188</v>
      </c>
      <c r="I3" s="4"/>
    </row>
    <row r="4" spans="1:9" x14ac:dyDescent="0.2">
      <c r="A4" s="1" t="s">
        <v>16</v>
      </c>
      <c r="B4" s="2" t="s">
        <v>189</v>
      </c>
      <c r="C4" s="2"/>
      <c r="D4" s="2"/>
      <c r="E4" s="1"/>
      <c r="F4" s="1"/>
      <c r="G4" s="3" t="s">
        <v>18</v>
      </c>
      <c r="H4" s="2" t="s">
        <v>41</v>
      </c>
      <c r="I4" s="2"/>
    </row>
    <row r="5" spans="1:9" x14ac:dyDescent="0.2">
      <c r="A5" s="1" t="s">
        <v>17</v>
      </c>
      <c r="B5" s="2" t="s">
        <v>190</v>
      </c>
      <c r="C5" s="4"/>
      <c r="D5" s="4"/>
      <c r="E5" s="1"/>
      <c r="F5" s="1"/>
      <c r="G5" s="3" t="s">
        <v>19</v>
      </c>
      <c r="H5" s="4" t="s">
        <v>191</v>
      </c>
      <c r="I5" s="4"/>
    </row>
    <row r="6" spans="1:9" ht="10.5" customHeight="1" x14ac:dyDescent="0.2">
      <c r="A6" s="1"/>
      <c r="B6" s="1"/>
      <c r="C6" s="1"/>
      <c r="D6" s="1"/>
      <c r="E6" s="1"/>
      <c r="F6" s="1"/>
      <c r="G6" s="1"/>
      <c r="H6" s="1"/>
      <c r="I6" s="1"/>
    </row>
    <row r="7" spans="1:9" x14ac:dyDescent="0.2">
      <c r="A7" s="63" t="s">
        <v>192</v>
      </c>
      <c r="B7" s="1"/>
      <c r="C7" s="1"/>
      <c r="D7" s="1"/>
      <c r="E7" s="1"/>
      <c r="F7" s="1"/>
      <c r="G7" s="1"/>
      <c r="H7" s="1"/>
      <c r="I7" s="1"/>
    </row>
    <row r="8" spans="1:9" ht="9.75" customHeight="1" x14ac:dyDescent="0.2">
      <c r="A8" s="1"/>
      <c r="B8" s="1"/>
      <c r="C8" s="1"/>
      <c r="D8" s="1"/>
      <c r="E8" s="1"/>
      <c r="F8" s="1"/>
      <c r="G8" s="1"/>
      <c r="H8" s="1"/>
      <c r="I8" s="1"/>
    </row>
    <row r="9" spans="1:9" x14ac:dyDescent="0.2">
      <c r="A9" s="1" t="s">
        <v>193</v>
      </c>
      <c r="B9" s="1"/>
      <c r="C9" s="1"/>
      <c r="D9" s="1"/>
      <c r="E9" s="1"/>
      <c r="F9" s="1"/>
      <c r="G9" s="1"/>
      <c r="H9" s="1"/>
      <c r="I9" s="1"/>
    </row>
    <row r="10" spans="1:9" ht="9" customHeight="1" x14ac:dyDescent="0.2">
      <c r="A10" s="1"/>
      <c r="B10" s="1"/>
      <c r="C10" s="1"/>
      <c r="D10" s="1"/>
      <c r="E10" s="1"/>
      <c r="F10" s="1"/>
      <c r="G10" s="1"/>
      <c r="H10" s="1"/>
      <c r="I10" s="1"/>
    </row>
    <row r="11" spans="1:9" x14ac:dyDescent="0.2">
      <c r="A11" t="s">
        <v>194</v>
      </c>
      <c r="B11" s="1"/>
      <c r="C11" s="1"/>
      <c r="D11" s="1"/>
      <c r="E11" s="1"/>
      <c r="F11" s="1"/>
      <c r="G11" s="1"/>
      <c r="H11" s="1"/>
      <c r="I11" s="1"/>
    </row>
    <row r="12" spans="1:9" x14ac:dyDescent="0.2">
      <c r="A12" t="s">
        <v>195</v>
      </c>
      <c r="B12" s="1"/>
      <c r="C12" s="1"/>
      <c r="D12" s="1"/>
      <c r="E12" s="1"/>
      <c r="F12" s="1"/>
      <c r="G12" s="1"/>
      <c r="H12" s="1"/>
      <c r="I12" s="1"/>
    </row>
    <row r="13" spans="1:9" ht="9.75" customHeight="1" x14ac:dyDescent="0.2">
      <c r="A13" s="1"/>
      <c r="B13" s="1"/>
      <c r="C13" s="1"/>
      <c r="D13" s="1"/>
      <c r="E13" s="1"/>
      <c r="F13" s="1"/>
      <c r="G13" s="1"/>
      <c r="H13" s="1"/>
      <c r="I13" s="1"/>
    </row>
    <row r="14" spans="1:9" x14ac:dyDescent="0.2">
      <c r="A14" s="64" t="s">
        <v>343</v>
      </c>
      <c r="B14" s="1"/>
      <c r="C14" s="1"/>
      <c r="D14" s="1"/>
      <c r="E14" s="1"/>
      <c r="F14" s="1"/>
      <c r="G14" s="1"/>
      <c r="H14" s="1"/>
      <c r="I14" s="1"/>
    </row>
    <row r="15" spans="1:9" ht="11.25" customHeight="1" x14ac:dyDescent="0.2">
      <c r="A15" s="1"/>
      <c r="B15" s="1"/>
      <c r="C15" s="1"/>
      <c r="D15" s="1"/>
      <c r="E15" s="1"/>
      <c r="F15" s="1"/>
      <c r="G15" s="1"/>
      <c r="H15" s="1"/>
      <c r="I15" s="1"/>
    </row>
    <row r="16" spans="1:9" x14ac:dyDescent="0.2">
      <c r="A16" s="230" t="s">
        <v>12</v>
      </c>
      <c r="B16" s="231"/>
      <c r="C16" s="231"/>
      <c r="D16" s="231"/>
      <c r="E16" s="231"/>
      <c r="F16" s="231"/>
      <c r="G16" s="231"/>
      <c r="H16" s="231"/>
      <c r="I16" s="232"/>
    </row>
    <row r="17" spans="1:9" x14ac:dyDescent="0.2">
      <c r="A17" s="14"/>
      <c r="B17" s="6"/>
      <c r="C17" s="25" t="s">
        <v>27</v>
      </c>
      <c r="D17" s="25" t="s">
        <v>30</v>
      </c>
      <c r="E17" s="25" t="s">
        <v>32</v>
      </c>
      <c r="F17" s="25" t="s">
        <v>33</v>
      </c>
      <c r="G17" s="25" t="s">
        <v>34</v>
      </c>
      <c r="H17" s="25" t="s">
        <v>35</v>
      </c>
      <c r="I17" s="25" t="s">
        <v>312</v>
      </c>
    </row>
    <row r="18" spans="1:9" x14ac:dyDescent="0.2">
      <c r="A18" s="14"/>
      <c r="B18" s="6"/>
      <c r="C18" s="26" t="s">
        <v>10</v>
      </c>
      <c r="D18" s="7" t="s">
        <v>10</v>
      </c>
      <c r="E18" s="5" t="s">
        <v>10</v>
      </c>
      <c r="F18" s="5" t="s">
        <v>10</v>
      </c>
      <c r="G18" s="35" t="s">
        <v>10</v>
      </c>
      <c r="H18" s="5" t="s">
        <v>11</v>
      </c>
      <c r="I18" s="5" t="s">
        <v>11</v>
      </c>
    </row>
    <row r="19" spans="1:9" x14ac:dyDescent="0.2">
      <c r="A19" s="14" t="s">
        <v>0</v>
      </c>
      <c r="B19" s="6"/>
      <c r="C19" s="75">
        <v>14351901</v>
      </c>
      <c r="D19" s="75">
        <v>13683337</v>
      </c>
      <c r="E19" s="75">
        <v>13683337</v>
      </c>
      <c r="F19" s="18">
        <v>13683337</v>
      </c>
      <c r="G19" s="18">
        <v>13683337</v>
      </c>
      <c r="H19" s="18">
        <v>10476456</v>
      </c>
      <c r="I19" s="18">
        <v>10476456</v>
      </c>
    </row>
    <row r="20" spans="1:9" x14ac:dyDescent="0.2">
      <c r="A20" s="14" t="s">
        <v>1</v>
      </c>
      <c r="B20" s="6"/>
      <c r="C20" s="75">
        <v>72962</v>
      </c>
      <c r="D20" s="75">
        <v>404619</v>
      </c>
      <c r="E20" s="75">
        <v>173238.11000000034</v>
      </c>
      <c r="F20" s="18">
        <v>57357.320000000298</v>
      </c>
      <c r="G20" s="18">
        <f>F31</f>
        <v>57357.320000000298</v>
      </c>
      <c r="H20" s="18">
        <v>0.32000000029802322</v>
      </c>
      <c r="I20" s="18">
        <v>0.32000000029802322</v>
      </c>
    </row>
    <row r="21" spans="1:9" x14ac:dyDescent="0.2">
      <c r="A21" s="14" t="s">
        <v>2</v>
      </c>
      <c r="B21" s="6"/>
      <c r="C21" s="75">
        <v>6598391</v>
      </c>
      <c r="D21" s="75">
        <v>5243522.91</v>
      </c>
      <c r="E21" s="75">
        <v>5340394.3899999997</v>
      </c>
      <c r="F21" s="18">
        <v>9775795.1600000001</v>
      </c>
      <c r="G21" s="18">
        <v>7023941.5300000003</v>
      </c>
      <c r="H21" s="18">
        <v>10476456</v>
      </c>
      <c r="I21" s="18">
        <v>10476456</v>
      </c>
    </row>
    <row r="22" spans="1:9" x14ac:dyDescent="0.2">
      <c r="A22" s="14" t="s">
        <v>3</v>
      </c>
      <c r="B22" s="6"/>
      <c r="C22" s="75">
        <v>6266734</v>
      </c>
      <c r="D22" s="75">
        <v>5474903.7999999998</v>
      </c>
      <c r="E22" s="69">
        <v>5456275.1799999997</v>
      </c>
      <c r="F22" s="18">
        <v>9775795.1600000001</v>
      </c>
      <c r="G22" s="18">
        <v>6995668.6299999999</v>
      </c>
      <c r="H22" s="18">
        <v>10476456</v>
      </c>
      <c r="I22" s="18">
        <v>10476456</v>
      </c>
    </row>
    <row r="23" spans="1:9" x14ac:dyDescent="0.2">
      <c r="A23" s="14"/>
      <c r="B23" s="6"/>
      <c r="C23" s="75"/>
      <c r="D23" s="75"/>
      <c r="E23" s="75"/>
      <c r="F23" s="75"/>
      <c r="G23" s="18"/>
      <c r="H23" s="18"/>
      <c r="I23" s="18"/>
    </row>
    <row r="24" spans="1:9" x14ac:dyDescent="0.2">
      <c r="A24" s="66" t="s">
        <v>4</v>
      </c>
      <c r="B24" s="67"/>
      <c r="C24" s="68"/>
      <c r="D24" s="68"/>
      <c r="E24" s="68"/>
      <c r="F24" s="68"/>
      <c r="G24" s="68"/>
      <c r="H24" s="69"/>
      <c r="I24" s="69"/>
    </row>
    <row r="25" spans="1:9" x14ac:dyDescent="0.2">
      <c r="A25" s="70" t="s">
        <v>31</v>
      </c>
      <c r="B25" s="71"/>
      <c r="C25" s="72"/>
      <c r="D25" s="68"/>
      <c r="E25" s="68"/>
      <c r="F25" s="68"/>
      <c r="G25" s="68"/>
      <c r="H25" s="69"/>
      <c r="I25" s="69"/>
    </row>
    <row r="26" spans="1:9" x14ac:dyDescent="0.2">
      <c r="A26" s="73"/>
      <c r="B26" s="74"/>
      <c r="C26" s="75"/>
      <c r="D26" s="75"/>
      <c r="E26" s="75"/>
      <c r="F26" s="75"/>
      <c r="G26" s="75"/>
      <c r="H26" s="75"/>
      <c r="I26" s="75"/>
    </row>
    <row r="27" spans="1:9" x14ac:dyDescent="0.2">
      <c r="A27" s="73"/>
      <c r="B27" s="74"/>
      <c r="C27" s="75"/>
      <c r="D27" s="75"/>
      <c r="E27" s="75"/>
      <c r="F27" s="75"/>
      <c r="G27" s="75"/>
      <c r="H27" s="75"/>
      <c r="I27" s="75"/>
    </row>
    <row r="28" spans="1:9" x14ac:dyDescent="0.2">
      <c r="A28" s="73"/>
      <c r="B28" s="74"/>
      <c r="C28" s="75"/>
      <c r="D28" s="75"/>
      <c r="E28" s="75"/>
      <c r="F28" s="75"/>
      <c r="G28" s="75"/>
      <c r="H28" s="75"/>
      <c r="I28" s="75"/>
    </row>
    <row r="29" spans="1:9" x14ac:dyDescent="0.2">
      <c r="A29" s="66" t="s">
        <v>5</v>
      </c>
      <c r="B29" s="71"/>
      <c r="C29" s="69">
        <v>0</v>
      </c>
      <c r="D29" s="69">
        <v>0</v>
      </c>
      <c r="E29" s="69">
        <v>0</v>
      </c>
      <c r="F29" s="69">
        <f t="shared" ref="F29:H29" si="0">SUM(F26:F28)</f>
        <v>0</v>
      </c>
      <c r="G29" s="69">
        <f t="shared" si="0"/>
        <v>0</v>
      </c>
      <c r="H29" s="69">
        <f t="shared" si="0"/>
        <v>0</v>
      </c>
      <c r="I29" s="69">
        <f t="shared" ref="I29" si="1">SUM(I26:I28)</f>
        <v>0</v>
      </c>
    </row>
    <row r="30" spans="1:9" x14ac:dyDescent="0.2">
      <c r="A30" s="14"/>
      <c r="B30" s="6"/>
      <c r="C30" s="75"/>
      <c r="D30" s="75"/>
      <c r="E30" s="75"/>
      <c r="F30" s="75"/>
      <c r="G30" s="18"/>
      <c r="H30" s="18"/>
      <c r="I30" s="18"/>
    </row>
    <row r="31" spans="1:9" x14ac:dyDescent="0.2">
      <c r="A31" s="14" t="s">
        <v>7</v>
      </c>
      <c r="B31" s="6"/>
      <c r="C31" s="69">
        <v>404619</v>
      </c>
      <c r="D31" s="69">
        <v>173238.11000000034</v>
      </c>
      <c r="E31" s="69">
        <v>57357.320000000298</v>
      </c>
      <c r="F31" s="69">
        <f>+F20+F21-F22+F29</f>
        <v>57357.320000000298</v>
      </c>
      <c r="G31" s="17">
        <f>+G20+G21-G22+G29</f>
        <v>85630.220000000671</v>
      </c>
      <c r="H31" s="17">
        <f t="shared" ref="H31:I31" si="2">+H20+H21-H22+H29</f>
        <v>0.32000000029802322</v>
      </c>
      <c r="I31" s="17">
        <f t="shared" si="2"/>
        <v>0.32000000029802322</v>
      </c>
    </row>
    <row r="32" spans="1:9" x14ac:dyDescent="0.2">
      <c r="A32" s="11"/>
      <c r="B32" s="12"/>
      <c r="C32" s="77"/>
      <c r="D32" s="77"/>
      <c r="E32" s="75"/>
      <c r="F32" s="75"/>
      <c r="G32" s="18"/>
      <c r="H32" s="18"/>
      <c r="I32" s="18"/>
    </row>
    <row r="33" spans="1:9" x14ac:dyDescent="0.2">
      <c r="A33" s="14" t="s">
        <v>24</v>
      </c>
      <c r="B33" s="6"/>
      <c r="C33" s="77">
        <v>6390924</v>
      </c>
      <c r="D33" s="77">
        <v>7505111</v>
      </c>
      <c r="E33" s="75">
        <v>12862735.4</v>
      </c>
      <c r="F33" s="75">
        <v>13548266.640000001</v>
      </c>
      <c r="G33" s="18">
        <v>17825315.510000002</v>
      </c>
      <c r="H33" s="18"/>
      <c r="I33" s="18"/>
    </row>
    <row r="34" spans="1:9" x14ac:dyDescent="0.2">
      <c r="A34" s="11"/>
      <c r="B34" s="12"/>
      <c r="C34" s="77"/>
      <c r="D34" s="77"/>
      <c r="E34" s="75"/>
      <c r="F34" s="75"/>
      <c r="G34" s="18"/>
      <c r="H34" s="18"/>
      <c r="I34" s="18"/>
    </row>
    <row r="35" spans="1:9" x14ac:dyDescent="0.2">
      <c r="A35" s="14" t="s">
        <v>25</v>
      </c>
      <c r="B35" s="8"/>
      <c r="C35" s="20">
        <f t="shared" ref="C35:I35" si="3">C31-C33</f>
        <v>-5986305</v>
      </c>
      <c r="D35" s="20">
        <f t="shared" si="3"/>
        <v>-7331872.8899999997</v>
      </c>
      <c r="E35" s="181" t="s">
        <v>76</v>
      </c>
      <c r="F35" s="181" t="s">
        <v>76</v>
      </c>
      <c r="G35" s="181" t="s">
        <v>76</v>
      </c>
      <c r="H35" s="20">
        <f t="shared" si="3"/>
        <v>0.32000000029802322</v>
      </c>
      <c r="I35" s="20">
        <f t="shared" si="3"/>
        <v>0.32000000029802322</v>
      </c>
    </row>
    <row r="36" spans="1:9" x14ac:dyDescent="0.2">
      <c r="A36" s="15"/>
      <c r="B36" s="15"/>
      <c r="C36" s="22"/>
      <c r="D36" s="22"/>
      <c r="E36" s="22"/>
      <c r="F36" s="22"/>
      <c r="G36" s="22"/>
      <c r="H36" s="22"/>
      <c r="I36" s="22"/>
    </row>
    <row r="37" spans="1:9" x14ac:dyDescent="0.2">
      <c r="A37" s="16" t="s">
        <v>26</v>
      </c>
      <c r="B37" s="2"/>
      <c r="C37" s="76"/>
      <c r="D37" s="76"/>
      <c r="E37" s="23"/>
      <c r="F37" s="23"/>
      <c r="G37" s="23"/>
      <c r="H37" s="23"/>
      <c r="I37" s="23"/>
    </row>
    <row r="38" spans="1:9" x14ac:dyDescent="0.2">
      <c r="A38" s="24" t="s">
        <v>29</v>
      </c>
      <c r="B38" s="12"/>
      <c r="C38" s="77"/>
      <c r="D38" s="77"/>
      <c r="E38" s="19"/>
      <c r="F38" s="19"/>
      <c r="G38" s="19"/>
      <c r="H38" s="19"/>
      <c r="I38" s="19"/>
    </row>
    <row r="39" spans="1:9" x14ac:dyDescent="0.2">
      <c r="A39" s="14"/>
      <c r="B39" s="6"/>
      <c r="C39" s="18"/>
      <c r="D39" s="18"/>
      <c r="E39" s="18"/>
      <c r="F39" s="18"/>
      <c r="G39" s="18"/>
      <c r="H39" s="18"/>
      <c r="I39" s="18"/>
    </row>
    <row r="40" spans="1:9" x14ac:dyDescent="0.2">
      <c r="A40" s="14" t="s">
        <v>6</v>
      </c>
      <c r="B40" s="6"/>
      <c r="C40" s="75"/>
      <c r="D40" s="75"/>
      <c r="E40" s="18"/>
      <c r="F40" s="18"/>
      <c r="G40" s="18"/>
      <c r="H40" s="18"/>
      <c r="I40" s="18"/>
    </row>
    <row r="41" spans="1:9" x14ac:dyDescent="0.2">
      <c r="A41" s="14"/>
      <c r="B41" s="6"/>
      <c r="C41" s="75"/>
      <c r="D41" s="75"/>
      <c r="E41" s="18"/>
      <c r="F41" s="18"/>
      <c r="G41" s="18"/>
      <c r="H41" s="18"/>
      <c r="I41" s="18"/>
    </row>
    <row r="42" spans="1:9" x14ac:dyDescent="0.2">
      <c r="A42" s="10" t="s">
        <v>8</v>
      </c>
      <c r="B42" s="8"/>
      <c r="C42" s="75"/>
      <c r="D42" s="75"/>
      <c r="E42" s="18"/>
      <c r="F42" s="18"/>
      <c r="G42" s="18"/>
      <c r="H42" s="18"/>
      <c r="I42" s="18"/>
    </row>
    <row r="43" spans="1:9" x14ac:dyDescent="0.2">
      <c r="A43" s="13" t="s">
        <v>9</v>
      </c>
      <c r="B43" s="9"/>
      <c r="C43" s="75"/>
      <c r="D43" s="75"/>
      <c r="E43" s="18"/>
      <c r="F43" s="18"/>
      <c r="G43" s="18"/>
      <c r="H43" s="18"/>
      <c r="I43" s="18"/>
    </row>
  </sheetData>
  <sheetProtection selectLockedCells="1"/>
  <mergeCells count="1">
    <mergeCell ref="A16:I16"/>
  </mergeCells>
  <printOptions horizontalCentered="1"/>
  <pageMargins left="0.75" right="0.75" top="0.6" bottom="0.55000000000000004" header="0.28000000000000003" footer="0.16"/>
  <pageSetup scale="90" orientation="landscape" horizontalDpi="4294967295" verticalDpi="4294967295" r:id="rId1"/>
  <headerFooter alignWithMargins="0">
    <oddHeader>&amp;C&amp;"Arial,Bold"Report on Non-General Fund Information
&amp;"Arial,Regular"for Submittal to the 2023 Legislature</oddHeader>
    <oddFooter>&amp;LForm 37-47 (rev. 9/7/21)&amp;R&amp;D  &amp;T</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20D6FD-D269-4D31-A82F-CF8648681241}">
  <sheetPr>
    <pageSetUpPr fitToPage="1"/>
  </sheetPr>
  <dimension ref="A1:I57"/>
  <sheetViews>
    <sheetView zoomScaleNormal="100" zoomScalePageLayoutView="90" workbookViewId="0">
      <selection activeCell="A7" sqref="A7"/>
    </sheetView>
  </sheetViews>
  <sheetFormatPr defaultRowHeight="12.75" x14ac:dyDescent="0.2"/>
  <cols>
    <col min="1" max="2" width="14.570312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131" t="s">
        <v>55</v>
      </c>
      <c r="C2" s="2"/>
      <c r="D2" s="2"/>
      <c r="E2" s="1"/>
      <c r="F2" s="1"/>
      <c r="G2" s="3" t="s">
        <v>14</v>
      </c>
      <c r="H2" s="131" t="s">
        <v>173</v>
      </c>
      <c r="I2" s="2"/>
    </row>
    <row r="3" spans="1:9" x14ac:dyDescent="0.2">
      <c r="A3" s="1" t="s">
        <v>22</v>
      </c>
      <c r="B3" s="131" t="s">
        <v>174</v>
      </c>
      <c r="C3" s="2"/>
      <c r="D3" s="2"/>
      <c r="E3" s="1"/>
      <c r="F3" s="1"/>
      <c r="G3" s="3" t="s">
        <v>15</v>
      </c>
      <c r="H3" s="132" t="s">
        <v>175</v>
      </c>
      <c r="I3" s="4"/>
    </row>
    <row r="4" spans="1:9" x14ac:dyDescent="0.2">
      <c r="A4" s="1" t="s">
        <v>16</v>
      </c>
      <c r="B4" s="131" t="s">
        <v>176</v>
      </c>
      <c r="C4" s="2"/>
      <c r="D4" s="2"/>
      <c r="E4" s="1"/>
      <c r="F4" s="1"/>
      <c r="G4" s="3" t="s">
        <v>18</v>
      </c>
      <c r="H4" s="131" t="s">
        <v>177</v>
      </c>
      <c r="I4" s="2"/>
    </row>
    <row r="5" spans="1:9" x14ac:dyDescent="0.2">
      <c r="A5" s="1" t="s">
        <v>17</v>
      </c>
      <c r="B5" s="131" t="s">
        <v>178</v>
      </c>
      <c r="C5" s="4"/>
      <c r="D5" s="4"/>
      <c r="E5" s="1"/>
      <c r="F5" s="1"/>
      <c r="G5" s="3" t="s">
        <v>19</v>
      </c>
      <c r="H5" s="132" t="s">
        <v>179</v>
      </c>
      <c r="I5" s="4"/>
    </row>
    <row r="6" spans="1:9" x14ac:dyDescent="0.2">
      <c r="A6" s="1"/>
      <c r="B6" s="63" t="s">
        <v>180</v>
      </c>
      <c r="C6" s="1"/>
      <c r="D6" s="1"/>
      <c r="E6" s="1"/>
      <c r="F6" s="1"/>
      <c r="G6" s="1"/>
      <c r="H6" s="1"/>
      <c r="I6" s="1"/>
    </row>
    <row r="7" spans="1:9" ht="7.5" customHeight="1" x14ac:dyDescent="0.2">
      <c r="A7" s="1"/>
      <c r="B7" s="1"/>
      <c r="C7" s="1"/>
      <c r="D7" s="1"/>
      <c r="E7" s="1"/>
      <c r="F7" s="1"/>
      <c r="G7" s="1"/>
      <c r="H7" s="1"/>
      <c r="I7" s="1"/>
    </row>
    <row r="8" spans="1:9" x14ac:dyDescent="0.2">
      <c r="A8" s="1" t="s">
        <v>20</v>
      </c>
      <c r="B8" s="1"/>
      <c r="C8" s="1"/>
      <c r="D8" s="1"/>
      <c r="E8" s="1"/>
      <c r="F8" s="1"/>
      <c r="G8" s="1"/>
      <c r="H8" s="1"/>
      <c r="I8" s="1"/>
    </row>
    <row r="9" spans="1:9" x14ac:dyDescent="0.2">
      <c r="A9" s="63" t="s">
        <v>368</v>
      </c>
      <c r="B9" s="1"/>
      <c r="C9" s="1"/>
      <c r="D9" s="1"/>
      <c r="E9" s="1"/>
      <c r="F9" s="1"/>
      <c r="G9" s="1"/>
      <c r="H9" s="1"/>
      <c r="I9" s="1"/>
    </row>
    <row r="10" spans="1:9" x14ac:dyDescent="0.2">
      <c r="A10" s="63" t="s">
        <v>369</v>
      </c>
      <c r="B10" s="1"/>
      <c r="C10" s="1"/>
      <c r="D10" s="1"/>
      <c r="E10" s="1"/>
      <c r="F10" s="1"/>
      <c r="G10" s="1"/>
      <c r="H10" s="1"/>
      <c r="I10" s="1"/>
    </row>
    <row r="11" spans="1:9" ht="9" customHeight="1" x14ac:dyDescent="0.2">
      <c r="A11" s="63"/>
      <c r="B11" s="1"/>
      <c r="C11" s="1"/>
      <c r="D11" s="1"/>
      <c r="E11" s="1"/>
      <c r="F11" s="1"/>
      <c r="G11" s="1"/>
      <c r="H11" s="1"/>
      <c r="I11" s="1"/>
    </row>
    <row r="12" spans="1:9" x14ac:dyDescent="0.2">
      <c r="A12" s="1" t="s">
        <v>21</v>
      </c>
      <c r="B12" s="1"/>
      <c r="C12" s="1"/>
      <c r="D12" s="1"/>
      <c r="E12" s="1"/>
      <c r="F12" s="1"/>
      <c r="G12" s="1"/>
      <c r="H12" s="1"/>
      <c r="I12" s="1"/>
    </row>
    <row r="13" spans="1:9" x14ac:dyDescent="0.2">
      <c r="A13" s="63" t="s">
        <v>370</v>
      </c>
      <c r="B13" s="1"/>
      <c r="C13" s="1"/>
      <c r="D13" s="1"/>
      <c r="E13" s="1"/>
      <c r="F13" s="1"/>
      <c r="G13" s="1"/>
      <c r="H13" s="1"/>
      <c r="I13" s="1"/>
    </row>
    <row r="14" spans="1:9" ht="9.75" customHeight="1" x14ac:dyDescent="0.2">
      <c r="A14" s="63"/>
      <c r="B14" s="1"/>
      <c r="C14" s="1"/>
      <c r="D14" s="1"/>
      <c r="E14" s="1"/>
      <c r="F14" s="1"/>
      <c r="G14" s="1"/>
      <c r="H14" s="1"/>
      <c r="I14" s="1"/>
    </row>
    <row r="15" spans="1:9" x14ac:dyDescent="0.2">
      <c r="A15" s="1" t="s">
        <v>23</v>
      </c>
      <c r="B15" s="1"/>
      <c r="C15" s="1"/>
      <c r="D15" s="1"/>
      <c r="E15" s="1"/>
      <c r="F15" s="1"/>
      <c r="G15" s="1"/>
      <c r="H15" s="1"/>
      <c r="I15" s="1"/>
    </row>
    <row r="16" spans="1:9" x14ac:dyDescent="0.2">
      <c r="A16" s="63" t="s">
        <v>371</v>
      </c>
      <c r="B16" s="1"/>
      <c r="C16" s="1"/>
      <c r="D16" s="1"/>
      <c r="E16" s="1"/>
      <c r="F16" s="1"/>
      <c r="G16" s="1"/>
      <c r="H16" s="1"/>
      <c r="I16" s="1"/>
    </row>
    <row r="17" spans="1:9" x14ac:dyDescent="0.2">
      <c r="A17" s="63" t="s">
        <v>372</v>
      </c>
      <c r="B17" s="1"/>
      <c r="C17" s="1"/>
      <c r="D17" s="1"/>
      <c r="E17" s="1"/>
      <c r="F17" s="1"/>
      <c r="G17" s="1"/>
      <c r="H17" s="1"/>
      <c r="I17" s="1"/>
    </row>
    <row r="18" spans="1:9" x14ac:dyDescent="0.2">
      <c r="A18" s="63" t="s">
        <v>373</v>
      </c>
      <c r="B18" s="1"/>
      <c r="C18" s="1"/>
      <c r="D18" s="1"/>
      <c r="E18" s="1"/>
      <c r="F18" s="1"/>
      <c r="G18" s="1"/>
      <c r="H18" s="1"/>
      <c r="I18" s="1"/>
    </row>
    <row r="19" spans="1:9" ht="7.5" customHeight="1" x14ac:dyDescent="0.2">
      <c r="A19" s="63"/>
      <c r="B19" s="1"/>
      <c r="C19" s="1"/>
      <c r="D19" s="1"/>
      <c r="E19" s="1"/>
      <c r="F19" s="1"/>
      <c r="G19" s="1"/>
      <c r="H19" s="1"/>
      <c r="I19" s="1"/>
    </row>
    <row r="20" spans="1:9" x14ac:dyDescent="0.2">
      <c r="A20" s="64" t="s">
        <v>28</v>
      </c>
      <c r="B20" s="1"/>
      <c r="C20" s="1"/>
      <c r="D20" s="1"/>
      <c r="E20" s="1"/>
      <c r="F20" s="1"/>
      <c r="G20" s="1"/>
      <c r="H20" s="1"/>
      <c r="I20" s="1"/>
    </row>
    <row r="21" spans="1:9" x14ac:dyDescent="0.2">
      <c r="A21" s="63" t="s">
        <v>374</v>
      </c>
      <c r="B21" s="1"/>
      <c r="C21" s="1"/>
      <c r="D21" s="1"/>
      <c r="E21" s="1"/>
      <c r="F21" s="1"/>
      <c r="G21" s="1"/>
      <c r="H21" s="1"/>
      <c r="I21" s="1"/>
    </row>
    <row r="22" spans="1:9" x14ac:dyDescent="0.2">
      <c r="A22" s="63" t="s">
        <v>375</v>
      </c>
      <c r="B22" s="1"/>
      <c r="C22" s="1"/>
      <c r="D22" s="1"/>
      <c r="E22" s="1"/>
      <c r="F22" s="1"/>
      <c r="G22" s="1"/>
      <c r="H22" s="1"/>
      <c r="I22" s="1"/>
    </row>
    <row r="23" spans="1:9" x14ac:dyDescent="0.2">
      <c r="A23" s="63" t="s">
        <v>376</v>
      </c>
      <c r="B23" s="1"/>
      <c r="C23" s="1"/>
      <c r="D23" s="1"/>
      <c r="E23" s="1"/>
      <c r="F23" s="1"/>
      <c r="G23" s="1"/>
      <c r="H23" s="1"/>
      <c r="I23" s="1"/>
    </row>
    <row r="24" spans="1:9" x14ac:dyDescent="0.2">
      <c r="A24" s="63" t="s">
        <v>377</v>
      </c>
      <c r="B24" s="1"/>
      <c r="C24" s="1"/>
      <c r="D24" s="1"/>
      <c r="E24" s="1"/>
      <c r="F24" s="1"/>
      <c r="G24" s="1"/>
      <c r="H24" s="1"/>
      <c r="I24" s="1"/>
    </row>
    <row r="25" spans="1:9" x14ac:dyDescent="0.2">
      <c r="A25" s="63" t="s">
        <v>378</v>
      </c>
      <c r="B25" s="1"/>
      <c r="C25" s="1"/>
      <c r="D25" s="1"/>
      <c r="E25" s="1"/>
      <c r="F25" s="1"/>
      <c r="G25" s="1"/>
      <c r="H25" s="1"/>
      <c r="I25" s="1"/>
    </row>
    <row r="26" spans="1:9" x14ac:dyDescent="0.2">
      <c r="A26" s="63" t="s">
        <v>379</v>
      </c>
      <c r="B26" s="1"/>
      <c r="C26" s="1"/>
      <c r="D26" s="1"/>
      <c r="E26" s="1"/>
      <c r="F26" s="1"/>
      <c r="G26" s="1"/>
      <c r="H26" s="1"/>
      <c r="I26" s="1"/>
    </row>
    <row r="27" spans="1:9" x14ac:dyDescent="0.2">
      <c r="A27" s="63" t="s">
        <v>380</v>
      </c>
      <c r="B27" s="1"/>
      <c r="C27" s="1"/>
      <c r="D27" s="1"/>
      <c r="E27" s="1"/>
      <c r="F27" s="1"/>
      <c r="G27" s="1"/>
      <c r="H27" s="1"/>
      <c r="I27" s="1"/>
    </row>
    <row r="28" spans="1:9" x14ac:dyDescent="0.2">
      <c r="A28" s="63" t="s">
        <v>381</v>
      </c>
      <c r="B28" s="1"/>
      <c r="C28" s="1"/>
      <c r="D28" s="1"/>
      <c r="E28" s="1"/>
      <c r="F28" s="1"/>
      <c r="G28" s="1"/>
      <c r="H28" s="1"/>
      <c r="I28" s="1"/>
    </row>
    <row r="29" spans="1:9" ht="12" customHeight="1" x14ac:dyDescent="0.2">
      <c r="A29" s="1"/>
      <c r="B29" s="1"/>
      <c r="C29" s="1"/>
      <c r="D29" s="1"/>
      <c r="E29" s="1"/>
      <c r="F29" s="1"/>
      <c r="G29" s="1"/>
      <c r="H29" s="1"/>
      <c r="I29" s="1"/>
    </row>
    <row r="30" spans="1:9" x14ac:dyDescent="0.2">
      <c r="A30" s="230" t="s">
        <v>12</v>
      </c>
      <c r="B30" s="231"/>
      <c r="C30" s="231"/>
      <c r="D30" s="231"/>
      <c r="E30" s="231"/>
      <c r="F30" s="231"/>
      <c r="G30" s="231"/>
      <c r="H30" s="231"/>
      <c r="I30" s="232"/>
    </row>
    <row r="31" spans="1:9" x14ac:dyDescent="0.2">
      <c r="A31" s="14"/>
      <c r="B31" s="6"/>
      <c r="C31" s="25" t="s">
        <v>27</v>
      </c>
      <c r="D31" s="25" t="s">
        <v>30</v>
      </c>
      <c r="E31" s="25" t="s">
        <v>32</v>
      </c>
      <c r="F31" s="25" t="s">
        <v>33</v>
      </c>
      <c r="G31" s="25" t="s">
        <v>34</v>
      </c>
      <c r="H31" s="25" t="s">
        <v>35</v>
      </c>
      <c r="I31" s="25" t="s">
        <v>312</v>
      </c>
    </row>
    <row r="32" spans="1:9" x14ac:dyDescent="0.2">
      <c r="A32" s="14"/>
      <c r="B32" s="6"/>
      <c r="C32" s="26" t="s">
        <v>10</v>
      </c>
      <c r="D32" s="7" t="s">
        <v>10</v>
      </c>
      <c r="E32" s="5" t="s">
        <v>10</v>
      </c>
      <c r="F32" s="5" t="s">
        <v>10</v>
      </c>
      <c r="G32" s="5" t="s">
        <v>10</v>
      </c>
      <c r="H32" s="5" t="s">
        <v>11</v>
      </c>
      <c r="I32" s="5" t="s">
        <v>11</v>
      </c>
    </row>
    <row r="33" spans="1:9" x14ac:dyDescent="0.2">
      <c r="A33" s="14" t="s">
        <v>0</v>
      </c>
      <c r="B33" s="6"/>
      <c r="C33" s="18"/>
      <c r="D33" s="18"/>
      <c r="E33" s="18"/>
      <c r="F33" s="18"/>
      <c r="G33" s="18"/>
      <c r="H33" s="18"/>
      <c r="I33" s="18"/>
    </row>
    <row r="34" spans="1:9" x14ac:dyDescent="0.2">
      <c r="A34" s="14" t="s">
        <v>1</v>
      </c>
      <c r="B34" s="6"/>
      <c r="C34" s="18">
        <f t="shared" ref="C34" si="0">B45</f>
        <v>0</v>
      </c>
      <c r="D34" s="18">
        <f t="shared" ref="D34" si="1">C45</f>
        <v>0</v>
      </c>
      <c r="E34" s="18">
        <f t="shared" ref="E34" si="2">D45</f>
        <v>0</v>
      </c>
      <c r="F34" s="18">
        <f t="shared" ref="F34" si="3">E45</f>
        <v>0</v>
      </c>
      <c r="G34" s="18">
        <f t="shared" ref="G34" si="4">F45</f>
        <v>0</v>
      </c>
      <c r="H34" s="18">
        <f t="shared" ref="H34" si="5">G45</f>
        <v>0</v>
      </c>
      <c r="I34" s="18">
        <f t="shared" ref="I34" si="6">H45</f>
        <v>4575</v>
      </c>
    </row>
    <row r="35" spans="1:9" x14ac:dyDescent="0.2">
      <c r="A35" s="14" t="s">
        <v>2</v>
      </c>
      <c r="B35" s="6"/>
      <c r="C35" s="18"/>
      <c r="D35" s="18"/>
      <c r="E35" s="18">
        <v>39434</v>
      </c>
      <c r="F35" s="133">
        <v>89434</v>
      </c>
      <c r="G35" s="18">
        <v>37925.21</v>
      </c>
      <c r="H35" s="18">
        <v>189575</v>
      </c>
      <c r="I35" s="18">
        <v>189575</v>
      </c>
    </row>
    <row r="36" spans="1:9" x14ac:dyDescent="0.2">
      <c r="A36" s="14" t="s">
        <v>3</v>
      </c>
      <c r="B36" s="6"/>
      <c r="C36" s="18"/>
      <c r="D36" s="18"/>
      <c r="E36" s="17">
        <v>39434</v>
      </c>
      <c r="F36" s="133">
        <v>89434</v>
      </c>
      <c r="G36" s="18">
        <v>37925.21</v>
      </c>
      <c r="H36" s="18">
        <v>185000</v>
      </c>
      <c r="I36" s="18">
        <v>185000</v>
      </c>
    </row>
    <row r="37" spans="1:9" x14ac:dyDescent="0.2">
      <c r="A37" s="14"/>
      <c r="B37" s="6"/>
      <c r="C37" s="18"/>
      <c r="D37" s="18"/>
      <c r="E37" s="18"/>
      <c r="F37" s="18"/>
      <c r="G37" s="18"/>
      <c r="H37" s="18"/>
      <c r="I37" s="18"/>
    </row>
    <row r="38" spans="1:9" x14ac:dyDescent="0.2">
      <c r="A38" s="66" t="s">
        <v>4</v>
      </c>
      <c r="B38" s="67"/>
      <c r="C38" s="68"/>
      <c r="D38" s="68"/>
      <c r="E38" s="68"/>
      <c r="F38" s="68"/>
      <c r="G38" s="68"/>
      <c r="H38" s="69"/>
      <c r="I38" s="69"/>
    </row>
    <row r="39" spans="1:9" x14ac:dyDescent="0.2">
      <c r="A39" s="70" t="s">
        <v>31</v>
      </c>
      <c r="B39" s="71"/>
      <c r="C39" s="72"/>
      <c r="D39" s="68"/>
      <c r="E39" s="68"/>
      <c r="F39" s="68"/>
      <c r="G39" s="68"/>
      <c r="H39" s="69"/>
      <c r="I39" s="69"/>
    </row>
    <row r="40" spans="1:9" x14ac:dyDescent="0.2">
      <c r="A40" s="73"/>
      <c r="B40" s="74"/>
      <c r="C40" s="75"/>
      <c r="D40" s="75"/>
      <c r="E40" s="75"/>
      <c r="F40" s="75"/>
      <c r="G40" s="75"/>
      <c r="H40" s="75"/>
      <c r="I40" s="75"/>
    </row>
    <row r="41" spans="1:9" x14ac:dyDescent="0.2">
      <c r="A41" s="73"/>
      <c r="B41" s="74"/>
      <c r="C41" s="75"/>
      <c r="D41" s="75"/>
      <c r="E41" s="75"/>
      <c r="F41" s="75"/>
      <c r="G41" s="75"/>
      <c r="H41" s="75"/>
      <c r="I41" s="75"/>
    </row>
    <row r="42" spans="1:9" x14ac:dyDescent="0.2">
      <c r="A42" s="73"/>
      <c r="B42" s="74"/>
      <c r="C42" s="75"/>
      <c r="D42" s="75"/>
      <c r="E42" s="75"/>
      <c r="F42" s="75"/>
      <c r="G42" s="75"/>
      <c r="H42" s="75"/>
      <c r="I42" s="75"/>
    </row>
    <row r="43" spans="1:9" x14ac:dyDescent="0.2">
      <c r="A43" s="66" t="s">
        <v>5</v>
      </c>
      <c r="B43" s="71"/>
      <c r="C43" s="69">
        <f t="shared" ref="C43:H43" si="7">SUM(C40:C42)</f>
        <v>0</v>
      </c>
      <c r="D43" s="69">
        <f t="shared" si="7"/>
        <v>0</v>
      </c>
      <c r="E43" s="69">
        <f t="shared" si="7"/>
        <v>0</v>
      </c>
      <c r="F43" s="69">
        <f t="shared" si="7"/>
        <v>0</v>
      </c>
      <c r="G43" s="69">
        <f t="shared" si="7"/>
        <v>0</v>
      </c>
      <c r="H43" s="69">
        <f t="shared" si="7"/>
        <v>0</v>
      </c>
      <c r="I43" s="69">
        <f t="shared" ref="I43" si="8">SUM(I40:I42)</f>
        <v>0</v>
      </c>
    </row>
    <row r="44" spans="1:9" x14ac:dyDescent="0.2">
      <c r="A44" s="14"/>
      <c r="B44" s="6"/>
      <c r="C44" s="18"/>
      <c r="D44" s="18"/>
      <c r="E44" s="18"/>
      <c r="F44" s="18"/>
      <c r="G44" s="18"/>
      <c r="H44" s="18"/>
      <c r="I44" s="18"/>
    </row>
    <row r="45" spans="1:9" x14ac:dyDescent="0.2">
      <c r="A45" s="14" t="s">
        <v>7</v>
      </c>
      <c r="B45" s="6"/>
      <c r="C45" s="17">
        <f t="shared" ref="C45" si="9">+C34+C35-C36+C43</f>
        <v>0</v>
      </c>
      <c r="D45" s="17">
        <f>+D34+D35-D36+D43</f>
        <v>0</v>
      </c>
      <c r="E45" s="17">
        <f t="shared" ref="E45" si="10">+E34+E35-E36+E43</f>
        <v>0</v>
      </c>
      <c r="F45" s="17">
        <f>+F34+F35-F36+F43</f>
        <v>0</v>
      </c>
      <c r="G45" s="17">
        <f>+G34+G35-G36+G43</f>
        <v>0</v>
      </c>
      <c r="H45" s="17">
        <f t="shared" ref="H45" si="11">+H34+H35-H36+H43</f>
        <v>4575</v>
      </c>
      <c r="I45" s="17">
        <f t="shared" ref="I45" si="12">+I34+I35-I36+I43</f>
        <v>9150</v>
      </c>
    </row>
    <row r="46" spans="1:9" x14ac:dyDescent="0.2">
      <c r="A46" s="11"/>
      <c r="B46" s="12"/>
      <c r="C46" s="19"/>
      <c r="D46" s="19"/>
      <c r="E46" s="18"/>
      <c r="F46" s="18"/>
      <c r="G46" s="18"/>
      <c r="H46" s="18"/>
      <c r="I46" s="18"/>
    </row>
    <row r="47" spans="1:9" x14ac:dyDescent="0.2">
      <c r="A47" s="14" t="s">
        <v>24</v>
      </c>
      <c r="B47" s="6"/>
      <c r="C47" s="19"/>
      <c r="D47" s="19"/>
      <c r="E47" s="18"/>
      <c r="F47" s="18">
        <v>40000</v>
      </c>
      <c r="G47" s="18"/>
      <c r="H47" s="18"/>
      <c r="I47" s="18"/>
    </row>
    <row r="48" spans="1:9" x14ac:dyDescent="0.2">
      <c r="A48" s="11"/>
      <c r="B48" s="12"/>
      <c r="C48" s="19"/>
      <c r="D48" s="19"/>
      <c r="E48" s="18"/>
      <c r="F48" s="18"/>
      <c r="G48" s="18"/>
      <c r="H48" s="18"/>
      <c r="I48" s="18"/>
    </row>
    <row r="49" spans="1:9" x14ac:dyDescent="0.2">
      <c r="A49" s="14" t="s">
        <v>25</v>
      </c>
      <c r="B49" s="8"/>
      <c r="C49" s="20">
        <f t="shared" ref="C49:H49" si="13">C45-C47</f>
        <v>0</v>
      </c>
      <c r="D49" s="20">
        <f t="shared" si="13"/>
        <v>0</v>
      </c>
      <c r="E49" s="21">
        <f t="shared" si="13"/>
        <v>0</v>
      </c>
      <c r="F49" s="21">
        <f t="shared" si="13"/>
        <v>-40000</v>
      </c>
      <c r="G49" s="21">
        <f t="shared" si="13"/>
        <v>0</v>
      </c>
      <c r="H49" s="21">
        <f t="shared" si="13"/>
        <v>4575</v>
      </c>
      <c r="I49" s="21">
        <f t="shared" ref="I49" si="14">I45-I47</f>
        <v>9150</v>
      </c>
    </row>
    <row r="50" spans="1:9" x14ac:dyDescent="0.2">
      <c r="A50" s="15"/>
      <c r="B50" s="15"/>
      <c r="C50" s="22"/>
      <c r="D50" s="22"/>
      <c r="E50" s="22"/>
      <c r="F50" s="22"/>
      <c r="G50" s="22"/>
      <c r="H50" s="22"/>
      <c r="I50" s="22"/>
    </row>
    <row r="51" spans="1:9" x14ac:dyDescent="0.2">
      <c r="A51" s="16" t="s">
        <v>26</v>
      </c>
      <c r="B51" s="2"/>
      <c r="C51" s="76"/>
      <c r="D51" s="76"/>
      <c r="E51" s="23"/>
      <c r="F51" s="23"/>
      <c r="G51" s="23"/>
      <c r="H51" s="23"/>
      <c r="I51" s="23"/>
    </row>
    <row r="52" spans="1:9" x14ac:dyDescent="0.2">
      <c r="A52" s="24" t="s">
        <v>29</v>
      </c>
      <c r="B52" s="12"/>
      <c r="C52" s="77"/>
      <c r="D52" s="77"/>
      <c r="E52" s="19"/>
      <c r="F52" s="19"/>
      <c r="G52" s="19"/>
      <c r="H52" s="19"/>
      <c r="I52" s="19"/>
    </row>
    <row r="53" spans="1:9" x14ac:dyDescent="0.2">
      <c r="A53" s="14"/>
      <c r="B53" s="6"/>
      <c r="C53" s="18"/>
      <c r="D53" s="18"/>
      <c r="E53" s="18"/>
      <c r="F53" s="18"/>
      <c r="G53" s="18"/>
      <c r="H53" s="18"/>
      <c r="I53" s="18"/>
    </row>
    <row r="54" spans="1:9" x14ac:dyDescent="0.2">
      <c r="A54" s="14" t="s">
        <v>6</v>
      </c>
      <c r="B54" s="6"/>
      <c r="C54" s="75"/>
      <c r="D54" s="75"/>
      <c r="E54" s="18"/>
      <c r="F54" s="18"/>
      <c r="G54" s="18"/>
      <c r="H54" s="18"/>
      <c r="I54" s="18"/>
    </row>
    <row r="55" spans="1:9" x14ac:dyDescent="0.2">
      <c r="A55" s="14"/>
      <c r="B55" s="6"/>
      <c r="C55" s="75"/>
      <c r="D55" s="75"/>
      <c r="E55" s="18"/>
      <c r="F55" s="18"/>
      <c r="G55" s="18"/>
      <c r="H55" s="18"/>
      <c r="I55" s="18"/>
    </row>
    <row r="56" spans="1:9" x14ac:dyDescent="0.2">
      <c r="A56" s="10" t="s">
        <v>8</v>
      </c>
      <c r="B56" s="8"/>
      <c r="C56" s="75"/>
      <c r="D56" s="75"/>
      <c r="E56" s="18"/>
      <c r="F56" s="18"/>
      <c r="G56" s="18"/>
      <c r="H56" s="18"/>
      <c r="I56" s="18"/>
    </row>
    <row r="57" spans="1:9" x14ac:dyDescent="0.2">
      <c r="A57" s="13" t="s">
        <v>9</v>
      </c>
      <c r="B57" s="9"/>
      <c r="C57" s="75"/>
      <c r="D57" s="75"/>
      <c r="E57" s="18"/>
      <c r="F57" s="18"/>
      <c r="G57" s="18"/>
      <c r="H57" s="18"/>
      <c r="I57" s="18"/>
    </row>
  </sheetData>
  <mergeCells count="1">
    <mergeCell ref="A30:I30"/>
  </mergeCells>
  <pageMargins left="0.7" right="0.7" top="0.75" bottom="0.75" header="0.3" footer="0.3"/>
  <pageSetup scale="92" fitToHeight="0" orientation="landscape" r:id="rId1"/>
  <headerFooter>
    <oddHeader>&amp;C&amp;"Arial,Bold"Report on Non-General Fund Information&amp;"Arial,Regular"
for Submittal to the 2023 Legislature</oddHeader>
    <oddFooter>&amp;LForm 37-47 (rev. 9/7/21)&amp;R&amp;D  &amp;T</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ABEC73-FCEE-4B30-8736-CEA4D2D3CA4B}">
  <sheetPr>
    <pageSetUpPr fitToPage="1"/>
  </sheetPr>
  <dimension ref="A1:I48"/>
  <sheetViews>
    <sheetView zoomScaleNormal="100" zoomScalePageLayoutView="90" workbookViewId="0">
      <selection activeCell="A6" sqref="A6"/>
    </sheetView>
  </sheetViews>
  <sheetFormatPr defaultColWidth="8.85546875" defaultRowHeight="12.75" x14ac:dyDescent="0.2"/>
  <cols>
    <col min="1" max="2" width="14.7109375" style="27" customWidth="1"/>
    <col min="3" max="8" width="14" style="27" customWidth="1"/>
    <col min="9" max="9" width="13.140625" style="27" customWidth="1"/>
    <col min="10" max="16384" width="8.8554687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149</v>
      </c>
      <c r="I2" s="80"/>
    </row>
    <row r="3" spans="1:9" x14ac:dyDescent="0.2">
      <c r="A3" s="78" t="s">
        <v>22</v>
      </c>
      <c r="B3" s="28" t="s">
        <v>150</v>
      </c>
      <c r="C3" s="80"/>
      <c r="D3" s="80"/>
      <c r="E3" s="78"/>
      <c r="F3" s="78"/>
      <c r="G3" s="81" t="s">
        <v>15</v>
      </c>
      <c r="H3" s="82" t="s">
        <v>151</v>
      </c>
      <c r="I3" s="82"/>
    </row>
    <row r="4" spans="1:9" x14ac:dyDescent="0.2">
      <c r="A4" s="78" t="s">
        <v>16</v>
      </c>
      <c r="B4" s="80" t="s">
        <v>152</v>
      </c>
      <c r="C4" s="80"/>
      <c r="D4" s="80"/>
      <c r="E4" s="78"/>
      <c r="F4" s="78"/>
      <c r="G4" s="81" t="s">
        <v>18</v>
      </c>
      <c r="H4" s="80" t="s">
        <v>41</v>
      </c>
      <c r="I4" s="80"/>
    </row>
    <row r="5" spans="1:9" x14ac:dyDescent="0.2">
      <c r="A5" s="78" t="s">
        <v>17</v>
      </c>
      <c r="B5" s="80" t="s">
        <v>153</v>
      </c>
      <c r="C5" s="82"/>
      <c r="D5" s="82"/>
      <c r="E5" s="78"/>
      <c r="F5" s="78"/>
      <c r="G5" s="81" t="s">
        <v>19</v>
      </c>
      <c r="H5" s="82" t="s">
        <v>154</v>
      </c>
      <c r="I5" s="82"/>
    </row>
    <row r="6" spans="1:9" x14ac:dyDescent="0.2">
      <c r="A6" s="78"/>
      <c r="B6" s="78"/>
      <c r="C6" s="78"/>
      <c r="D6" s="78"/>
      <c r="E6" s="78"/>
      <c r="F6" s="78"/>
      <c r="G6" s="78"/>
      <c r="H6" s="78"/>
      <c r="I6" s="78"/>
    </row>
    <row r="7" spans="1:9" x14ac:dyDescent="0.2">
      <c r="A7" s="78" t="s">
        <v>155</v>
      </c>
      <c r="B7" s="78"/>
      <c r="C7" s="78"/>
      <c r="D7" s="78"/>
      <c r="E7" s="78"/>
      <c r="F7" s="78"/>
      <c r="G7" s="78"/>
      <c r="H7" s="78"/>
      <c r="I7" s="78"/>
    </row>
    <row r="8" spans="1:9" x14ac:dyDescent="0.2">
      <c r="A8" s="78"/>
      <c r="B8" s="78" t="s">
        <v>156</v>
      </c>
      <c r="C8" s="78"/>
      <c r="D8" s="78"/>
      <c r="E8" s="78"/>
      <c r="F8" s="78"/>
      <c r="G8" s="78"/>
      <c r="H8" s="78"/>
      <c r="I8" s="78"/>
    </row>
    <row r="9" spans="1:9" x14ac:dyDescent="0.2">
      <c r="A9" s="78"/>
      <c r="B9" s="78" t="s">
        <v>157</v>
      </c>
      <c r="C9" s="78"/>
      <c r="D9" s="78"/>
      <c r="E9" s="78"/>
      <c r="F9" s="78"/>
      <c r="G9" s="78"/>
      <c r="H9" s="78"/>
      <c r="I9" s="78"/>
    </row>
    <row r="10" spans="1:9" x14ac:dyDescent="0.2">
      <c r="A10" s="78"/>
      <c r="B10" s="78" t="s">
        <v>158</v>
      </c>
      <c r="C10" s="78"/>
      <c r="D10" s="78"/>
      <c r="E10" s="78"/>
      <c r="F10" s="78"/>
      <c r="G10" s="78"/>
      <c r="H10" s="78"/>
      <c r="I10" s="78"/>
    </row>
    <row r="11" spans="1:9" x14ac:dyDescent="0.2">
      <c r="A11" s="78"/>
      <c r="B11" s="78"/>
      <c r="C11" s="78"/>
      <c r="D11" s="78"/>
      <c r="E11" s="78"/>
      <c r="F11" s="78"/>
      <c r="G11" s="78"/>
      <c r="H11" s="78"/>
      <c r="I11" s="78"/>
    </row>
    <row r="12" spans="1:9" x14ac:dyDescent="0.2">
      <c r="A12" s="78" t="s">
        <v>159</v>
      </c>
      <c r="B12" s="78"/>
      <c r="C12" s="78"/>
      <c r="D12" s="78"/>
      <c r="E12" s="78"/>
      <c r="F12" s="78"/>
      <c r="G12" s="78"/>
      <c r="H12" s="78"/>
      <c r="I12" s="78"/>
    </row>
    <row r="13" spans="1:9" x14ac:dyDescent="0.2">
      <c r="A13" s="78"/>
      <c r="B13" s="78" t="s">
        <v>160</v>
      </c>
      <c r="C13" s="78"/>
      <c r="D13" s="78"/>
      <c r="E13" s="78"/>
      <c r="F13" s="78"/>
      <c r="G13" s="78"/>
      <c r="H13" s="78"/>
      <c r="I13" s="78"/>
    </row>
    <row r="14" spans="1:9" x14ac:dyDescent="0.2">
      <c r="A14" s="78"/>
      <c r="B14" s="78" t="s">
        <v>161</v>
      </c>
      <c r="C14" s="78"/>
      <c r="D14" s="78"/>
      <c r="E14" s="78"/>
      <c r="F14" s="78"/>
      <c r="G14" s="78"/>
      <c r="H14" s="78"/>
      <c r="I14" s="78"/>
    </row>
    <row r="15" spans="1:9" x14ac:dyDescent="0.2">
      <c r="A15" s="78"/>
      <c r="B15" s="78"/>
      <c r="C15" s="78"/>
      <c r="D15" s="78"/>
      <c r="E15" s="78"/>
      <c r="F15" s="78"/>
      <c r="G15" s="78"/>
      <c r="H15" s="78"/>
      <c r="I15" s="78"/>
    </row>
    <row r="16" spans="1:9" x14ac:dyDescent="0.2">
      <c r="A16" s="78" t="s">
        <v>162</v>
      </c>
      <c r="B16" s="78"/>
      <c r="C16" s="78"/>
      <c r="D16" s="78"/>
      <c r="E16" s="78"/>
      <c r="F16" s="78"/>
      <c r="G16" s="78"/>
      <c r="H16" s="78"/>
      <c r="I16" s="78"/>
    </row>
    <row r="17" spans="1:9" x14ac:dyDescent="0.2">
      <c r="A17" s="78" t="s">
        <v>163</v>
      </c>
      <c r="B17" s="78"/>
      <c r="C17" s="78"/>
      <c r="D17" s="78"/>
      <c r="E17" s="78"/>
      <c r="F17" s="78"/>
      <c r="G17" s="78"/>
      <c r="H17" s="78"/>
      <c r="I17" s="78"/>
    </row>
    <row r="18" spans="1:9" x14ac:dyDescent="0.2">
      <c r="A18" s="78"/>
      <c r="B18" s="78"/>
      <c r="C18" s="78"/>
      <c r="D18" s="78"/>
      <c r="E18" s="78"/>
      <c r="F18" s="78"/>
      <c r="G18" s="78"/>
      <c r="H18" s="78"/>
      <c r="I18" s="78"/>
    </row>
    <row r="19" spans="1:9" x14ac:dyDescent="0.2">
      <c r="A19" s="27" t="s">
        <v>108</v>
      </c>
      <c r="B19" s="78"/>
      <c r="C19" s="78"/>
      <c r="D19" s="78"/>
      <c r="E19" s="78"/>
      <c r="F19" s="78"/>
      <c r="G19" s="78"/>
      <c r="H19" s="78"/>
      <c r="I19" s="78"/>
    </row>
    <row r="20" spans="1:9" x14ac:dyDescent="0.2">
      <c r="A20" s="78"/>
      <c r="B20" s="78"/>
      <c r="C20" s="78"/>
      <c r="D20" s="78"/>
      <c r="E20" s="78"/>
      <c r="F20" s="78"/>
      <c r="G20" s="78"/>
      <c r="H20" s="78"/>
      <c r="I20" s="78"/>
    </row>
    <row r="21" spans="1:9" x14ac:dyDescent="0.2">
      <c r="A21" s="223" t="s">
        <v>12</v>
      </c>
      <c r="B21" s="224"/>
      <c r="C21" s="224"/>
      <c r="D21" s="224"/>
      <c r="E21" s="224"/>
      <c r="F21" s="224"/>
      <c r="G21" s="224"/>
      <c r="H21" s="224"/>
      <c r="I21" s="225"/>
    </row>
    <row r="22" spans="1:9" x14ac:dyDescent="0.2">
      <c r="A22" s="83"/>
      <c r="B22" s="84"/>
      <c r="C22" s="85" t="s">
        <v>27</v>
      </c>
      <c r="D22" s="85" t="s">
        <v>30</v>
      </c>
      <c r="E22" s="85" t="s">
        <v>32</v>
      </c>
      <c r="F22" s="85" t="s">
        <v>33</v>
      </c>
      <c r="G22" s="85" t="s">
        <v>34</v>
      </c>
      <c r="H22" s="85" t="s">
        <v>35</v>
      </c>
      <c r="I22" s="85" t="s">
        <v>312</v>
      </c>
    </row>
    <row r="23" spans="1:9" x14ac:dyDescent="0.2">
      <c r="A23" s="83"/>
      <c r="B23" s="84"/>
      <c r="C23" s="35" t="s">
        <v>10</v>
      </c>
      <c r="D23" s="86" t="s">
        <v>10</v>
      </c>
      <c r="E23" s="37" t="s">
        <v>10</v>
      </c>
      <c r="F23" s="37" t="s">
        <v>10</v>
      </c>
      <c r="G23" s="35" t="s">
        <v>10</v>
      </c>
      <c r="H23" s="37" t="s">
        <v>11</v>
      </c>
      <c r="I23" s="37" t="s">
        <v>11</v>
      </c>
    </row>
    <row r="24" spans="1:9" x14ac:dyDescent="0.2">
      <c r="A24" s="83" t="s">
        <v>0</v>
      </c>
      <c r="B24" s="84"/>
      <c r="C24" s="88"/>
      <c r="D24" s="88"/>
      <c r="E24" s="88"/>
      <c r="F24" s="88">
        <v>1029222</v>
      </c>
      <c r="G24" s="88">
        <v>1029222</v>
      </c>
      <c r="H24" s="88">
        <v>1029222</v>
      </c>
      <c r="I24" s="88">
        <v>1029222</v>
      </c>
    </row>
    <row r="25" spans="1:9" x14ac:dyDescent="0.2">
      <c r="A25" s="83" t="s">
        <v>1</v>
      </c>
      <c r="B25" s="84"/>
      <c r="C25" s="88">
        <f t="shared" ref="C25" si="0">B36</f>
        <v>0</v>
      </c>
      <c r="D25" s="88">
        <f t="shared" ref="D25" si="1">C36</f>
        <v>0</v>
      </c>
      <c r="E25" s="88">
        <f t="shared" ref="E25" si="2">D36</f>
        <v>0</v>
      </c>
      <c r="F25" s="88">
        <f t="shared" ref="F25" si="3">E36</f>
        <v>-0.48999999999068677</v>
      </c>
      <c r="G25" s="88">
        <f t="shared" ref="G25" si="4">F36</f>
        <v>-0.48999999999068677</v>
      </c>
      <c r="H25" s="88">
        <f>G36</f>
        <v>-0.48999999999068677</v>
      </c>
      <c r="I25" s="88">
        <f>H36</f>
        <v>-0.48999999999068677</v>
      </c>
    </row>
    <row r="26" spans="1:9" x14ac:dyDescent="0.2">
      <c r="A26" s="83" t="s">
        <v>2</v>
      </c>
      <c r="B26" s="84"/>
      <c r="C26" s="88"/>
      <c r="D26" s="88"/>
      <c r="E26" s="88">
        <v>746052</v>
      </c>
      <c r="F26" s="88">
        <v>763310.09</v>
      </c>
      <c r="G26" s="88">
        <v>843659.16</v>
      </c>
      <c r="H26" s="88">
        <v>780000</v>
      </c>
      <c r="I26" s="88">
        <v>780000</v>
      </c>
    </row>
    <row r="27" spans="1:9" x14ac:dyDescent="0.2">
      <c r="A27" s="83" t="s">
        <v>3</v>
      </c>
      <c r="B27" s="84"/>
      <c r="C27" s="88"/>
      <c r="D27" s="88"/>
      <c r="E27" s="87">
        <v>746052.49</v>
      </c>
      <c r="F27" s="88">
        <v>763310.09</v>
      </c>
      <c r="G27" s="88">
        <v>843659.16</v>
      </c>
      <c r="H27" s="88">
        <v>780000</v>
      </c>
      <c r="I27" s="88">
        <v>780000</v>
      </c>
    </row>
    <row r="28" spans="1:9" x14ac:dyDescent="0.2">
      <c r="A28" s="83"/>
      <c r="B28" s="84"/>
      <c r="C28" s="88"/>
      <c r="D28" s="88"/>
      <c r="E28" s="88"/>
      <c r="F28" s="88"/>
      <c r="G28" s="88"/>
      <c r="H28" s="88"/>
      <c r="I28" s="88"/>
    </row>
    <row r="29" spans="1:9" x14ac:dyDescent="0.2">
      <c r="A29" s="32" t="s">
        <v>4</v>
      </c>
      <c r="B29" s="30"/>
      <c r="C29" s="41"/>
      <c r="D29" s="41"/>
      <c r="E29" s="41"/>
      <c r="F29" s="41"/>
      <c r="G29" s="41"/>
      <c r="H29" s="38"/>
      <c r="I29" s="38"/>
    </row>
    <row r="30" spans="1:9" x14ac:dyDescent="0.2">
      <c r="A30" s="32" t="s">
        <v>31</v>
      </c>
      <c r="B30" s="33"/>
      <c r="C30" s="42"/>
      <c r="D30" s="41"/>
      <c r="E30" s="41"/>
      <c r="F30" s="41"/>
      <c r="G30" s="41"/>
      <c r="H30" s="38"/>
      <c r="I30" s="38"/>
    </row>
    <row r="31" spans="1:9" x14ac:dyDescent="0.2">
      <c r="A31" s="43"/>
      <c r="B31" s="44"/>
      <c r="C31" s="39"/>
      <c r="D31" s="39"/>
      <c r="E31" s="39"/>
      <c r="F31" s="39"/>
      <c r="G31" s="39"/>
      <c r="H31" s="39"/>
      <c r="I31" s="39"/>
    </row>
    <row r="32" spans="1:9" x14ac:dyDescent="0.2">
      <c r="A32" s="43"/>
      <c r="B32" s="44"/>
      <c r="C32" s="39"/>
      <c r="D32" s="39"/>
      <c r="E32" s="39"/>
      <c r="F32" s="39"/>
      <c r="G32" s="39"/>
      <c r="H32" s="39"/>
      <c r="I32" s="39"/>
    </row>
    <row r="33" spans="1:9" x14ac:dyDescent="0.2">
      <c r="A33" s="43"/>
      <c r="B33" s="44"/>
      <c r="C33" s="39"/>
      <c r="D33" s="39"/>
      <c r="E33" s="39"/>
      <c r="F33" s="39"/>
      <c r="G33" s="39"/>
      <c r="H33" s="39"/>
      <c r="I33" s="39"/>
    </row>
    <row r="34" spans="1:9" x14ac:dyDescent="0.2">
      <c r="A34" s="32" t="s">
        <v>5</v>
      </c>
      <c r="B34" s="33"/>
      <c r="C34" s="38">
        <f t="shared" ref="C34:H34" si="5">SUM(C31:C33)</f>
        <v>0</v>
      </c>
      <c r="D34" s="38">
        <f t="shared" si="5"/>
        <v>0</v>
      </c>
      <c r="E34" s="38">
        <f t="shared" si="5"/>
        <v>0</v>
      </c>
      <c r="F34" s="38">
        <f t="shared" si="5"/>
        <v>0</v>
      </c>
      <c r="G34" s="38">
        <f t="shared" si="5"/>
        <v>0</v>
      </c>
      <c r="H34" s="38">
        <f t="shared" si="5"/>
        <v>0</v>
      </c>
      <c r="I34" s="38">
        <f t="shared" ref="I34" si="6">SUM(I31:I33)</f>
        <v>0</v>
      </c>
    </row>
    <row r="35" spans="1:9" x14ac:dyDescent="0.2">
      <c r="A35" s="83"/>
      <c r="B35" s="84"/>
      <c r="C35" s="88"/>
      <c r="D35" s="88"/>
      <c r="E35" s="88"/>
      <c r="F35" s="88"/>
      <c r="G35" s="88"/>
      <c r="H35" s="88"/>
      <c r="I35" s="88"/>
    </row>
    <row r="36" spans="1:9" x14ac:dyDescent="0.2">
      <c r="A36" s="83" t="s">
        <v>7</v>
      </c>
      <c r="B36" s="84"/>
      <c r="C36" s="87">
        <f t="shared" ref="C36" si="7">+C25+C26-C27+C34</f>
        <v>0</v>
      </c>
      <c r="D36" s="87">
        <f>+D25+D26-D27+D34</f>
        <v>0</v>
      </c>
      <c r="E36" s="87">
        <f t="shared" ref="E36" si="8">+E25+E26-E27+E34</f>
        <v>-0.48999999999068677</v>
      </c>
      <c r="F36" s="87">
        <f>+F25+F26-F27+F34</f>
        <v>-0.48999999999068677</v>
      </c>
      <c r="G36" s="87">
        <f>+G25+G26-G27+G34</f>
        <v>-0.48999999999068677</v>
      </c>
      <c r="H36" s="87">
        <f t="shared" ref="H36" si="9">+H25+H26-H27+H34</f>
        <v>-0.48999999999068677</v>
      </c>
      <c r="I36" s="87">
        <f t="shared" ref="I36" si="10">+I25+I26-I27+I34</f>
        <v>-0.48999999999068677</v>
      </c>
    </row>
    <row r="37" spans="1:9" x14ac:dyDescent="0.2">
      <c r="A37" s="89"/>
      <c r="B37" s="90"/>
      <c r="C37" s="92"/>
      <c r="D37" s="92"/>
      <c r="E37" s="88"/>
      <c r="F37" s="88"/>
      <c r="G37" s="88"/>
      <c r="H37" s="88"/>
      <c r="I37" s="88"/>
    </row>
    <row r="38" spans="1:9" x14ac:dyDescent="0.2">
      <c r="A38" s="83" t="s">
        <v>24</v>
      </c>
      <c r="B38" s="84"/>
      <c r="C38" s="92"/>
      <c r="D38" s="92"/>
      <c r="E38" s="88"/>
      <c r="F38" s="88"/>
      <c r="G38" s="88"/>
      <c r="H38" s="88"/>
      <c r="I38" s="88"/>
    </row>
    <row r="39" spans="1:9" x14ac:dyDescent="0.2">
      <c r="A39" s="89"/>
      <c r="B39" s="90"/>
      <c r="C39" s="92"/>
      <c r="D39" s="92"/>
      <c r="E39" s="88"/>
      <c r="F39" s="88"/>
      <c r="G39" s="88"/>
      <c r="H39" s="88"/>
      <c r="I39" s="88"/>
    </row>
    <row r="40" spans="1:9" x14ac:dyDescent="0.2">
      <c r="A40" s="83" t="s">
        <v>25</v>
      </c>
      <c r="B40" s="93"/>
      <c r="C40" s="94">
        <f t="shared" ref="C40:H40" si="11">C36-C38</f>
        <v>0</v>
      </c>
      <c r="D40" s="94">
        <f t="shared" si="11"/>
        <v>0</v>
      </c>
      <c r="E40" s="95">
        <f t="shared" si="11"/>
        <v>-0.48999999999068677</v>
      </c>
      <c r="F40" s="95">
        <f t="shared" si="11"/>
        <v>-0.48999999999068677</v>
      </c>
      <c r="G40" s="95">
        <f t="shared" si="11"/>
        <v>-0.48999999999068677</v>
      </c>
      <c r="H40" s="95">
        <f t="shared" si="11"/>
        <v>-0.48999999999068677</v>
      </c>
      <c r="I40" s="95">
        <f t="shared" ref="I40" si="12">I36-I38</f>
        <v>-0.48999999999068677</v>
      </c>
    </row>
    <row r="41" spans="1:9" x14ac:dyDescent="0.2">
      <c r="A41" s="96"/>
      <c r="B41" s="96"/>
      <c r="C41" s="97"/>
      <c r="D41" s="97"/>
      <c r="E41" s="97"/>
      <c r="F41" s="97"/>
      <c r="G41" s="97"/>
      <c r="H41" s="97"/>
      <c r="I41" s="97"/>
    </row>
    <row r="42" spans="1:9" x14ac:dyDescent="0.2">
      <c r="A42" s="98" t="s">
        <v>26</v>
      </c>
      <c r="B42" s="80"/>
      <c r="C42" s="53"/>
      <c r="D42" s="53"/>
      <c r="E42" s="99"/>
      <c r="F42" s="99"/>
      <c r="G42" s="99"/>
      <c r="H42" s="99"/>
      <c r="I42" s="99"/>
    </row>
    <row r="43" spans="1:9" x14ac:dyDescent="0.2">
      <c r="A43" s="100" t="s">
        <v>29</v>
      </c>
      <c r="B43" s="90"/>
      <c r="C43" s="46"/>
      <c r="D43" s="46"/>
      <c r="E43" s="92"/>
      <c r="F43" s="92"/>
      <c r="G43" s="92"/>
      <c r="H43" s="92"/>
      <c r="I43" s="92"/>
    </row>
    <row r="44" spans="1:9" x14ac:dyDescent="0.2">
      <c r="A44" s="83"/>
      <c r="B44" s="84"/>
      <c r="C44" s="88"/>
      <c r="D44" s="88"/>
      <c r="E44" s="88"/>
      <c r="F44" s="88"/>
      <c r="G44" s="88"/>
      <c r="H44" s="88"/>
      <c r="I44" s="88"/>
    </row>
    <row r="45" spans="1:9" x14ac:dyDescent="0.2">
      <c r="A45" s="83" t="s">
        <v>6</v>
      </c>
      <c r="B45" s="84"/>
      <c r="C45" s="39"/>
      <c r="D45" s="39"/>
      <c r="E45" s="88"/>
      <c r="F45" s="88"/>
      <c r="G45" s="88"/>
      <c r="H45" s="88"/>
      <c r="I45" s="88"/>
    </row>
    <row r="46" spans="1:9" x14ac:dyDescent="0.2">
      <c r="A46" s="83"/>
      <c r="B46" s="84"/>
      <c r="C46" s="39"/>
      <c r="D46" s="39"/>
      <c r="E46" s="88"/>
      <c r="F46" s="88"/>
      <c r="G46" s="88"/>
      <c r="H46" s="88"/>
      <c r="I46" s="88"/>
    </row>
    <row r="47" spans="1:9" x14ac:dyDescent="0.2">
      <c r="A47" s="100" t="s">
        <v>8</v>
      </c>
      <c r="B47" s="93"/>
      <c r="C47" s="39"/>
      <c r="D47" s="39"/>
      <c r="E47" s="88"/>
      <c r="F47" s="88"/>
      <c r="G47" s="88"/>
      <c r="H47" s="88"/>
      <c r="I47" s="88"/>
    </row>
    <row r="48" spans="1:9" x14ac:dyDescent="0.2">
      <c r="A48" s="101" t="s">
        <v>9</v>
      </c>
      <c r="B48" s="102"/>
      <c r="C48" s="39"/>
      <c r="D48" s="39"/>
      <c r="E48" s="88"/>
      <c r="F48" s="88"/>
      <c r="G48" s="88"/>
      <c r="H48" s="88"/>
      <c r="I48" s="88"/>
    </row>
  </sheetData>
  <sheetProtection selectLockedCells="1"/>
  <mergeCells count="1">
    <mergeCell ref="A21:I21"/>
  </mergeCells>
  <printOptions horizontalCentered="1"/>
  <pageMargins left="0.75" right="0.75" top="0.6" bottom="0.55000000000000004" header="0.28000000000000003" footer="0.16"/>
  <pageSetup scale="88" fitToWidth="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2F5FEF-2341-4E8B-A40C-5B74C0F9A767}">
  <dimension ref="A1:I46"/>
  <sheetViews>
    <sheetView zoomScaleNormal="100" workbookViewId="0">
      <selection activeCell="N37" sqref="N37"/>
    </sheetView>
  </sheetViews>
  <sheetFormatPr defaultColWidth="9.140625" defaultRowHeight="12.75" x14ac:dyDescent="0.2"/>
  <cols>
    <col min="1" max="2" width="14.5703125" style="27" customWidth="1"/>
    <col min="3" max="8" width="14" style="27" customWidth="1"/>
    <col min="9" max="9" width="13.140625" style="27" customWidth="1"/>
    <col min="10" max="16384" width="9.14062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242</v>
      </c>
      <c r="I2" s="80"/>
    </row>
    <row r="3" spans="1:9" x14ac:dyDescent="0.2">
      <c r="A3" s="78" t="s">
        <v>22</v>
      </c>
      <c r="B3" s="80" t="s">
        <v>261</v>
      </c>
      <c r="C3" s="80"/>
      <c r="D3" s="80"/>
      <c r="E3" s="78"/>
      <c r="F3" s="78"/>
      <c r="G3" s="81" t="s">
        <v>15</v>
      </c>
      <c r="H3" s="82" t="s">
        <v>244</v>
      </c>
      <c r="I3" s="82"/>
    </row>
    <row r="4" spans="1:9" x14ac:dyDescent="0.2">
      <c r="A4" s="78" t="s">
        <v>16</v>
      </c>
      <c r="B4" s="80" t="s">
        <v>262</v>
      </c>
      <c r="C4" s="80"/>
      <c r="D4" s="80"/>
      <c r="E4" s="78"/>
      <c r="F4" s="78"/>
      <c r="G4" s="81" t="s">
        <v>18</v>
      </c>
      <c r="H4" s="80" t="s">
        <v>41</v>
      </c>
      <c r="I4" s="80"/>
    </row>
    <row r="5" spans="1:9" x14ac:dyDescent="0.2">
      <c r="A5" s="78" t="s">
        <v>17</v>
      </c>
      <c r="B5" s="80" t="s">
        <v>246</v>
      </c>
      <c r="C5" s="82"/>
      <c r="D5" s="82"/>
      <c r="E5" s="78"/>
      <c r="F5" s="78"/>
      <c r="G5" s="81" t="s">
        <v>19</v>
      </c>
      <c r="H5" s="82" t="s">
        <v>263</v>
      </c>
      <c r="I5" s="82"/>
    </row>
    <row r="6" spans="1:9" x14ac:dyDescent="0.2">
      <c r="A6" s="78"/>
      <c r="B6" s="78"/>
      <c r="C6" s="78"/>
      <c r="D6" s="78"/>
      <c r="E6" s="78"/>
      <c r="F6" s="78"/>
      <c r="G6" s="78"/>
      <c r="H6" s="78"/>
      <c r="I6" s="78"/>
    </row>
    <row r="7" spans="1:9" x14ac:dyDescent="0.2">
      <c r="A7" s="78" t="s">
        <v>264</v>
      </c>
      <c r="B7" s="78"/>
      <c r="C7" s="78"/>
      <c r="D7" s="78"/>
      <c r="E7" s="78"/>
      <c r="F7" s="78"/>
      <c r="G7" s="78"/>
      <c r="H7" s="78"/>
      <c r="I7" s="78"/>
    </row>
    <row r="8" spans="1:9" x14ac:dyDescent="0.2">
      <c r="A8" s="78" t="s">
        <v>265</v>
      </c>
      <c r="B8" s="78"/>
      <c r="C8" s="78"/>
      <c r="D8" s="78"/>
      <c r="E8" s="78"/>
      <c r="F8" s="78"/>
      <c r="G8" s="78"/>
      <c r="H8" s="78"/>
      <c r="I8" s="78"/>
    </row>
    <row r="9" spans="1:9" x14ac:dyDescent="0.2">
      <c r="A9" s="78"/>
      <c r="B9" s="78"/>
      <c r="C9" s="78"/>
      <c r="D9" s="78"/>
      <c r="E9" s="78"/>
      <c r="F9" s="78"/>
      <c r="G9" s="78"/>
      <c r="H9" s="78"/>
      <c r="I9" s="78"/>
    </row>
    <row r="10" spans="1:9" x14ac:dyDescent="0.2">
      <c r="A10" s="78" t="s">
        <v>266</v>
      </c>
      <c r="B10" s="78"/>
      <c r="C10" s="78"/>
      <c r="D10" s="78"/>
      <c r="E10" s="78"/>
      <c r="F10" s="78"/>
      <c r="G10" s="78"/>
      <c r="H10" s="78"/>
      <c r="I10" s="78"/>
    </row>
    <row r="11" spans="1:9" x14ac:dyDescent="0.2">
      <c r="A11" s="78"/>
      <c r="B11" s="78"/>
      <c r="C11" s="78"/>
      <c r="D11" s="78"/>
      <c r="E11" s="78"/>
      <c r="F11" s="78"/>
      <c r="G11" s="78"/>
      <c r="H11" s="78"/>
      <c r="I11" s="78"/>
    </row>
    <row r="12" spans="1:9" x14ac:dyDescent="0.2">
      <c r="A12" s="78" t="s">
        <v>267</v>
      </c>
      <c r="B12" s="78"/>
      <c r="C12" s="78"/>
      <c r="D12" s="78"/>
      <c r="E12" s="78"/>
      <c r="F12" s="78"/>
      <c r="G12" s="78"/>
      <c r="H12" s="78"/>
      <c r="I12" s="78"/>
    </row>
    <row r="13" spans="1:9" x14ac:dyDescent="0.2">
      <c r="A13" s="78"/>
      <c r="B13" s="78"/>
      <c r="C13" s="78"/>
      <c r="D13" s="78"/>
      <c r="E13" s="78"/>
      <c r="F13" s="78"/>
      <c r="G13" s="78"/>
      <c r="H13" s="78"/>
      <c r="I13" s="78"/>
    </row>
    <row r="14" spans="1:9" x14ac:dyDescent="0.2">
      <c r="A14" s="78" t="s">
        <v>196</v>
      </c>
      <c r="B14" s="78"/>
      <c r="C14" s="78"/>
      <c r="D14" s="78"/>
      <c r="E14" s="78"/>
      <c r="F14" s="78"/>
      <c r="G14" s="78"/>
      <c r="H14" s="78"/>
      <c r="I14" s="78"/>
    </row>
    <row r="15" spans="1:9" x14ac:dyDescent="0.2">
      <c r="A15" s="78"/>
      <c r="B15" s="78"/>
      <c r="C15" s="78"/>
      <c r="D15" s="78"/>
      <c r="E15" s="78"/>
      <c r="F15" s="78"/>
      <c r="G15" s="78"/>
      <c r="H15" s="78"/>
      <c r="I15" s="78"/>
    </row>
    <row r="16" spans="1:9" x14ac:dyDescent="0.2">
      <c r="A16" s="27" t="s">
        <v>268</v>
      </c>
      <c r="B16" s="78"/>
      <c r="C16" s="78"/>
      <c r="D16" s="78"/>
      <c r="E16" s="78"/>
      <c r="F16" s="78"/>
      <c r="G16" s="78"/>
      <c r="H16" s="78"/>
      <c r="I16" s="78"/>
    </row>
    <row r="17" spans="1:9" x14ac:dyDescent="0.2">
      <c r="B17" s="78"/>
      <c r="C17" s="78"/>
      <c r="D17" s="78"/>
      <c r="E17" s="78"/>
      <c r="F17" s="78"/>
      <c r="G17" s="78"/>
      <c r="H17" s="78"/>
      <c r="I17" s="78"/>
    </row>
    <row r="18" spans="1:9" x14ac:dyDescent="0.2">
      <c r="A18" s="78"/>
      <c r="B18" s="78"/>
      <c r="C18" s="78"/>
      <c r="D18" s="78"/>
      <c r="E18" s="78"/>
      <c r="F18" s="78"/>
      <c r="G18" s="78"/>
      <c r="H18" s="78"/>
      <c r="I18" s="78"/>
    </row>
    <row r="19" spans="1:9" x14ac:dyDescent="0.2">
      <c r="A19" s="223" t="s">
        <v>12</v>
      </c>
      <c r="B19" s="224"/>
      <c r="C19" s="224"/>
      <c r="D19" s="224"/>
      <c r="E19" s="224"/>
      <c r="F19" s="224"/>
      <c r="G19" s="224"/>
      <c r="H19" s="224"/>
      <c r="I19" s="225"/>
    </row>
    <row r="20" spans="1:9" x14ac:dyDescent="0.2">
      <c r="A20" s="83"/>
      <c r="B20" s="84"/>
      <c r="C20" s="85" t="s">
        <v>27</v>
      </c>
      <c r="D20" s="85" t="s">
        <v>30</v>
      </c>
      <c r="E20" s="85" t="s">
        <v>32</v>
      </c>
      <c r="F20" s="34" t="s">
        <v>33</v>
      </c>
      <c r="G20" s="34" t="s">
        <v>34</v>
      </c>
      <c r="H20" s="34" t="s">
        <v>35</v>
      </c>
      <c r="I20" s="34" t="s">
        <v>312</v>
      </c>
    </row>
    <row r="21" spans="1:9" x14ac:dyDescent="0.2">
      <c r="A21" s="83"/>
      <c r="B21" s="84"/>
      <c r="C21" s="35" t="s">
        <v>10</v>
      </c>
      <c r="D21" s="86" t="s">
        <v>10</v>
      </c>
      <c r="E21" s="37" t="s">
        <v>10</v>
      </c>
      <c r="F21" s="37" t="s">
        <v>10</v>
      </c>
      <c r="G21" s="35" t="s">
        <v>10</v>
      </c>
      <c r="H21" s="35" t="s">
        <v>11</v>
      </c>
      <c r="I21" s="35" t="s">
        <v>11</v>
      </c>
    </row>
    <row r="22" spans="1:9" x14ac:dyDescent="0.2">
      <c r="A22" s="83" t="s">
        <v>0</v>
      </c>
      <c r="B22" s="84"/>
      <c r="C22" s="88"/>
      <c r="D22" s="88"/>
      <c r="E22" s="88">
        <v>10194882</v>
      </c>
      <c r="F22" s="88">
        <v>10194882</v>
      </c>
      <c r="G22" s="88">
        <v>10194882</v>
      </c>
      <c r="H22" s="88">
        <v>10194882</v>
      </c>
      <c r="I22" s="88">
        <v>10194882</v>
      </c>
    </row>
    <row r="23" spans="1:9" x14ac:dyDescent="0.2">
      <c r="A23" s="83" t="s">
        <v>1</v>
      </c>
      <c r="B23" s="84"/>
      <c r="C23" s="88">
        <f t="shared" ref="C23" si="0">B34</f>
        <v>0</v>
      </c>
      <c r="D23" s="88">
        <f t="shared" ref="D23" si="1">C34</f>
        <v>0</v>
      </c>
      <c r="E23" s="88">
        <f t="shared" ref="E23" si="2">D34</f>
        <v>0</v>
      </c>
      <c r="F23" s="88">
        <f t="shared" ref="F23" si="3">E34</f>
        <v>0</v>
      </c>
      <c r="G23" s="88">
        <f t="shared" ref="G23" si="4">F34</f>
        <v>0</v>
      </c>
      <c r="H23" s="88">
        <f t="shared" ref="H23" si="5">G34</f>
        <v>0</v>
      </c>
      <c r="I23" s="88">
        <f t="shared" ref="I23" si="6">H34</f>
        <v>0</v>
      </c>
    </row>
    <row r="24" spans="1:9" x14ac:dyDescent="0.2">
      <c r="A24" s="83" t="s">
        <v>2</v>
      </c>
      <c r="B24" s="84"/>
      <c r="C24" s="88"/>
      <c r="D24" s="88"/>
      <c r="E24" s="88">
        <v>110560.17</v>
      </c>
      <c r="F24" s="88">
        <v>3915294.57</v>
      </c>
      <c r="G24" s="88">
        <v>2664979.77</v>
      </c>
      <c r="H24" s="88">
        <v>500000</v>
      </c>
      <c r="I24" s="88">
        <v>500000</v>
      </c>
    </row>
    <row r="25" spans="1:9" x14ac:dyDescent="0.2">
      <c r="A25" s="83" t="s">
        <v>3</v>
      </c>
      <c r="B25" s="84"/>
      <c r="C25" s="88"/>
      <c r="D25" s="88"/>
      <c r="E25" s="88">
        <v>110560.17</v>
      </c>
      <c r="F25" s="88">
        <v>3915294.57</v>
      </c>
      <c r="G25" s="88">
        <v>2664979.77</v>
      </c>
      <c r="H25" s="88">
        <v>500000</v>
      </c>
      <c r="I25" s="88">
        <v>500000</v>
      </c>
    </row>
    <row r="26" spans="1:9" x14ac:dyDescent="0.2">
      <c r="A26" s="83"/>
      <c r="B26" s="84"/>
      <c r="C26" s="88"/>
      <c r="D26" s="88"/>
      <c r="E26" s="88"/>
      <c r="F26" s="88"/>
      <c r="G26" s="88"/>
      <c r="H26" s="88"/>
      <c r="I26" s="88"/>
    </row>
    <row r="27" spans="1:9" x14ac:dyDescent="0.2">
      <c r="A27" s="32" t="s">
        <v>4</v>
      </c>
      <c r="B27" s="30"/>
      <c r="C27" s="41"/>
      <c r="D27" s="41"/>
      <c r="E27" s="41"/>
      <c r="F27" s="41"/>
      <c r="G27" s="41"/>
      <c r="H27" s="38"/>
      <c r="I27" s="38"/>
    </row>
    <row r="28" spans="1:9" x14ac:dyDescent="0.2">
      <c r="A28" s="32" t="s">
        <v>31</v>
      </c>
      <c r="B28" s="33"/>
      <c r="C28" s="42"/>
      <c r="D28" s="41"/>
      <c r="E28" s="41"/>
      <c r="F28" s="41"/>
      <c r="G28" s="41"/>
      <c r="H28" s="38"/>
      <c r="I28" s="38"/>
    </row>
    <row r="29" spans="1:9" x14ac:dyDescent="0.2">
      <c r="A29" s="43"/>
      <c r="B29" s="44"/>
      <c r="C29" s="39"/>
      <c r="D29" s="39"/>
      <c r="E29" s="39"/>
      <c r="F29" s="39"/>
      <c r="G29" s="39"/>
      <c r="H29" s="39"/>
      <c r="I29" s="39"/>
    </row>
    <row r="30" spans="1:9" x14ac:dyDescent="0.2">
      <c r="A30" s="43"/>
      <c r="B30" s="44"/>
      <c r="C30" s="39"/>
      <c r="D30" s="39"/>
      <c r="E30" s="39"/>
      <c r="F30" s="39"/>
      <c r="G30" s="39"/>
      <c r="H30" s="39"/>
      <c r="I30" s="39"/>
    </row>
    <row r="31" spans="1:9" x14ac:dyDescent="0.2">
      <c r="A31" s="43"/>
      <c r="B31" s="44"/>
      <c r="C31" s="39"/>
      <c r="D31" s="39"/>
      <c r="E31" s="39"/>
      <c r="F31" s="39"/>
      <c r="G31" s="39"/>
      <c r="H31" s="39"/>
      <c r="I31" s="39"/>
    </row>
    <row r="32" spans="1:9" x14ac:dyDescent="0.2">
      <c r="A32" s="32" t="s">
        <v>5</v>
      </c>
      <c r="B32" s="33"/>
      <c r="C32" s="38">
        <f t="shared" ref="C32:H32" si="7">SUM(C29:C31)</f>
        <v>0</v>
      </c>
      <c r="D32" s="38">
        <f t="shared" si="7"/>
        <v>0</v>
      </c>
      <c r="E32" s="38">
        <f t="shared" si="7"/>
        <v>0</v>
      </c>
      <c r="F32" s="38">
        <f t="shared" si="7"/>
        <v>0</v>
      </c>
      <c r="G32" s="38">
        <f t="shared" si="7"/>
        <v>0</v>
      </c>
      <c r="H32" s="38">
        <f t="shared" si="7"/>
        <v>0</v>
      </c>
      <c r="I32" s="38">
        <f t="shared" ref="I32" si="8">SUM(I29:I31)</f>
        <v>0</v>
      </c>
    </row>
    <row r="33" spans="1:9" x14ac:dyDescent="0.2">
      <c r="A33" s="83"/>
      <c r="B33" s="84"/>
      <c r="C33" s="88"/>
      <c r="D33" s="88"/>
      <c r="E33" s="88"/>
      <c r="F33" s="88"/>
      <c r="G33" s="88"/>
      <c r="H33" s="88"/>
      <c r="I33" s="88"/>
    </row>
    <row r="34" spans="1:9" x14ac:dyDescent="0.2">
      <c r="A34" s="83" t="s">
        <v>7</v>
      </c>
      <c r="B34" s="84"/>
      <c r="C34" s="87">
        <f t="shared" ref="C34" si="9">+C23+C24-C25+C32</f>
        <v>0</v>
      </c>
      <c r="D34" s="87">
        <f>+D23+D24-D25+D32</f>
        <v>0</v>
      </c>
      <c r="E34" s="87">
        <f>+E23+E24-E25+E32</f>
        <v>0</v>
      </c>
      <c r="F34" s="87">
        <f>+F23+F24-F25+F32</f>
        <v>0</v>
      </c>
      <c r="G34" s="87">
        <f>+G23+G24-G25+G32</f>
        <v>0</v>
      </c>
      <c r="H34" s="87">
        <f t="shared" ref="H34" si="10">+H23+H24-H25+H32</f>
        <v>0</v>
      </c>
      <c r="I34" s="87">
        <f t="shared" ref="I34" si="11">+I23+I24-I25+I32</f>
        <v>0</v>
      </c>
    </row>
    <row r="35" spans="1:9" x14ac:dyDescent="0.2">
      <c r="A35" s="89"/>
      <c r="B35" s="90"/>
      <c r="C35" s="92"/>
      <c r="D35" s="92"/>
      <c r="E35" s="88"/>
      <c r="F35" s="88"/>
      <c r="G35" s="88"/>
      <c r="H35" s="88"/>
      <c r="I35" s="88"/>
    </row>
    <row r="36" spans="1:9" x14ac:dyDescent="0.2">
      <c r="A36" s="83" t="s">
        <v>24</v>
      </c>
      <c r="B36" s="84"/>
      <c r="C36" s="92"/>
      <c r="D36" s="92"/>
      <c r="E36" s="88">
        <v>1461008.12</v>
      </c>
      <c r="F36" s="88">
        <v>1669947.8</v>
      </c>
      <c r="G36" s="88">
        <v>960531.58</v>
      </c>
      <c r="H36" s="88"/>
      <c r="I36" s="88"/>
    </row>
    <row r="37" spans="1:9" x14ac:dyDescent="0.2">
      <c r="A37" s="89"/>
      <c r="B37" s="90"/>
      <c r="C37" s="92"/>
      <c r="D37" s="92"/>
      <c r="E37" s="88"/>
      <c r="F37" s="88"/>
      <c r="G37" s="88"/>
      <c r="H37" s="88"/>
      <c r="I37" s="88"/>
    </row>
    <row r="38" spans="1:9" x14ac:dyDescent="0.2">
      <c r="A38" s="83" t="s">
        <v>25</v>
      </c>
      <c r="B38" s="93"/>
      <c r="C38" s="94">
        <f t="shared" ref="C38:D38" si="12">C34-C36</f>
        <v>0</v>
      </c>
      <c r="D38" s="94">
        <f t="shared" si="12"/>
        <v>0</v>
      </c>
      <c r="E38" s="106" t="s">
        <v>76</v>
      </c>
      <c r="F38" s="106" t="s">
        <v>76</v>
      </c>
      <c r="G38" s="106" t="s">
        <v>76</v>
      </c>
      <c r="H38" s="95">
        <f t="shared" ref="H38" si="13">H34-H36</f>
        <v>0</v>
      </c>
      <c r="I38" s="95">
        <f t="shared" ref="I38" si="14">I34-I36</f>
        <v>0</v>
      </c>
    </row>
    <row r="39" spans="1:9" x14ac:dyDescent="0.2">
      <c r="A39" s="96"/>
      <c r="B39" s="96"/>
      <c r="C39" s="97"/>
      <c r="D39" s="97"/>
      <c r="E39" s="97"/>
      <c r="F39" s="97"/>
      <c r="G39" s="97"/>
      <c r="H39" s="97"/>
      <c r="I39" s="97"/>
    </row>
    <row r="40" spans="1:9" x14ac:dyDescent="0.2">
      <c r="A40" s="98" t="s">
        <v>26</v>
      </c>
      <c r="B40" s="80"/>
      <c r="C40" s="53"/>
      <c r="D40" s="53"/>
      <c r="E40" s="99"/>
      <c r="F40" s="99"/>
      <c r="G40" s="99"/>
      <c r="H40" s="99"/>
      <c r="I40" s="99"/>
    </row>
    <row r="41" spans="1:9" x14ac:dyDescent="0.2">
      <c r="A41" s="100" t="s">
        <v>29</v>
      </c>
      <c r="B41" s="90"/>
      <c r="C41" s="46"/>
      <c r="D41" s="46"/>
      <c r="E41" s="92"/>
      <c r="F41" s="92"/>
      <c r="G41" s="92"/>
      <c r="H41" s="92"/>
      <c r="I41" s="92"/>
    </row>
    <row r="42" spans="1:9" x14ac:dyDescent="0.2">
      <c r="A42" s="83"/>
      <c r="B42" s="84"/>
      <c r="C42" s="88"/>
      <c r="D42" s="88"/>
      <c r="E42" s="88"/>
      <c r="F42" s="88"/>
      <c r="G42" s="88"/>
      <c r="H42" s="88"/>
      <c r="I42" s="88"/>
    </row>
    <row r="43" spans="1:9" x14ac:dyDescent="0.2">
      <c r="A43" s="83" t="s">
        <v>6</v>
      </c>
      <c r="B43" s="84"/>
      <c r="C43" s="39"/>
      <c r="D43" s="39"/>
      <c r="E43" s="88"/>
      <c r="F43" s="88"/>
      <c r="G43" s="88"/>
      <c r="H43" s="88"/>
      <c r="I43" s="88"/>
    </row>
    <row r="44" spans="1:9" x14ac:dyDescent="0.2">
      <c r="A44" s="83"/>
      <c r="B44" s="84"/>
      <c r="C44" s="39"/>
      <c r="D44" s="39"/>
      <c r="E44" s="88"/>
      <c r="F44" s="88"/>
      <c r="G44" s="88"/>
      <c r="H44" s="88"/>
      <c r="I44" s="88"/>
    </row>
    <row r="45" spans="1:9" x14ac:dyDescent="0.2">
      <c r="A45" s="100" t="s">
        <v>8</v>
      </c>
      <c r="B45" s="93"/>
      <c r="C45" s="39"/>
      <c r="D45" s="39"/>
      <c r="E45" s="88"/>
      <c r="F45" s="88"/>
      <c r="G45" s="88"/>
      <c r="H45" s="88"/>
      <c r="I45" s="88"/>
    </row>
    <row r="46" spans="1:9" x14ac:dyDescent="0.2">
      <c r="A46" s="101" t="s">
        <v>9</v>
      </c>
      <c r="B46" s="102"/>
      <c r="C46" s="39"/>
      <c r="D46" s="39"/>
      <c r="E46" s="88"/>
      <c r="F46" s="88"/>
      <c r="G46" s="88"/>
      <c r="H46" s="88"/>
      <c r="I46" s="88"/>
    </row>
  </sheetData>
  <sheetProtection selectLockedCells="1"/>
  <mergeCells count="1">
    <mergeCell ref="A19:I1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382ABA-F9AC-4769-8C83-D2464F3606C1}">
  <dimension ref="A1:I43"/>
  <sheetViews>
    <sheetView zoomScale="90" zoomScaleNormal="90" workbookViewId="0">
      <selection activeCell="A6" sqref="A6"/>
    </sheetView>
  </sheetViews>
  <sheetFormatPr defaultColWidth="9.140625" defaultRowHeight="12.75" x14ac:dyDescent="0.2"/>
  <cols>
    <col min="1" max="2" width="14.5703125" style="27" customWidth="1"/>
    <col min="3" max="8" width="14" style="27" customWidth="1"/>
    <col min="9" max="9" width="13.140625" style="27" customWidth="1"/>
    <col min="10" max="16384" width="9.14062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242</v>
      </c>
      <c r="I2" s="80"/>
    </row>
    <row r="3" spans="1:9" x14ac:dyDescent="0.2">
      <c r="A3" s="78" t="s">
        <v>22</v>
      </c>
      <c r="B3" s="80" t="s">
        <v>261</v>
      </c>
      <c r="C3" s="80"/>
      <c r="D3" s="80"/>
      <c r="E3" s="78"/>
      <c r="F3" s="78"/>
      <c r="G3" s="81" t="s">
        <v>15</v>
      </c>
      <c r="H3" s="82" t="s">
        <v>244</v>
      </c>
      <c r="I3" s="82"/>
    </row>
    <row r="4" spans="1:9" x14ac:dyDescent="0.2">
      <c r="A4" s="78" t="s">
        <v>16</v>
      </c>
      <c r="B4" s="80" t="s">
        <v>262</v>
      </c>
      <c r="C4" s="80"/>
      <c r="D4" s="80"/>
      <c r="E4" s="78"/>
      <c r="F4" s="78"/>
      <c r="G4" s="81" t="s">
        <v>18</v>
      </c>
      <c r="H4" s="80" t="s">
        <v>41</v>
      </c>
      <c r="I4" s="80"/>
    </row>
    <row r="5" spans="1:9" x14ac:dyDescent="0.2">
      <c r="A5" s="78" t="s">
        <v>17</v>
      </c>
      <c r="B5" s="80" t="s">
        <v>246</v>
      </c>
      <c r="C5" s="82"/>
      <c r="D5" s="82"/>
      <c r="E5" s="78"/>
      <c r="F5" s="78"/>
      <c r="G5" s="81" t="s">
        <v>19</v>
      </c>
      <c r="H5" s="82" t="s">
        <v>263</v>
      </c>
      <c r="I5" s="82"/>
    </row>
    <row r="6" spans="1:9" x14ac:dyDescent="0.2">
      <c r="A6" s="78"/>
      <c r="B6" s="78"/>
      <c r="C6" s="78"/>
      <c r="D6" s="78"/>
      <c r="E6" s="78"/>
      <c r="F6" s="78"/>
      <c r="G6" s="78"/>
      <c r="H6" s="78"/>
      <c r="I6" s="78"/>
    </row>
    <row r="7" spans="1:9" x14ac:dyDescent="0.2">
      <c r="A7" s="78" t="s">
        <v>264</v>
      </c>
      <c r="B7" s="78"/>
      <c r="C7" s="78"/>
      <c r="D7" s="78"/>
      <c r="E7" s="78"/>
      <c r="F7" s="78"/>
      <c r="G7" s="78"/>
      <c r="H7" s="78"/>
      <c r="I7" s="78"/>
    </row>
    <row r="8" spans="1:9" x14ac:dyDescent="0.2">
      <c r="A8" s="78" t="s">
        <v>265</v>
      </c>
      <c r="B8" s="78"/>
      <c r="C8" s="78"/>
      <c r="D8" s="78"/>
      <c r="E8" s="78"/>
      <c r="F8" s="78"/>
      <c r="G8" s="78"/>
      <c r="H8" s="78"/>
      <c r="I8" s="78"/>
    </row>
    <row r="9" spans="1:9" x14ac:dyDescent="0.2">
      <c r="A9" s="78"/>
      <c r="B9" s="78"/>
      <c r="C9" s="78"/>
      <c r="D9" s="78"/>
      <c r="E9" s="78"/>
      <c r="F9" s="78"/>
      <c r="G9" s="78"/>
      <c r="H9" s="78"/>
      <c r="I9" s="78"/>
    </row>
    <row r="10" spans="1:9" x14ac:dyDescent="0.2">
      <c r="A10" s="78" t="s">
        <v>266</v>
      </c>
      <c r="B10" s="78"/>
      <c r="C10" s="78"/>
      <c r="D10" s="78"/>
      <c r="E10" s="78"/>
      <c r="F10" s="78"/>
      <c r="G10" s="78"/>
      <c r="H10" s="78"/>
      <c r="I10" s="78"/>
    </row>
    <row r="11" spans="1:9" x14ac:dyDescent="0.2">
      <c r="A11" s="78"/>
      <c r="B11" s="78"/>
      <c r="C11" s="78"/>
      <c r="D11" s="78"/>
      <c r="E11" s="78"/>
      <c r="F11" s="78"/>
      <c r="G11" s="78"/>
      <c r="H11" s="78"/>
      <c r="I11" s="78"/>
    </row>
    <row r="12" spans="1:9" x14ac:dyDescent="0.2">
      <c r="A12" s="78" t="s">
        <v>267</v>
      </c>
      <c r="B12" s="78"/>
      <c r="C12" s="78"/>
      <c r="D12" s="78"/>
      <c r="E12" s="78"/>
      <c r="F12" s="78"/>
      <c r="G12" s="78"/>
      <c r="H12" s="78"/>
      <c r="I12" s="78"/>
    </row>
    <row r="13" spans="1:9" x14ac:dyDescent="0.2">
      <c r="A13" s="78"/>
      <c r="B13" s="78"/>
      <c r="C13" s="78"/>
      <c r="D13" s="78"/>
      <c r="E13" s="78"/>
      <c r="F13" s="78"/>
      <c r="G13" s="78"/>
      <c r="H13" s="78"/>
      <c r="I13" s="78"/>
    </row>
    <row r="14" spans="1:9" x14ac:dyDescent="0.2">
      <c r="A14" s="27" t="s">
        <v>352</v>
      </c>
      <c r="B14" s="78"/>
      <c r="C14" s="78"/>
      <c r="D14" s="78"/>
      <c r="E14" s="78"/>
      <c r="F14" s="78"/>
      <c r="G14" s="78"/>
      <c r="H14" s="78"/>
      <c r="I14" s="78"/>
    </row>
    <row r="15" spans="1:9" x14ac:dyDescent="0.2">
      <c r="A15" s="78"/>
      <c r="B15" s="78"/>
      <c r="C15" s="78"/>
      <c r="D15" s="78"/>
      <c r="E15" s="78"/>
      <c r="F15" s="78"/>
      <c r="G15" s="78"/>
      <c r="H15" s="78"/>
      <c r="I15" s="78"/>
    </row>
    <row r="16" spans="1:9" x14ac:dyDescent="0.2">
      <c r="A16" s="223" t="s">
        <v>12</v>
      </c>
      <c r="B16" s="224"/>
      <c r="C16" s="224"/>
      <c r="D16" s="224"/>
      <c r="E16" s="224"/>
      <c r="F16" s="224"/>
      <c r="G16" s="224"/>
      <c r="H16" s="224"/>
      <c r="I16" s="225"/>
    </row>
    <row r="17" spans="1:9" x14ac:dyDescent="0.2">
      <c r="A17" s="83"/>
      <c r="B17" s="84"/>
      <c r="C17" s="85" t="s">
        <v>27</v>
      </c>
      <c r="D17" s="85" t="s">
        <v>30</v>
      </c>
      <c r="E17" s="85" t="s">
        <v>32</v>
      </c>
      <c r="F17" s="34" t="s">
        <v>33</v>
      </c>
      <c r="G17" s="34" t="s">
        <v>34</v>
      </c>
      <c r="H17" s="34" t="s">
        <v>35</v>
      </c>
      <c r="I17" s="34" t="s">
        <v>312</v>
      </c>
    </row>
    <row r="18" spans="1:9" x14ac:dyDescent="0.2">
      <c r="A18" s="83"/>
      <c r="B18" s="84"/>
      <c r="C18" s="35" t="s">
        <v>10</v>
      </c>
      <c r="D18" s="86" t="s">
        <v>10</v>
      </c>
      <c r="E18" s="37" t="s">
        <v>10</v>
      </c>
      <c r="F18" s="37" t="s">
        <v>10</v>
      </c>
      <c r="G18" s="35" t="s">
        <v>10</v>
      </c>
      <c r="H18" s="35" t="s">
        <v>11</v>
      </c>
      <c r="I18" s="35" t="s">
        <v>11</v>
      </c>
    </row>
    <row r="19" spans="1:9" x14ac:dyDescent="0.2">
      <c r="A19" s="83" t="s">
        <v>0</v>
      </c>
      <c r="B19" s="84"/>
      <c r="C19" s="88"/>
      <c r="D19" s="88"/>
      <c r="E19" s="88">
        <v>10194882</v>
      </c>
      <c r="F19" s="88">
        <v>10194882</v>
      </c>
      <c r="G19" s="88">
        <v>10194882</v>
      </c>
      <c r="H19" s="88">
        <v>11998971</v>
      </c>
      <c r="I19" s="88">
        <v>11998971</v>
      </c>
    </row>
    <row r="20" spans="1:9" x14ac:dyDescent="0.2">
      <c r="A20" s="83" t="s">
        <v>1</v>
      </c>
      <c r="B20" s="84"/>
      <c r="C20" s="88">
        <f t="shared" ref="C20:I20" si="0">B31</f>
        <v>0</v>
      </c>
      <c r="D20" s="88">
        <f t="shared" si="0"/>
        <v>0</v>
      </c>
      <c r="E20" s="88">
        <f t="shared" si="0"/>
        <v>0</v>
      </c>
      <c r="F20" s="88">
        <f t="shared" si="0"/>
        <v>0</v>
      </c>
      <c r="G20" s="88">
        <f t="shared" si="0"/>
        <v>0</v>
      </c>
      <c r="H20" s="88">
        <f t="shared" si="0"/>
        <v>0</v>
      </c>
      <c r="I20" s="88">
        <f t="shared" si="0"/>
        <v>0</v>
      </c>
    </row>
    <row r="21" spans="1:9" x14ac:dyDescent="0.2">
      <c r="A21" s="83" t="s">
        <v>2</v>
      </c>
      <c r="B21" s="84"/>
      <c r="C21" s="88"/>
      <c r="D21" s="88"/>
      <c r="E21" s="88">
        <v>110560.17</v>
      </c>
      <c r="F21" s="88">
        <v>3915294.57</v>
      </c>
      <c r="G21" s="88">
        <v>2664979.77</v>
      </c>
      <c r="H21" s="88">
        <v>2000000</v>
      </c>
      <c r="I21" s="88">
        <v>623195</v>
      </c>
    </row>
    <row r="22" spans="1:9" x14ac:dyDescent="0.2">
      <c r="A22" s="83" t="s">
        <v>3</v>
      </c>
      <c r="B22" s="84"/>
      <c r="C22" s="88"/>
      <c r="D22" s="88"/>
      <c r="E22" s="88">
        <v>110560.17</v>
      </c>
      <c r="F22" s="88">
        <v>3915294.57</v>
      </c>
      <c r="G22" s="88">
        <v>2664979.77</v>
      </c>
      <c r="H22" s="88">
        <v>2000000</v>
      </c>
      <c r="I22" s="88">
        <v>623195</v>
      </c>
    </row>
    <row r="23" spans="1:9" x14ac:dyDescent="0.2">
      <c r="A23" s="83"/>
      <c r="B23" s="84"/>
      <c r="C23" s="88"/>
      <c r="D23" s="88"/>
      <c r="E23" s="88"/>
      <c r="F23" s="88"/>
      <c r="G23" s="88"/>
      <c r="H23" s="88"/>
      <c r="I23" s="88"/>
    </row>
    <row r="24" spans="1:9" x14ac:dyDescent="0.2">
      <c r="A24" s="32" t="s">
        <v>4</v>
      </c>
      <c r="B24" s="30"/>
      <c r="C24" s="41"/>
      <c r="D24" s="41"/>
      <c r="E24" s="41"/>
      <c r="F24" s="41"/>
      <c r="G24" s="41"/>
      <c r="H24" s="38"/>
      <c r="I24" s="38"/>
    </row>
    <row r="25" spans="1:9" x14ac:dyDescent="0.2">
      <c r="A25" s="32" t="s">
        <v>31</v>
      </c>
      <c r="B25" s="33"/>
      <c r="C25" s="42"/>
      <c r="D25" s="41"/>
      <c r="E25" s="41"/>
      <c r="F25" s="41"/>
      <c r="G25" s="41"/>
      <c r="H25" s="38"/>
      <c r="I25" s="38"/>
    </row>
    <row r="26" spans="1:9" x14ac:dyDescent="0.2">
      <c r="A26" s="43"/>
      <c r="B26" s="44"/>
      <c r="C26" s="39"/>
      <c r="D26" s="39"/>
      <c r="E26" s="39"/>
      <c r="F26" s="39"/>
      <c r="G26" s="39"/>
      <c r="H26" s="39"/>
      <c r="I26" s="39"/>
    </row>
    <row r="27" spans="1:9" x14ac:dyDescent="0.2">
      <c r="A27" s="43"/>
      <c r="B27" s="44"/>
      <c r="C27" s="39"/>
      <c r="D27" s="39"/>
      <c r="E27" s="39"/>
      <c r="F27" s="39"/>
      <c r="G27" s="39"/>
      <c r="H27" s="39"/>
      <c r="I27" s="39"/>
    </row>
    <row r="28" spans="1:9" x14ac:dyDescent="0.2">
      <c r="A28" s="43"/>
      <c r="B28" s="44"/>
      <c r="C28" s="39"/>
      <c r="D28" s="39"/>
      <c r="E28" s="39"/>
      <c r="F28" s="39"/>
      <c r="G28" s="39"/>
      <c r="H28" s="39"/>
      <c r="I28" s="39"/>
    </row>
    <row r="29" spans="1:9" x14ac:dyDescent="0.2">
      <c r="A29" s="32" t="s">
        <v>5</v>
      </c>
      <c r="B29" s="33"/>
      <c r="C29" s="38">
        <f t="shared" ref="C29:H29" si="1">SUM(C26:C28)</f>
        <v>0</v>
      </c>
      <c r="D29" s="38">
        <f t="shared" si="1"/>
        <v>0</v>
      </c>
      <c r="E29" s="38">
        <f t="shared" si="1"/>
        <v>0</v>
      </c>
      <c r="F29" s="38">
        <f t="shared" si="1"/>
        <v>0</v>
      </c>
      <c r="G29" s="38">
        <f t="shared" si="1"/>
        <v>0</v>
      </c>
      <c r="H29" s="38">
        <f t="shared" si="1"/>
        <v>0</v>
      </c>
      <c r="I29" s="38">
        <f t="shared" ref="I29" si="2">SUM(I26:I28)</f>
        <v>0</v>
      </c>
    </row>
    <row r="30" spans="1:9" x14ac:dyDescent="0.2">
      <c r="A30" s="83"/>
      <c r="B30" s="84"/>
      <c r="C30" s="88"/>
      <c r="D30" s="88"/>
      <c r="E30" s="88"/>
      <c r="F30" s="88"/>
      <c r="G30" s="88"/>
      <c r="H30" s="88"/>
      <c r="I30" s="88"/>
    </row>
    <row r="31" spans="1:9" x14ac:dyDescent="0.2">
      <c r="A31" s="83" t="s">
        <v>7</v>
      </c>
      <c r="B31" s="84"/>
      <c r="C31" s="87">
        <f t="shared" ref="C31" si="3">+C20+C21-C22+C29</f>
        <v>0</v>
      </c>
      <c r="D31" s="87">
        <f>+D20+D21-D22+D29</f>
        <v>0</v>
      </c>
      <c r="E31" s="87">
        <f>+E20+E21-E22+E29</f>
        <v>0</v>
      </c>
      <c r="F31" s="87">
        <f>+F20+F21-F22+F29</f>
        <v>0</v>
      </c>
      <c r="G31" s="87">
        <f>+G20+G21-G22+G29</f>
        <v>0</v>
      </c>
      <c r="H31" s="87">
        <f t="shared" ref="H31:I31" si="4">+H20+H21-H22+H29</f>
        <v>0</v>
      </c>
      <c r="I31" s="87">
        <f t="shared" si="4"/>
        <v>0</v>
      </c>
    </row>
    <row r="32" spans="1:9" x14ac:dyDescent="0.2">
      <c r="A32" s="89"/>
      <c r="B32" s="90"/>
      <c r="C32" s="92"/>
      <c r="D32" s="92"/>
      <c r="E32" s="88"/>
      <c r="F32" s="88"/>
      <c r="G32" s="88"/>
      <c r="H32" s="88"/>
      <c r="I32" s="88"/>
    </row>
    <row r="33" spans="1:9" x14ac:dyDescent="0.2">
      <c r="A33" s="83" t="s">
        <v>24</v>
      </c>
      <c r="B33" s="84"/>
      <c r="C33" s="92"/>
      <c r="D33" s="92"/>
      <c r="E33" s="88">
        <v>1461008.12</v>
      </c>
      <c r="F33" s="88">
        <v>1669947.8</v>
      </c>
      <c r="G33" s="88">
        <v>960531.58</v>
      </c>
      <c r="H33" s="88"/>
      <c r="I33" s="88"/>
    </row>
    <row r="34" spans="1:9" x14ac:dyDescent="0.2">
      <c r="A34" s="89"/>
      <c r="B34" s="90"/>
      <c r="C34" s="92"/>
      <c r="D34" s="92"/>
      <c r="E34" s="88"/>
      <c r="F34" s="88"/>
      <c r="G34" s="88"/>
      <c r="H34" s="88"/>
      <c r="I34" s="88"/>
    </row>
    <row r="35" spans="1:9" x14ac:dyDescent="0.2">
      <c r="A35" s="83" t="s">
        <v>25</v>
      </c>
      <c r="B35" s="93"/>
      <c r="C35" s="94">
        <f t="shared" ref="C35:D35" si="5">C31-C33</f>
        <v>0</v>
      </c>
      <c r="D35" s="94">
        <f t="shared" si="5"/>
        <v>0</v>
      </c>
      <c r="E35" s="106" t="s">
        <v>76</v>
      </c>
      <c r="F35" s="106" t="s">
        <v>76</v>
      </c>
      <c r="G35" s="106" t="s">
        <v>76</v>
      </c>
      <c r="H35" s="95">
        <f t="shared" ref="H35:I35" si="6">H31-H33</f>
        <v>0</v>
      </c>
      <c r="I35" s="95">
        <f t="shared" si="6"/>
        <v>0</v>
      </c>
    </row>
    <row r="36" spans="1:9" x14ac:dyDescent="0.2">
      <c r="A36" s="96"/>
      <c r="B36" s="96"/>
      <c r="C36" s="97"/>
      <c r="D36" s="97"/>
      <c r="E36" s="97"/>
      <c r="F36" s="97"/>
      <c r="G36" s="97"/>
      <c r="H36" s="97"/>
      <c r="I36" s="97"/>
    </row>
    <row r="37" spans="1:9" x14ac:dyDescent="0.2">
      <c r="A37" s="98" t="s">
        <v>26</v>
      </c>
      <c r="B37" s="80"/>
      <c r="C37" s="53"/>
      <c r="D37" s="53"/>
      <c r="E37" s="99"/>
      <c r="F37" s="99"/>
      <c r="G37" s="99"/>
      <c r="H37" s="99"/>
      <c r="I37" s="99"/>
    </row>
    <row r="38" spans="1:9" x14ac:dyDescent="0.2">
      <c r="A38" s="100" t="s">
        <v>29</v>
      </c>
      <c r="B38" s="90"/>
      <c r="C38" s="46"/>
      <c r="D38" s="46"/>
      <c r="E38" s="92"/>
      <c r="F38" s="92"/>
      <c r="G38" s="92"/>
      <c r="H38" s="92"/>
      <c r="I38" s="92"/>
    </row>
    <row r="39" spans="1:9" x14ac:dyDescent="0.2">
      <c r="A39" s="83"/>
      <c r="B39" s="84"/>
      <c r="C39" s="88"/>
      <c r="D39" s="88"/>
      <c r="E39" s="88"/>
      <c r="F39" s="88"/>
      <c r="G39" s="88"/>
      <c r="H39" s="88"/>
      <c r="I39" s="88"/>
    </row>
    <row r="40" spans="1:9" x14ac:dyDescent="0.2">
      <c r="A40" s="83" t="s">
        <v>6</v>
      </c>
      <c r="B40" s="84"/>
      <c r="C40" s="39"/>
      <c r="D40" s="39"/>
      <c r="E40" s="88"/>
      <c r="F40" s="88"/>
      <c r="G40" s="88"/>
      <c r="H40" s="88"/>
      <c r="I40" s="88"/>
    </row>
    <row r="41" spans="1:9" x14ac:dyDescent="0.2">
      <c r="A41" s="83"/>
      <c r="B41" s="84"/>
      <c r="C41" s="39"/>
      <c r="D41" s="39"/>
      <c r="E41" s="88"/>
      <c r="F41" s="88"/>
      <c r="G41" s="88"/>
      <c r="H41" s="88"/>
      <c r="I41" s="88"/>
    </row>
    <row r="42" spans="1:9" x14ac:dyDescent="0.2">
      <c r="A42" s="100" t="s">
        <v>8</v>
      </c>
      <c r="B42" s="93"/>
      <c r="C42" s="39"/>
      <c r="D42" s="39"/>
      <c r="E42" s="88"/>
      <c r="F42" s="88"/>
      <c r="G42" s="88"/>
      <c r="H42" s="88"/>
      <c r="I42" s="88"/>
    </row>
    <row r="43" spans="1:9" x14ac:dyDescent="0.2">
      <c r="A43" s="101" t="s">
        <v>9</v>
      </c>
      <c r="B43" s="102"/>
      <c r="C43" s="39"/>
      <c r="D43" s="39"/>
      <c r="E43" s="88"/>
      <c r="F43" s="88"/>
      <c r="G43" s="88"/>
      <c r="H43" s="88"/>
      <c r="I43" s="88"/>
    </row>
  </sheetData>
  <sheetProtection selectLockedCells="1"/>
  <mergeCells count="1">
    <mergeCell ref="A16:I16"/>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D7EF29-BDC8-4599-851B-E407FF2B2404}">
  <dimension ref="A1:O46"/>
  <sheetViews>
    <sheetView zoomScale="90" zoomScaleNormal="90" zoomScaleSheetLayoutView="98" workbookViewId="0">
      <selection activeCell="A7" sqref="A7"/>
    </sheetView>
  </sheetViews>
  <sheetFormatPr defaultRowHeight="12.75" x14ac:dyDescent="0.2"/>
  <cols>
    <col min="1" max="2" width="14.5703125" style="27" customWidth="1"/>
    <col min="3" max="8" width="14" style="27" customWidth="1"/>
    <col min="9" max="9" width="13.140625" style="27" customWidth="1"/>
    <col min="10" max="10" width="9.140625" style="27"/>
    <col min="11" max="11" width="11.85546875" style="27" bestFit="1" customWidth="1"/>
    <col min="12" max="15" width="12.7109375" style="27" bestFit="1" customWidth="1"/>
    <col min="16" max="16384" width="9.14062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287</v>
      </c>
      <c r="I2" s="80"/>
    </row>
    <row r="3" spans="1:9" x14ac:dyDescent="0.2">
      <c r="A3" s="78" t="s">
        <v>22</v>
      </c>
      <c r="B3" s="80" t="s">
        <v>288</v>
      </c>
      <c r="C3" s="80"/>
      <c r="D3" s="80"/>
      <c r="E3" s="78"/>
      <c r="F3" s="78"/>
      <c r="G3" s="81" t="s">
        <v>15</v>
      </c>
      <c r="H3" s="82" t="s">
        <v>354</v>
      </c>
      <c r="I3" s="82"/>
    </row>
    <row r="4" spans="1:9" x14ac:dyDescent="0.2">
      <c r="A4" s="78" t="s">
        <v>16</v>
      </c>
      <c r="B4" s="80" t="s">
        <v>333</v>
      </c>
      <c r="C4" s="80"/>
      <c r="D4" s="80"/>
      <c r="E4" s="78"/>
      <c r="F4" s="78"/>
      <c r="G4" s="81" t="s">
        <v>18</v>
      </c>
      <c r="H4" s="80" t="s">
        <v>177</v>
      </c>
      <c r="I4" s="80"/>
    </row>
    <row r="5" spans="1:9" x14ac:dyDescent="0.2">
      <c r="A5" s="78" t="s">
        <v>17</v>
      </c>
      <c r="B5" s="80" t="s">
        <v>334</v>
      </c>
      <c r="C5" s="82"/>
      <c r="D5" s="82"/>
      <c r="E5" s="78"/>
      <c r="F5" s="78"/>
      <c r="G5" s="81" t="s">
        <v>19</v>
      </c>
      <c r="H5" s="82" t="s">
        <v>289</v>
      </c>
      <c r="I5" s="82"/>
    </row>
    <row r="6" spans="1:9" x14ac:dyDescent="0.2">
      <c r="A6" s="78"/>
      <c r="B6" s="78" t="s">
        <v>335</v>
      </c>
      <c r="C6" s="78"/>
      <c r="D6" s="78"/>
      <c r="E6" s="78"/>
      <c r="F6" s="78"/>
      <c r="G6" s="78"/>
      <c r="H6" s="78"/>
      <c r="I6" s="78"/>
    </row>
    <row r="7" spans="1:9" x14ac:dyDescent="0.2">
      <c r="A7" s="78"/>
      <c r="B7" s="78"/>
      <c r="C7" s="78"/>
      <c r="D7" s="78"/>
      <c r="E7" s="78"/>
      <c r="F7" s="78"/>
      <c r="G7" s="78"/>
      <c r="H7" s="78"/>
      <c r="I7" s="78"/>
    </row>
    <row r="8" spans="1:9" x14ac:dyDescent="0.2">
      <c r="A8" s="243" t="s">
        <v>290</v>
      </c>
      <c r="B8" s="243"/>
      <c r="C8" s="243"/>
      <c r="D8" s="243"/>
      <c r="E8" s="243"/>
      <c r="F8" s="243"/>
      <c r="G8" s="243"/>
      <c r="H8" s="243"/>
      <c r="I8" s="243"/>
    </row>
    <row r="9" spans="1:9" x14ac:dyDescent="0.2">
      <c r="A9" s="243"/>
      <c r="B9" s="243"/>
      <c r="C9" s="243"/>
      <c r="D9" s="243"/>
      <c r="E9" s="243"/>
      <c r="F9" s="243"/>
      <c r="G9" s="243"/>
      <c r="H9" s="243"/>
      <c r="I9" s="243"/>
    </row>
    <row r="10" spans="1:9" x14ac:dyDescent="0.2">
      <c r="A10" s="243" t="s">
        <v>291</v>
      </c>
      <c r="B10" s="243"/>
      <c r="C10" s="243"/>
      <c r="D10" s="243"/>
      <c r="E10" s="243"/>
      <c r="F10" s="243"/>
      <c r="G10" s="243"/>
      <c r="H10" s="243"/>
      <c r="I10" s="243"/>
    </row>
    <row r="11" spans="1:9" x14ac:dyDescent="0.2">
      <c r="A11" s="78"/>
      <c r="B11" s="78"/>
      <c r="C11" s="78"/>
      <c r="D11" s="78"/>
      <c r="E11" s="78"/>
      <c r="F11" s="78"/>
      <c r="G11" s="78"/>
      <c r="H11" s="78"/>
      <c r="I11" s="78"/>
    </row>
    <row r="12" spans="1:9" x14ac:dyDescent="0.2">
      <c r="A12" s="220" t="s">
        <v>336</v>
      </c>
      <c r="B12" s="220"/>
      <c r="C12" s="220"/>
      <c r="D12" s="220"/>
      <c r="E12" s="220"/>
      <c r="F12" s="220"/>
      <c r="G12" s="220"/>
      <c r="H12" s="220"/>
      <c r="I12" s="220"/>
    </row>
    <row r="13" spans="1:9" x14ac:dyDescent="0.2">
      <c r="A13" s="220"/>
      <c r="B13" s="220"/>
      <c r="C13" s="220"/>
      <c r="D13" s="220"/>
      <c r="E13" s="220"/>
      <c r="F13" s="220"/>
      <c r="G13" s="220"/>
      <c r="H13" s="220"/>
      <c r="I13" s="220"/>
    </row>
    <row r="14" spans="1:9" x14ac:dyDescent="0.2">
      <c r="A14" s="220"/>
      <c r="B14" s="220"/>
      <c r="C14" s="220"/>
      <c r="D14" s="220"/>
      <c r="E14" s="220"/>
      <c r="F14" s="220"/>
      <c r="G14" s="220"/>
      <c r="H14" s="220"/>
      <c r="I14" s="220"/>
    </row>
    <row r="15" spans="1:9" x14ac:dyDescent="0.2">
      <c r="A15" s="244" t="s">
        <v>337</v>
      </c>
      <c r="B15" s="244"/>
      <c r="C15" s="244"/>
      <c r="D15" s="244"/>
      <c r="E15" s="244"/>
      <c r="F15" s="244"/>
      <c r="G15" s="244"/>
      <c r="H15" s="244"/>
      <c r="I15" s="244"/>
    </row>
    <row r="16" spans="1:9" x14ac:dyDescent="0.2">
      <c r="A16" s="244"/>
      <c r="B16" s="244"/>
      <c r="C16" s="244"/>
      <c r="D16" s="244"/>
      <c r="E16" s="244"/>
      <c r="F16" s="244"/>
      <c r="G16" s="244"/>
      <c r="H16" s="244"/>
      <c r="I16" s="244"/>
    </row>
    <row r="17" spans="1:15" x14ac:dyDescent="0.2">
      <c r="A17" s="244"/>
      <c r="B17" s="244"/>
      <c r="C17" s="244"/>
      <c r="D17" s="244"/>
      <c r="E17" s="244"/>
      <c r="F17" s="244"/>
      <c r="G17" s="244"/>
      <c r="H17" s="244"/>
      <c r="I17" s="244"/>
    </row>
    <row r="18" spans="1:15" x14ac:dyDescent="0.2">
      <c r="A18" s="78"/>
      <c r="B18" s="78"/>
      <c r="C18" s="78"/>
      <c r="D18" s="78"/>
      <c r="E18" s="78"/>
      <c r="F18" s="78"/>
      <c r="G18" s="78"/>
      <c r="H18" s="78"/>
      <c r="I18" s="78"/>
    </row>
    <row r="19" spans="1:15" x14ac:dyDescent="0.2">
      <c r="A19" s="223" t="s">
        <v>12</v>
      </c>
      <c r="B19" s="224"/>
      <c r="C19" s="224"/>
      <c r="D19" s="224"/>
      <c r="E19" s="224"/>
      <c r="F19" s="224"/>
      <c r="G19" s="224"/>
      <c r="H19" s="224"/>
      <c r="I19" s="225"/>
    </row>
    <row r="20" spans="1:15" x14ac:dyDescent="0.2">
      <c r="A20" s="83"/>
      <c r="B20" s="84"/>
      <c r="C20" s="85" t="s">
        <v>27</v>
      </c>
      <c r="D20" s="85" t="s">
        <v>30</v>
      </c>
      <c r="E20" s="85" t="s">
        <v>32</v>
      </c>
      <c r="F20" s="85" t="s">
        <v>33</v>
      </c>
      <c r="G20" s="85" t="s">
        <v>34</v>
      </c>
      <c r="H20" s="85" t="s">
        <v>35</v>
      </c>
      <c r="I20" s="85" t="s">
        <v>312</v>
      </c>
    </row>
    <row r="21" spans="1:15" x14ac:dyDescent="0.2">
      <c r="A21" s="83"/>
      <c r="B21" s="84"/>
      <c r="C21" s="86" t="s">
        <v>10</v>
      </c>
      <c r="D21" s="37" t="s">
        <v>10</v>
      </c>
      <c r="E21" s="37" t="s">
        <v>10</v>
      </c>
      <c r="F21" s="37" t="s">
        <v>10</v>
      </c>
      <c r="G21" s="35" t="s">
        <v>10</v>
      </c>
      <c r="H21" s="37" t="s">
        <v>11</v>
      </c>
      <c r="I21" s="37" t="s">
        <v>11</v>
      </c>
    </row>
    <row r="22" spans="1:15" x14ac:dyDescent="0.2">
      <c r="A22" s="83" t="s">
        <v>0</v>
      </c>
      <c r="B22" s="84"/>
      <c r="C22" s="88">
        <v>165000</v>
      </c>
      <c r="D22" s="88">
        <v>195000</v>
      </c>
      <c r="E22" s="88">
        <v>195000</v>
      </c>
      <c r="F22" s="88">
        <v>195000</v>
      </c>
      <c r="G22" s="88">
        <v>195000</v>
      </c>
      <c r="H22" s="88">
        <v>195000</v>
      </c>
      <c r="I22" s="88">
        <v>195000</v>
      </c>
    </row>
    <row r="23" spans="1:15" x14ac:dyDescent="0.2">
      <c r="A23" s="83" t="s">
        <v>1</v>
      </c>
      <c r="B23" s="33"/>
      <c r="C23" s="39">
        <v>-0.47999999999592546</v>
      </c>
      <c r="D23" s="39">
        <v>893.51000000000931</v>
      </c>
      <c r="E23" s="39">
        <v>-0.47999999998137355</v>
      </c>
      <c r="F23" s="39">
        <f>E34</f>
        <v>6.6600000000180444</v>
      </c>
      <c r="G23" s="39">
        <f>F34</f>
        <v>3.8900000000430737</v>
      </c>
      <c r="H23" s="39">
        <f t="shared" ref="H23:I23" si="0">G34</f>
        <v>-0.47999999996682163</v>
      </c>
      <c r="I23" s="39">
        <f t="shared" si="0"/>
        <v>-0.47999999998137355</v>
      </c>
      <c r="L23" s="27" t="s">
        <v>338</v>
      </c>
      <c r="M23" s="27" t="s">
        <v>339</v>
      </c>
      <c r="N23" s="27" t="s">
        <v>340</v>
      </c>
      <c r="O23" s="27" t="s">
        <v>341</v>
      </c>
    </row>
    <row r="24" spans="1:15" x14ac:dyDescent="0.2">
      <c r="A24" s="83" t="s">
        <v>2</v>
      </c>
      <c r="B24" s="33"/>
      <c r="C24" s="39">
        <v>91210</v>
      </c>
      <c r="D24" s="39">
        <v>102877.91</v>
      </c>
      <c r="E24" s="39">
        <v>118863.14</v>
      </c>
      <c r="F24" s="39">
        <v>175955.7</v>
      </c>
      <c r="G24" s="39">
        <v>104895.37</v>
      </c>
      <c r="H24" s="39">
        <v>190000</v>
      </c>
      <c r="I24" s="39">
        <v>190000</v>
      </c>
      <c r="K24" s="27" t="s">
        <v>342</v>
      </c>
      <c r="L24" s="62">
        <f t="shared" ref="L24:O25" si="1">(D24-C24)/C24</f>
        <v>0.1279235829404671</v>
      </c>
      <c r="M24" s="62">
        <f t="shared" si="1"/>
        <v>0.15538058656129383</v>
      </c>
      <c r="N24" s="62">
        <f t="shared" si="1"/>
        <v>0.48032182222344127</v>
      </c>
      <c r="O24" s="62">
        <f t="shared" si="1"/>
        <v>-0.40385352676838554</v>
      </c>
    </row>
    <row r="25" spans="1:15" x14ac:dyDescent="0.2">
      <c r="A25" s="83" t="s">
        <v>3</v>
      </c>
      <c r="B25" s="33"/>
      <c r="C25" s="39">
        <v>90316.01</v>
      </c>
      <c r="D25" s="38">
        <v>103771.9</v>
      </c>
      <c r="E25" s="39">
        <v>118856</v>
      </c>
      <c r="F25" s="39">
        <v>175958.47</v>
      </c>
      <c r="G25" s="39">
        <v>104899.74</v>
      </c>
      <c r="H25" s="39">
        <v>190000</v>
      </c>
      <c r="I25" s="39">
        <v>190000</v>
      </c>
      <c r="K25" s="27" t="s">
        <v>3</v>
      </c>
      <c r="L25" s="62">
        <f t="shared" si="1"/>
        <v>0.14898676325493121</v>
      </c>
      <c r="M25" s="62">
        <f t="shared" si="1"/>
        <v>0.14535823281639834</v>
      </c>
      <c r="N25" s="62">
        <f t="shared" si="1"/>
        <v>0.48043405465437167</v>
      </c>
      <c r="O25" s="62">
        <f t="shared" si="1"/>
        <v>-0.40383807610966382</v>
      </c>
    </row>
    <row r="26" spans="1:15" x14ac:dyDescent="0.2">
      <c r="A26" s="83"/>
      <c r="B26" s="33"/>
      <c r="C26" s="39"/>
      <c r="D26" s="39"/>
      <c r="E26" s="39"/>
      <c r="F26" s="39"/>
      <c r="G26" s="39"/>
      <c r="H26" s="39"/>
      <c r="I26" s="39"/>
    </row>
    <row r="27" spans="1:15" x14ac:dyDescent="0.2">
      <c r="A27" s="32" t="s">
        <v>4</v>
      </c>
      <c r="B27" s="30"/>
      <c r="C27" s="41"/>
      <c r="D27" s="41"/>
      <c r="E27" s="41"/>
      <c r="F27" s="41"/>
      <c r="G27" s="41"/>
      <c r="H27" s="38"/>
      <c r="I27" s="38"/>
    </row>
    <row r="28" spans="1:15" x14ac:dyDescent="0.2">
      <c r="A28" s="32" t="s">
        <v>31</v>
      </c>
      <c r="B28" s="33"/>
      <c r="C28" s="42"/>
      <c r="D28" s="41"/>
      <c r="E28" s="41"/>
      <c r="F28" s="41"/>
      <c r="G28" s="41"/>
      <c r="H28" s="38"/>
      <c r="I28" s="38"/>
    </row>
    <row r="29" spans="1:15" x14ac:dyDescent="0.2">
      <c r="A29" s="43"/>
      <c r="B29" s="44"/>
      <c r="C29" s="39"/>
      <c r="D29" s="39"/>
      <c r="E29" s="39"/>
      <c r="F29" s="39"/>
      <c r="G29" s="39"/>
      <c r="H29" s="39"/>
      <c r="I29" s="39"/>
    </row>
    <row r="30" spans="1:15" x14ac:dyDescent="0.2">
      <c r="A30" s="43"/>
      <c r="B30" s="44"/>
      <c r="C30" s="39"/>
      <c r="D30" s="39"/>
      <c r="E30" s="39"/>
      <c r="F30" s="39"/>
      <c r="G30" s="39"/>
      <c r="H30" s="39"/>
      <c r="I30" s="39"/>
    </row>
    <row r="31" spans="1:15" x14ac:dyDescent="0.2">
      <c r="A31" s="43"/>
      <c r="B31" s="44"/>
      <c r="C31" s="39"/>
      <c r="D31" s="39"/>
      <c r="E31" s="39"/>
      <c r="F31" s="39"/>
      <c r="G31" s="39"/>
      <c r="H31" s="39"/>
      <c r="I31" s="39"/>
    </row>
    <row r="32" spans="1:15" x14ac:dyDescent="0.2">
      <c r="A32" s="32" t="s">
        <v>5</v>
      </c>
      <c r="B32" s="33"/>
      <c r="C32" s="38">
        <v>0</v>
      </c>
      <c r="D32" s="38">
        <v>0</v>
      </c>
      <c r="E32" s="38">
        <v>0</v>
      </c>
      <c r="F32" s="38">
        <f t="shared" ref="F32:H32" si="2">SUM(F29:F31)</f>
        <v>0</v>
      </c>
      <c r="G32" s="38">
        <f t="shared" si="2"/>
        <v>0</v>
      </c>
      <c r="H32" s="38">
        <f t="shared" si="2"/>
        <v>0</v>
      </c>
      <c r="I32" s="38">
        <f t="shared" ref="I32" si="3">SUM(I29:I31)</f>
        <v>0</v>
      </c>
    </row>
    <row r="33" spans="1:9" x14ac:dyDescent="0.2">
      <c r="A33" s="83"/>
      <c r="B33" s="33"/>
      <c r="C33" s="39"/>
      <c r="D33" s="39"/>
      <c r="E33" s="39"/>
      <c r="F33" s="39"/>
      <c r="G33" s="39"/>
      <c r="H33" s="39"/>
      <c r="I33" s="39"/>
    </row>
    <row r="34" spans="1:9" x14ac:dyDescent="0.2">
      <c r="A34" s="83" t="s">
        <v>7</v>
      </c>
      <c r="B34" s="33"/>
      <c r="C34" s="38">
        <v>893.51000000000931</v>
      </c>
      <c r="D34" s="38">
        <v>-0.47999999998137355</v>
      </c>
      <c r="E34" s="38">
        <v>6.6600000000180444</v>
      </c>
      <c r="F34" s="38">
        <f>+F23+F24-F25+F32</f>
        <v>3.8900000000430737</v>
      </c>
      <c r="G34" s="38">
        <f>+G23+G24-G25+G32</f>
        <v>-0.47999999996682163</v>
      </c>
      <c r="H34" s="38">
        <f t="shared" ref="H34:I34" si="4">+H23+H24-H25+H32</f>
        <v>-0.47999999998137355</v>
      </c>
      <c r="I34" s="38">
        <f t="shared" si="4"/>
        <v>-0.47999999998137355</v>
      </c>
    </row>
    <row r="35" spans="1:9" x14ac:dyDescent="0.2">
      <c r="A35" s="89"/>
      <c r="B35" s="44"/>
      <c r="C35" s="46"/>
      <c r="D35" s="46"/>
      <c r="E35" s="39"/>
      <c r="F35" s="39"/>
      <c r="G35" s="39"/>
      <c r="H35" s="39"/>
      <c r="I35" s="39"/>
    </row>
    <row r="36" spans="1:9" x14ac:dyDescent="0.2">
      <c r="A36" s="83" t="s">
        <v>24</v>
      </c>
      <c r="B36" s="33"/>
      <c r="C36" s="46">
        <v>0</v>
      </c>
      <c r="D36" s="46">
        <v>25083.5</v>
      </c>
      <c r="E36" s="39">
        <v>108122.11</v>
      </c>
      <c r="F36" s="39">
        <v>101942.39999999999</v>
      </c>
      <c r="G36" s="39">
        <v>21590.57</v>
      </c>
      <c r="H36" s="39">
        <v>0</v>
      </c>
      <c r="I36" s="39">
        <v>0</v>
      </c>
    </row>
    <row r="37" spans="1:9" x14ac:dyDescent="0.2">
      <c r="A37" s="89"/>
      <c r="B37" s="44"/>
      <c r="C37" s="46"/>
      <c r="D37" s="46"/>
      <c r="E37" s="39"/>
      <c r="F37" s="39"/>
      <c r="G37" s="39"/>
      <c r="H37" s="39"/>
      <c r="I37" s="39"/>
    </row>
    <row r="38" spans="1:9" x14ac:dyDescent="0.2">
      <c r="A38" s="83" t="s">
        <v>25</v>
      </c>
      <c r="B38" s="47"/>
      <c r="C38" s="94">
        <f t="shared" ref="C38:D38" si="5">C34-C36</f>
        <v>893.51000000000931</v>
      </c>
      <c r="D38" s="94">
        <f t="shared" si="5"/>
        <v>-25083.979999999981</v>
      </c>
      <c r="E38" s="49" t="s">
        <v>76</v>
      </c>
      <c r="F38" s="49" t="s">
        <v>76</v>
      </c>
      <c r="G38" s="49" t="s">
        <v>76</v>
      </c>
      <c r="H38" s="174">
        <f t="shared" ref="H38:I38" si="6">H34-H36</f>
        <v>-0.47999999998137355</v>
      </c>
      <c r="I38" s="174">
        <f t="shared" si="6"/>
        <v>-0.47999999998137355</v>
      </c>
    </row>
    <row r="39" spans="1:9" x14ac:dyDescent="0.2">
      <c r="A39" s="96"/>
      <c r="B39" s="50"/>
      <c r="C39" s="51"/>
      <c r="D39" s="51"/>
      <c r="E39" s="51"/>
      <c r="F39" s="51"/>
      <c r="G39" s="51"/>
      <c r="H39" s="51"/>
      <c r="I39" s="51"/>
    </row>
    <row r="40" spans="1:9" x14ac:dyDescent="0.2">
      <c r="A40" s="98" t="s">
        <v>26</v>
      </c>
      <c r="B40" s="28"/>
      <c r="C40" s="53"/>
      <c r="D40" s="53"/>
      <c r="E40" s="53"/>
      <c r="F40" s="53"/>
      <c r="G40" s="53"/>
      <c r="H40" s="53"/>
      <c r="I40" s="53"/>
    </row>
    <row r="41" spans="1:9" x14ac:dyDescent="0.2">
      <c r="A41" s="100" t="s">
        <v>29</v>
      </c>
      <c r="B41" s="44"/>
      <c r="C41" s="46"/>
      <c r="D41" s="46"/>
      <c r="E41" s="46"/>
      <c r="F41" s="46"/>
      <c r="G41" s="46"/>
      <c r="H41" s="46"/>
      <c r="I41" s="46"/>
    </row>
    <row r="42" spans="1:9" x14ac:dyDescent="0.2">
      <c r="A42" s="83"/>
      <c r="B42" s="33"/>
      <c r="C42" s="39"/>
      <c r="D42" s="39"/>
      <c r="E42" s="39"/>
      <c r="F42" s="39"/>
      <c r="G42" s="39"/>
      <c r="H42" s="39"/>
      <c r="I42" s="39"/>
    </row>
    <row r="43" spans="1:9" x14ac:dyDescent="0.2">
      <c r="A43" s="83" t="s">
        <v>6</v>
      </c>
      <c r="B43" s="33"/>
      <c r="C43" s="39"/>
      <c r="D43" s="39"/>
      <c r="E43" s="39"/>
      <c r="F43" s="39"/>
      <c r="G43" s="39"/>
      <c r="H43" s="39"/>
      <c r="I43" s="39"/>
    </row>
    <row r="44" spans="1:9" x14ac:dyDescent="0.2">
      <c r="A44" s="83"/>
      <c r="B44" s="33"/>
      <c r="C44" s="39"/>
      <c r="D44" s="39"/>
      <c r="E44" s="39"/>
      <c r="F44" s="39"/>
      <c r="G44" s="39"/>
      <c r="H44" s="39"/>
      <c r="I44" s="39"/>
    </row>
    <row r="45" spans="1:9" x14ac:dyDescent="0.2">
      <c r="A45" s="100" t="s">
        <v>8</v>
      </c>
      <c r="B45" s="93"/>
      <c r="C45" s="39"/>
      <c r="D45" s="39"/>
      <c r="E45" s="88"/>
      <c r="F45" s="88"/>
      <c r="G45" s="88"/>
      <c r="H45" s="88"/>
      <c r="I45" s="88"/>
    </row>
    <row r="46" spans="1:9" x14ac:dyDescent="0.2">
      <c r="A46" s="101" t="s">
        <v>9</v>
      </c>
      <c r="B46" s="102"/>
      <c r="C46" s="39"/>
      <c r="D46" s="39"/>
      <c r="E46" s="88"/>
      <c r="F46" s="88"/>
      <c r="G46" s="88"/>
      <c r="H46" s="88"/>
      <c r="I46" s="88"/>
    </row>
  </sheetData>
  <sheetProtection selectLockedCells="1"/>
  <mergeCells count="5">
    <mergeCell ref="A19:I19"/>
    <mergeCell ref="A8:I9"/>
    <mergeCell ref="A10:I10"/>
    <mergeCell ref="A12:I14"/>
    <mergeCell ref="A15:I17"/>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colBreaks count="1" manualBreakCount="1">
    <brk id="9" max="1048575" man="1"/>
  </col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ACF810-29B4-4018-8F72-9E6DA85C487B}">
  <sheetPr>
    <pageSetUpPr fitToPage="1"/>
  </sheetPr>
  <dimension ref="A1:I47"/>
  <sheetViews>
    <sheetView zoomScaleNormal="100" zoomScalePageLayoutView="90" workbookViewId="0">
      <selection activeCell="A6" sqref="A6"/>
    </sheetView>
  </sheetViews>
  <sheetFormatPr defaultRowHeight="12.75" x14ac:dyDescent="0.2"/>
  <cols>
    <col min="1" max="2" width="14.570312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131" t="s">
        <v>55</v>
      </c>
      <c r="C2" s="2"/>
      <c r="D2" s="2"/>
      <c r="E2" s="1"/>
      <c r="F2" s="1"/>
      <c r="G2" s="3" t="s">
        <v>14</v>
      </c>
      <c r="H2" s="131" t="s">
        <v>181</v>
      </c>
      <c r="I2" s="2"/>
    </row>
    <row r="3" spans="1:9" x14ac:dyDescent="0.2">
      <c r="A3" s="1" t="s">
        <v>22</v>
      </c>
      <c r="B3" s="131" t="s">
        <v>174</v>
      </c>
      <c r="C3" s="2"/>
      <c r="D3" s="2"/>
      <c r="E3" s="1"/>
      <c r="F3" s="1"/>
      <c r="G3" s="3" t="s">
        <v>15</v>
      </c>
      <c r="H3" s="132" t="s">
        <v>182</v>
      </c>
      <c r="I3" s="4"/>
    </row>
    <row r="4" spans="1:9" x14ac:dyDescent="0.2">
      <c r="A4" s="1" t="s">
        <v>16</v>
      </c>
      <c r="B4" s="131" t="s">
        <v>183</v>
      </c>
      <c r="C4" s="2"/>
      <c r="D4" s="2"/>
      <c r="E4" s="1"/>
      <c r="F4" s="1"/>
      <c r="G4" s="3" t="s">
        <v>18</v>
      </c>
      <c r="H4" s="131" t="s">
        <v>177</v>
      </c>
      <c r="I4" s="2"/>
    </row>
    <row r="5" spans="1:9" x14ac:dyDescent="0.2">
      <c r="A5" s="1" t="s">
        <v>17</v>
      </c>
      <c r="B5" s="131" t="s">
        <v>184</v>
      </c>
      <c r="C5" s="4"/>
      <c r="D5" s="4"/>
      <c r="E5" s="1"/>
      <c r="F5" s="1"/>
      <c r="G5" s="3" t="s">
        <v>19</v>
      </c>
      <c r="H5" s="132" t="s">
        <v>185</v>
      </c>
      <c r="I5" s="4"/>
    </row>
    <row r="6" spans="1:9" ht="10.5" customHeight="1" x14ac:dyDescent="0.2">
      <c r="A6" s="1"/>
      <c r="B6" s="1"/>
      <c r="C6" s="1"/>
      <c r="D6" s="1"/>
      <c r="E6" s="1"/>
      <c r="F6" s="1"/>
      <c r="G6" s="1"/>
      <c r="H6" s="1"/>
      <c r="I6" s="1"/>
    </row>
    <row r="7" spans="1:9" x14ac:dyDescent="0.2">
      <c r="A7" s="1" t="s">
        <v>20</v>
      </c>
      <c r="B7" s="1"/>
      <c r="C7" s="1"/>
      <c r="D7" s="1"/>
      <c r="E7" s="1"/>
      <c r="F7" s="1"/>
      <c r="G7" s="1"/>
      <c r="H7" s="1"/>
      <c r="I7" s="1"/>
    </row>
    <row r="8" spans="1:9" x14ac:dyDescent="0.2">
      <c r="A8" s="63" t="s">
        <v>382</v>
      </c>
      <c r="B8" s="1"/>
      <c r="C8" s="1"/>
      <c r="D8" s="1"/>
      <c r="E8" s="1"/>
      <c r="F8" s="1"/>
      <c r="G8" s="1"/>
      <c r="H8" s="1"/>
      <c r="I8" s="1"/>
    </row>
    <row r="9" spans="1:9" ht="9" customHeight="1" x14ac:dyDescent="0.2">
      <c r="A9" s="63"/>
      <c r="B9" s="1"/>
      <c r="C9" s="1"/>
      <c r="D9" s="1"/>
      <c r="E9" s="1"/>
      <c r="F9" s="1"/>
      <c r="G9" s="1"/>
      <c r="H9" s="1"/>
      <c r="I9" s="1"/>
    </row>
    <row r="10" spans="1:9" x14ac:dyDescent="0.2">
      <c r="A10" s="1" t="s">
        <v>21</v>
      </c>
      <c r="B10" s="1"/>
      <c r="C10" s="1"/>
      <c r="D10" s="1"/>
      <c r="E10" s="1"/>
      <c r="F10" s="1"/>
      <c r="G10" s="1"/>
      <c r="H10" s="1"/>
      <c r="I10" s="1"/>
    </row>
    <row r="11" spans="1:9" x14ac:dyDescent="0.2">
      <c r="A11" s="63" t="s">
        <v>383</v>
      </c>
      <c r="B11" s="1"/>
      <c r="C11" s="1"/>
      <c r="D11" s="1"/>
      <c r="E11" s="1"/>
      <c r="F11" s="1"/>
      <c r="G11" s="1"/>
      <c r="H11" s="1"/>
      <c r="I11" s="1"/>
    </row>
    <row r="12" spans="1:9" ht="9.75" customHeight="1" x14ac:dyDescent="0.2">
      <c r="A12" s="63"/>
      <c r="B12" s="1"/>
      <c r="C12" s="1"/>
      <c r="D12" s="1"/>
      <c r="E12" s="1"/>
      <c r="F12" s="1"/>
      <c r="G12" s="1"/>
      <c r="H12" s="1"/>
      <c r="I12" s="1"/>
    </row>
    <row r="13" spans="1:9" x14ac:dyDescent="0.2">
      <c r="A13" s="1" t="s">
        <v>23</v>
      </c>
      <c r="B13" s="1"/>
      <c r="C13" s="1"/>
      <c r="D13" s="1"/>
      <c r="E13" s="1"/>
      <c r="F13" s="1"/>
      <c r="G13" s="1"/>
      <c r="H13" s="1"/>
      <c r="I13" s="1"/>
    </row>
    <row r="14" spans="1:9" x14ac:dyDescent="0.2">
      <c r="A14" s="63" t="s">
        <v>384</v>
      </c>
      <c r="B14" s="1"/>
      <c r="C14" s="1"/>
      <c r="D14" s="1"/>
      <c r="E14" s="1"/>
      <c r="F14" s="1"/>
      <c r="G14" s="1"/>
      <c r="H14" s="1"/>
      <c r="I14" s="1"/>
    </row>
    <row r="15" spans="1:9" ht="10.5" customHeight="1" x14ac:dyDescent="0.2">
      <c r="A15" s="63"/>
      <c r="B15" s="1"/>
      <c r="C15" s="1"/>
      <c r="D15" s="1"/>
      <c r="E15" s="1"/>
      <c r="F15" s="1"/>
      <c r="G15" s="1"/>
      <c r="H15" s="1"/>
      <c r="I15" s="1"/>
    </row>
    <row r="16" spans="1:9" x14ac:dyDescent="0.2">
      <c r="A16" s="64" t="s">
        <v>28</v>
      </c>
      <c r="B16" s="1"/>
      <c r="C16" s="1"/>
      <c r="D16" s="1"/>
      <c r="E16" s="1"/>
      <c r="F16" s="1"/>
      <c r="G16" s="1"/>
      <c r="H16" s="1"/>
      <c r="I16" s="1"/>
    </row>
    <row r="17" spans="1:9" x14ac:dyDescent="0.2">
      <c r="A17" s="63" t="s">
        <v>386</v>
      </c>
      <c r="B17" s="1"/>
      <c r="C17" s="1"/>
      <c r="D17" s="1"/>
      <c r="E17" s="1"/>
      <c r="F17" s="1"/>
      <c r="G17" s="1"/>
      <c r="H17" s="1"/>
      <c r="I17" s="1"/>
    </row>
    <row r="18" spans="1:9" x14ac:dyDescent="0.2">
      <c r="A18" s="63" t="s">
        <v>385</v>
      </c>
      <c r="B18" s="1"/>
      <c r="C18" s="1"/>
      <c r="D18" s="1"/>
      <c r="E18" s="1"/>
      <c r="F18" s="1"/>
      <c r="G18" s="1"/>
      <c r="H18" s="1"/>
      <c r="I18" s="1"/>
    </row>
    <row r="19" spans="1:9" x14ac:dyDescent="0.2">
      <c r="A19" s="1"/>
      <c r="B19" s="1"/>
      <c r="C19" s="1"/>
      <c r="D19" s="1"/>
      <c r="E19" s="1"/>
      <c r="F19" s="1"/>
      <c r="G19" s="1"/>
      <c r="H19" s="1"/>
      <c r="I19" s="1"/>
    </row>
    <row r="20" spans="1:9" x14ac:dyDescent="0.2">
      <c r="A20" s="230" t="s">
        <v>12</v>
      </c>
      <c r="B20" s="231"/>
      <c r="C20" s="231"/>
      <c r="D20" s="231"/>
      <c r="E20" s="231"/>
      <c r="F20" s="231"/>
      <c r="G20" s="231"/>
      <c r="H20" s="231"/>
      <c r="I20" s="232"/>
    </row>
    <row r="21" spans="1:9" x14ac:dyDescent="0.2">
      <c r="A21" s="14"/>
      <c r="B21" s="6"/>
      <c r="C21" s="25" t="s">
        <v>27</v>
      </c>
      <c r="D21" s="25" t="s">
        <v>30</v>
      </c>
      <c r="E21" s="25" t="s">
        <v>32</v>
      </c>
      <c r="F21" s="25" t="s">
        <v>33</v>
      </c>
      <c r="G21" s="25" t="s">
        <v>34</v>
      </c>
      <c r="H21" s="25" t="s">
        <v>35</v>
      </c>
      <c r="I21" s="25" t="s">
        <v>312</v>
      </c>
    </row>
    <row r="22" spans="1:9" x14ac:dyDescent="0.2">
      <c r="A22" s="14"/>
      <c r="B22" s="6"/>
      <c r="C22" s="26" t="s">
        <v>10</v>
      </c>
      <c r="D22" s="7" t="s">
        <v>10</v>
      </c>
      <c r="E22" s="5" t="s">
        <v>10</v>
      </c>
      <c r="F22" s="5" t="s">
        <v>10</v>
      </c>
      <c r="G22" s="5" t="s">
        <v>10</v>
      </c>
      <c r="H22" s="5" t="s">
        <v>11</v>
      </c>
      <c r="I22" s="5" t="s">
        <v>11</v>
      </c>
    </row>
    <row r="23" spans="1:9" x14ac:dyDescent="0.2">
      <c r="A23" s="14" t="s">
        <v>0</v>
      </c>
      <c r="B23" s="6"/>
      <c r="C23" s="18">
        <v>432300</v>
      </c>
      <c r="D23" s="18">
        <v>342300</v>
      </c>
      <c r="E23" s="18">
        <v>342300</v>
      </c>
      <c r="F23" s="133">
        <v>342300</v>
      </c>
      <c r="G23" s="18">
        <v>495300</v>
      </c>
      <c r="H23" s="18">
        <v>465300</v>
      </c>
      <c r="I23" s="18">
        <v>465300</v>
      </c>
    </row>
    <row r="24" spans="1:9" x14ac:dyDescent="0.2">
      <c r="A24" s="14" t="s">
        <v>1</v>
      </c>
      <c r="B24" s="6"/>
      <c r="C24" s="18">
        <v>1070275</v>
      </c>
      <c r="D24" s="18">
        <f t="shared" ref="D24" si="0">C35</f>
        <v>1162022</v>
      </c>
      <c r="E24" s="18">
        <f t="shared" ref="E24" si="1">D35</f>
        <v>1310736</v>
      </c>
      <c r="F24" s="18">
        <f t="shared" ref="F24" si="2">E35</f>
        <v>1321681</v>
      </c>
      <c r="G24" s="18">
        <f t="shared" ref="G24" si="3">F35</f>
        <v>1348898</v>
      </c>
      <c r="H24" s="18">
        <f t="shared" ref="H24" si="4">G35</f>
        <v>1346258.43</v>
      </c>
      <c r="I24" s="18">
        <f t="shared" ref="I24" si="5">H35</f>
        <v>1237289.43</v>
      </c>
    </row>
    <row r="25" spans="1:9" x14ac:dyDescent="0.2">
      <c r="A25" s="14" t="s">
        <v>2</v>
      </c>
      <c r="B25" s="6"/>
      <c r="C25" s="18">
        <v>429715</v>
      </c>
      <c r="D25" s="18">
        <v>390986</v>
      </c>
      <c r="E25" s="18">
        <v>265776</v>
      </c>
      <c r="F25" s="133">
        <v>330701</v>
      </c>
      <c r="G25" s="18">
        <v>295975.40999999997</v>
      </c>
      <c r="H25" s="18">
        <v>260000</v>
      </c>
      <c r="I25" s="18">
        <v>260000</v>
      </c>
    </row>
    <row r="26" spans="1:9" x14ac:dyDescent="0.2">
      <c r="A26" s="14" t="s">
        <v>3</v>
      </c>
      <c r="B26" s="6"/>
      <c r="C26" s="18">
        <v>337968</v>
      </c>
      <c r="D26" s="18">
        <v>242272</v>
      </c>
      <c r="E26" s="17">
        <v>254831</v>
      </c>
      <c r="F26" s="133">
        <v>303484</v>
      </c>
      <c r="G26" s="18">
        <v>298614.98</v>
      </c>
      <c r="H26" s="18">
        <v>368969</v>
      </c>
      <c r="I26" s="18">
        <v>368969</v>
      </c>
    </row>
    <row r="27" spans="1:9" x14ac:dyDescent="0.2">
      <c r="A27" s="14"/>
      <c r="B27" s="6"/>
      <c r="C27" s="18"/>
      <c r="D27" s="18"/>
      <c r="E27" s="18"/>
      <c r="F27" s="18"/>
      <c r="G27" s="18"/>
      <c r="H27" s="18"/>
      <c r="I27" s="18"/>
    </row>
    <row r="28" spans="1:9" x14ac:dyDescent="0.2">
      <c r="A28" s="66" t="s">
        <v>4</v>
      </c>
      <c r="B28" s="67"/>
      <c r="C28" s="68"/>
      <c r="D28" s="68"/>
      <c r="E28" s="68"/>
      <c r="F28" s="68"/>
      <c r="G28" s="68"/>
      <c r="H28" s="69"/>
      <c r="I28" s="69"/>
    </row>
    <row r="29" spans="1:9" x14ac:dyDescent="0.2">
      <c r="A29" s="70" t="s">
        <v>31</v>
      </c>
      <c r="B29" s="71"/>
      <c r="C29" s="72"/>
      <c r="D29" s="68"/>
      <c r="E29" s="68"/>
      <c r="F29" s="68"/>
      <c r="G29" s="68"/>
      <c r="H29" s="69"/>
      <c r="I29" s="69"/>
    </row>
    <row r="30" spans="1:9" x14ac:dyDescent="0.2">
      <c r="A30" s="73"/>
      <c r="B30" s="74"/>
      <c r="C30" s="75"/>
      <c r="D30" s="75"/>
      <c r="E30" s="75"/>
      <c r="F30" s="75"/>
      <c r="G30" s="75"/>
      <c r="H30" s="75"/>
      <c r="I30" s="75"/>
    </row>
    <row r="31" spans="1:9" x14ac:dyDescent="0.2">
      <c r="A31" s="73"/>
      <c r="B31" s="74"/>
      <c r="C31" s="75"/>
      <c r="D31" s="75"/>
      <c r="E31" s="75"/>
      <c r="F31" s="75"/>
      <c r="G31" s="75"/>
      <c r="H31" s="75"/>
      <c r="I31" s="75"/>
    </row>
    <row r="32" spans="1:9" x14ac:dyDescent="0.2">
      <c r="A32" s="73"/>
      <c r="B32" s="74"/>
      <c r="C32" s="75"/>
      <c r="D32" s="75"/>
      <c r="E32" s="75"/>
      <c r="F32" s="75"/>
      <c r="G32" s="75"/>
      <c r="H32" s="75"/>
      <c r="I32" s="75"/>
    </row>
    <row r="33" spans="1:9" x14ac:dyDescent="0.2">
      <c r="A33" s="66" t="s">
        <v>5</v>
      </c>
      <c r="B33" s="71"/>
      <c r="C33" s="69">
        <f t="shared" ref="C33:H33" si="6">SUM(C30:C32)</f>
        <v>0</v>
      </c>
      <c r="D33" s="69">
        <f t="shared" si="6"/>
        <v>0</v>
      </c>
      <c r="E33" s="69">
        <f t="shared" si="6"/>
        <v>0</v>
      </c>
      <c r="F33" s="69">
        <f t="shared" si="6"/>
        <v>0</v>
      </c>
      <c r="G33" s="69">
        <f t="shared" si="6"/>
        <v>0</v>
      </c>
      <c r="H33" s="69">
        <f t="shared" si="6"/>
        <v>0</v>
      </c>
      <c r="I33" s="69">
        <f t="shared" ref="I33" si="7">SUM(I30:I32)</f>
        <v>0</v>
      </c>
    </row>
    <row r="34" spans="1:9" x14ac:dyDescent="0.2">
      <c r="A34" s="14"/>
      <c r="B34" s="6"/>
      <c r="C34" s="18"/>
      <c r="D34" s="18"/>
      <c r="E34" s="18"/>
      <c r="F34" s="18"/>
      <c r="G34" s="18"/>
      <c r="H34" s="18"/>
      <c r="I34" s="18"/>
    </row>
    <row r="35" spans="1:9" x14ac:dyDescent="0.2">
      <c r="A35" s="14" t="s">
        <v>7</v>
      </c>
      <c r="B35" s="6"/>
      <c r="C35" s="17">
        <f t="shared" ref="C35" si="8">+C24+C25-C26+C33</f>
        <v>1162022</v>
      </c>
      <c r="D35" s="17">
        <f>+D24+D25-D26+D33</f>
        <v>1310736</v>
      </c>
      <c r="E35" s="17">
        <f t="shared" ref="E35" si="9">+E24+E25-E26+E33</f>
        <v>1321681</v>
      </c>
      <c r="F35" s="17">
        <f>+F24+F25-F26+F33</f>
        <v>1348898</v>
      </c>
      <c r="G35" s="17">
        <f>+G24+G25-G26+G33</f>
        <v>1346258.43</v>
      </c>
      <c r="H35" s="17">
        <f t="shared" ref="H35" si="10">+H24+H25-H26+H33</f>
        <v>1237289.43</v>
      </c>
      <c r="I35" s="17">
        <f t="shared" ref="I35" si="11">+I24+I25-I26+I33</f>
        <v>1128320.43</v>
      </c>
    </row>
    <row r="36" spans="1:9" x14ac:dyDescent="0.2">
      <c r="A36" s="11"/>
      <c r="B36" s="12"/>
      <c r="C36" s="19"/>
      <c r="D36" s="19"/>
      <c r="E36" s="18"/>
      <c r="F36" s="18"/>
      <c r="G36" s="18"/>
      <c r="H36" s="18"/>
      <c r="I36" s="18"/>
    </row>
    <row r="37" spans="1:9" x14ac:dyDescent="0.2">
      <c r="A37" s="14" t="s">
        <v>24</v>
      </c>
      <c r="B37" s="6"/>
      <c r="C37" s="19">
        <v>473</v>
      </c>
      <c r="D37" s="19">
        <v>16199</v>
      </c>
      <c r="E37" s="18">
        <v>0</v>
      </c>
      <c r="F37" s="133">
        <v>50000</v>
      </c>
      <c r="G37" s="18">
        <v>0</v>
      </c>
      <c r="H37" s="18"/>
      <c r="I37" s="18"/>
    </row>
    <row r="38" spans="1:9" x14ac:dyDescent="0.2">
      <c r="A38" s="11"/>
      <c r="B38" s="12"/>
      <c r="C38" s="19"/>
      <c r="D38" s="19"/>
      <c r="E38" s="18"/>
      <c r="F38" s="18"/>
      <c r="G38" s="18"/>
      <c r="H38" s="18"/>
      <c r="I38" s="18"/>
    </row>
    <row r="39" spans="1:9" x14ac:dyDescent="0.2">
      <c r="A39" s="14" t="s">
        <v>25</v>
      </c>
      <c r="B39" s="8"/>
      <c r="C39" s="20">
        <f t="shared" ref="C39:H39" si="12">C35-C37</f>
        <v>1161549</v>
      </c>
      <c r="D39" s="20">
        <f t="shared" si="12"/>
        <v>1294537</v>
      </c>
      <c r="E39" s="21">
        <f t="shared" si="12"/>
        <v>1321681</v>
      </c>
      <c r="F39" s="21">
        <f t="shared" si="12"/>
        <v>1298898</v>
      </c>
      <c r="G39" s="21">
        <f t="shared" si="12"/>
        <v>1346258.43</v>
      </c>
      <c r="H39" s="21">
        <f t="shared" si="12"/>
        <v>1237289.43</v>
      </c>
      <c r="I39" s="21">
        <f t="shared" ref="I39" si="13">I35-I37</f>
        <v>1128320.43</v>
      </c>
    </row>
    <row r="40" spans="1:9" x14ac:dyDescent="0.2">
      <c r="A40" s="15"/>
      <c r="B40" s="15"/>
      <c r="C40" s="22"/>
      <c r="D40" s="22"/>
      <c r="E40" s="22"/>
      <c r="F40" s="22"/>
      <c r="G40" s="22"/>
      <c r="H40" s="22"/>
      <c r="I40" s="22"/>
    </row>
    <row r="41" spans="1:9" x14ac:dyDescent="0.2">
      <c r="A41" s="16" t="s">
        <v>26</v>
      </c>
      <c r="B41" s="2"/>
      <c r="C41" s="76"/>
      <c r="D41" s="76"/>
      <c r="E41" s="23"/>
      <c r="F41" s="23"/>
      <c r="G41" s="23"/>
      <c r="H41" s="23"/>
      <c r="I41" s="23"/>
    </row>
    <row r="42" spans="1:9" x14ac:dyDescent="0.2">
      <c r="A42" s="24" t="s">
        <v>29</v>
      </c>
      <c r="B42" s="12"/>
      <c r="C42" s="77"/>
      <c r="D42" s="77"/>
      <c r="E42" s="19"/>
      <c r="F42" s="19"/>
      <c r="G42" s="19"/>
      <c r="H42" s="19"/>
      <c r="I42" s="19"/>
    </row>
    <row r="43" spans="1:9" x14ac:dyDescent="0.2">
      <c r="A43" s="14"/>
      <c r="B43" s="6"/>
      <c r="C43" s="18"/>
      <c r="D43" s="18"/>
      <c r="E43" s="18"/>
      <c r="F43" s="18"/>
      <c r="G43" s="18"/>
      <c r="H43" s="18"/>
      <c r="I43" s="18"/>
    </row>
    <row r="44" spans="1:9" x14ac:dyDescent="0.2">
      <c r="A44" s="14" t="s">
        <v>6</v>
      </c>
      <c r="B44" s="6"/>
      <c r="C44" s="75"/>
      <c r="D44" s="75"/>
      <c r="E44" s="18"/>
      <c r="F44" s="18"/>
      <c r="G44" s="18"/>
      <c r="H44" s="18"/>
      <c r="I44" s="18"/>
    </row>
    <row r="45" spans="1:9" x14ac:dyDescent="0.2">
      <c r="A45" s="14"/>
      <c r="B45" s="6"/>
      <c r="C45" s="75"/>
      <c r="D45" s="75"/>
      <c r="E45" s="18"/>
      <c r="F45" s="18"/>
      <c r="G45" s="18"/>
      <c r="H45" s="18"/>
      <c r="I45" s="18"/>
    </row>
    <row r="46" spans="1:9" x14ac:dyDescent="0.2">
      <c r="A46" s="10" t="s">
        <v>8</v>
      </c>
      <c r="B46" s="8"/>
      <c r="C46" s="75"/>
      <c r="D46" s="75"/>
      <c r="E46" s="18"/>
      <c r="F46" s="18"/>
      <c r="G46" s="18"/>
      <c r="H46" s="18"/>
      <c r="I46" s="18"/>
    </row>
    <row r="47" spans="1:9" x14ac:dyDescent="0.2">
      <c r="A47" s="13" t="s">
        <v>9</v>
      </c>
      <c r="B47" s="9"/>
      <c r="C47" s="75"/>
      <c r="D47" s="75"/>
      <c r="E47" s="18"/>
      <c r="F47" s="18"/>
      <c r="G47" s="18"/>
      <c r="H47" s="18"/>
      <c r="I47" s="18"/>
    </row>
  </sheetData>
  <mergeCells count="1">
    <mergeCell ref="A20:I20"/>
  </mergeCells>
  <printOptions horizontalCentered="1" verticalCentered="1"/>
  <pageMargins left="0.7" right="0.7" top="0.75" bottom="0.75" header="0.3" footer="0.3"/>
  <pageSetup scale="87" orientation="landscape" r:id="rId1"/>
  <headerFooter>
    <oddHeader xml:space="preserve">&amp;C&amp;"Arial,Bold"Report on Non-General Fund Information&amp;"Arial,Regular"
for Submittal to the 2023 Legislature
</oddHeader>
    <oddFooter>&amp;LForm 37-47 (rev. 9/7/21)&amp;R&amp;D  &amp;T</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09E0DB-0540-42FD-986E-1898DD50E855}">
  <sheetPr>
    <pageSetUpPr fitToPage="1"/>
  </sheetPr>
  <dimension ref="A2:I42"/>
  <sheetViews>
    <sheetView topLeftCell="A2" zoomScale="90" zoomScaleNormal="90" workbookViewId="0">
      <selection activeCell="A6" sqref="A6"/>
    </sheetView>
  </sheetViews>
  <sheetFormatPr defaultColWidth="9.140625" defaultRowHeight="12.75" x14ac:dyDescent="0.2"/>
  <cols>
    <col min="1" max="2" width="14.7109375" style="27" customWidth="1"/>
    <col min="3" max="8" width="14" style="27" customWidth="1"/>
    <col min="9" max="9" width="13.140625" style="27" customWidth="1"/>
    <col min="10" max="16384" width="9.140625" style="27"/>
  </cols>
  <sheetData>
    <row r="2" spans="1:9" s="109" customFormat="1" x14ac:dyDescent="0.2">
      <c r="A2" s="109" t="s">
        <v>13</v>
      </c>
      <c r="B2" s="110" t="s">
        <v>36</v>
      </c>
      <c r="C2" s="110"/>
      <c r="D2" s="110"/>
      <c r="G2" s="111" t="s">
        <v>14</v>
      </c>
      <c r="H2" s="112" t="s">
        <v>88</v>
      </c>
      <c r="I2" s="110"/>
    </row>
    <row r="3" spans="1:9" s="109" customFormat="1" x14ac:dyDescent="0.2">
      <c r="A3" s="109" t="s">
        <v>22</v>
      </c>
      <c r="B3" s="110" t="s">
        <v>89</v>
      </c>
      <c r="C3" s="110"/>
      <c r="D3" s="110"/>
      <c r="G3" s="111" t="s">
        <v>15</v>
      </c>
      <c r="H3" s="113" t="s">
        <v>90</v>
      </c>
      <c r="I3" s="113"/>
    </row>
    <row r="4" spans="1:9" s="109" customFormat="1" x14ac:dyDescent="0.2">
      <c r="A4" s="109" t="s">
        <v>16</v>
      </c>
      <c r="B4" s="110" t="s">
        <v>98</v>
      </c>
      <c r="C4" s="110"/>
      <c r="D4" s="110"/>
      <c r="G4" s="111" t="s">
        <v>18</v>
      </c>
      <c r="H4" s="110" t="s">
        <v>41</v>
      </c>
      <c r="I4" s="110"/>
    </row>
    <row r="5" spans="1:9" s="109" customFormat="1" x14ac:dyDescent="0.2">
      <c r="A5" s="109" t="s">
        <v>17</v>
      </c>
      <c r="B5" s="113" t="s">
        <v>99</v>
      </c>
      <c r="C5" s="113"/>
      <c r="D5" s="113"/>
      <c r="G5" s="111" t="s">
        <v>19</v>
      </c>
      <c r="H5" s="113" t="s">
        <v>100</v>
      </c>
      <c r="I5" s="113"/>
    </row>
    <row r="7" spans="1:9" ht="60" customHeight="1" x14ac:dyDescent="0.2">
      <c r="A7" s="213" t="s">
        <v>101</v>
      </c>
      <c r="B7" s="213"/>
      <c r="C7" s="213"/>
      <c r="D7" s="213"/>
      <c r="E7" s="213"/>
      <c r="F7" s="213"/>
      <c r="G7" s="213"/>
      <c r="H7" s="213"/>
      <c r="I7" s="213"/>
    </row>
    <row r="9" spans="1:9" x14ac:dyDescent="0.2">
      <c r="A9" s="213" t="s">
        <v>102</v>
      </c>
      <c r="B9" s="213"/>
      <c r="C9" s="213"/>
      <c r="D9" s="213"/>
      <c r="E9" s="213"/>
      <c r="F9" s="213"/>
      <c r="G9" s="213"/>
      <c r="H9" s="213"/>
      <c r="I9" s="213"/>
    </row>
    <row r="11" spans="1:9" ht="174.75" customHeight="1" x14ac:dyDescent="0.2">
      <c r="A11" s="235" t="s">
        <v>103</v>
      </c>
      <c r="B11" s="235"/>
      <c r="C11" s="235"/>
      <c r="D11" s="235"/>
      <c r="E11" s="235"/>
      <c r="F11" s="235"/>
      <c r="G11" s="235"/>
      <c r="H11" s="235"/>
      <c r="I11" s="235"/>
    </row>
    <row r="13" spans="1:9" ht="41.25" customHeight="1" x14ac:dyDescent="0.2">
      <c r="A13" s="213" t="s">
        <v>327</v>
      </c>
      <c r="B13" s="213"/>
      <c r="C13" s="213"/>
      <c r="D13" s="213"/>
      <c r="E13" s="213"/>
      <c r="F13" s="213"/>
      <c r="G13" s="213"/>
      <c r="H13" s="213"/>
      <c r="I13" s="213"/>
    </row>
    <row r="15" spans="1:9" x14ac:dyDescent="0.2">
      <c r="A15" s="214" t="s">
        <v>12</v>
      </c>
      <c r="B15" s="215"/>
      <c r="C15" s="215"/>
      <c r="D15" s="215"/>
      <c r="E15" s="215"/>
      <c r="F15" s="215"/>
      <c r="G15" s="215"/>
      <c r="H15" s="215"/>
      <c r="I15" s="216"/>
    </row>
    <row r="16" spans="1:9" x14ac:dyDescent="0.2">
      <c r="A16" s="32"/>
      <c r="B16" s="33"/>
      <c r="C16" s="34" t="s">
        <v>27</v>
      </c>
      <c r="D16" s="34" t="s">
        <v>30</v>
      </c>
      <c r="E16" s="34" t="s">
        <v>32</v>
      </c>
      <c r="F16" s="34" t="s">
        <v>33</v>
      </c>
      <c r="G16" s="34" t="s">
        <v>34</v>
      </c>
      <c r="H16" s="34" t="s">
        <v>35</v>
      </c>
      <c r="I16" s="34" t="s">
        <v>312</v>
      </c>
    </row>
    <row r="17" spans="1:9" x14ac:dyDescent="0.2">
      <c r="A17" s="32"/>
      <c r="B17" s="33"/>
      <c r="C17" s="35" t="s">
        <v>10</v>
      </c>
      <c r="D17" s="36" t="s">
        <v>10</v>
      </c>
      <c r="E17" s="35" t="s">
        <v>10</v>
      </c>
      <c r="F17" s="35" t="s">
        <v>10</v>
      </c>
      <c r="G17" s="35" t="s">
        <v>10</v>
      </c>
      <c r="H17" s="35" t="s">
        <v>11</v>
      </c>
      <c r="I17" s="35" t="s">
        <v>11</v>
      </c>
    </row>
    <row r="18" spans="1:9" x14ac:dyDescent="0.2">
      <c r="A18" s="32" t="s">
        <v>0</v>
      </c>
      <c r="B18" s="33"/>
      <c r="C18" s="39">
        <v>2829180</v>
      </c>
      <c r="D18" s="39">
        <v>2500000</v>
      </c>
      <c r="E18" s="39">
        <v>2500000</v>
      </c>
      <c r="F18" s="39">
        <v>2500000</v>
      </c>
      <c r="G18" s="39">
        <v>2500000</v>
      </c>
      <c r="H18" s="39">
        <v>2500000</v>
      </c>
      <c r="I18" s="39">
        <v>2500000</v>
      </c>
    </row>
    <row r="19" spans="1:9" x14ac:dyDescent="0.2">
      <c r="A19" s="32" t="s">
        <v>1</v>
      </c>
      <c r="B19" s="33"/>
      <c r="C19" s="39">
        <v>1326.9399999999441</v>
      </c>
      <c r="D19" s="39">
        <v>2.3200000000651926</v>
      </c>
      <c r="E19" s="39">
        <v>4.6700000001583248</v>
      </c>
      <c r="F19" s="39">
        <f t="shared" ref="F19:I19" si="0">E30</f>
        <v>0</v>
      </c>
      <c r="G19" s="39">
        <f t="shared" si="0"/>
        <v>0</v>
      </c>
      <c r="H19" s="39">
        <f t="shared" si="0"/>
        <v>0</v>
      </c>
      <c r="I19" s="39">
        <f t="shared" si="0"/>
        <v>0</v>
      </c>
    </row>
    <row r="20" spans="1:9" x14ac:dyDescent="0.2">
      <c r="A20" s="32" t="s">
        <v>2</v>
      </c>
      <c r="B20" s="33"/>
      <c r="C20" s="39">
        <v>1733692.58</v>
      </c>
      <c r="D20" s="39">
        <v>1915439.53</v>
      </c>
      <c r="E20" s="39">
        <v>1931189.36</v>
      </c>
      <c r="F20" s="39">
        <v>2039232.57</v>
      </c>
      <c r="G20" s="39">
        <v>1562582.52</v>
      </c>
      <c r="H20" s="39">
        <v>2200000</v>
      </c>
      <c r="I20" s="39">
        <v>2200000</v>
      </c>
    </row>
    <row r="21" spans="1:9" x14ac:dyDescent="0.2">
      <c r="A21" s="32" t="s">
        <v>3</v>
      </c>
      <c r="B21" s="33"/>
      <c r="C21" s="39">
        <v>1735017.2</v>
      </c>
      <c r="D21" s="39">
        <v>1915437.18</v>
      </c>
      <c r="E21" s="38">
        <v>1931194.34</v>
      </c>
      <c r="F21" s="39">
        <v>2039232.57</v>
      </c>
      <c r="G21" s="39">
        <v>1562582.52</v>
      </c>
      <c r="H21" s="39">
        <v>2200000</v>
      </c>
      <c r="I21" s="39">
        <v>2200000</v>
      </c>
    </row>
    <row r="22" spans="1:9" x14ac:dyDescent="0.2">
      <c r="A22" s="32"/>
      <c r="B22" s="33"/>
      <c r="C22" s="39"/>
      <c r="D22" s="39"/>
      <c r="E22" s="39"/>
      <c r="F22" s="39"/>
      <c r="G22" s="39"/>
      <c r="H22" s="39"/>
      <c r="I22" s="39"/>
    </row>
    <row r="23" spans="1:9" x14ac:dyDescent="0.2">
      <c r="A23" s="32" t="s">
        <v>4</v>
      </c>
      <c r="B23" s="30"/>
      <c r="C23" s="41"/>
      <c r="D23" s="41"/>
      <c r="E23" s="41"/>
      <c r="F23" s="41"/>
      <c r="G23" s="41"/>
      <c r="H23" s="38"/>
      <c r="I23" s="38"/>
    </row>
    <row r="24" spans="1:9" x14ac:dyDescent="0.2">
      <c r="A24" s="32" t="s">
        <v>31</v>
      </c>
      <c r="B24" s="33"/>
      <c r="C24" s="42"/>
      <c r="D24" s="41"/>
      <c r="E24" s="41"/>
      <c r="F24" s="41"/>
      <c r="G24" s="41"/>
      <c r="H24" s="38"/>
      <c r="I24" s="38"/>
    </row>
    <row r="25" spans="1:9" x14ac:dyDescent="0.2">
      <c r="A25" s="43"/>
      <c r="B25" s="44"/>
      <c r="C25" s="39"/>
      <c r="D25" s="39"/>
      <c r="E25" s="39"/>
      <c r="F25" s="39"/>
      <c r="G25" s="39"/>
      <c r="H25" s="39"/>
      <c r="I25" s="39"/>
    </row>
    <row r="26" spans="1:9" x14ac:dyDescent="0.2">
      <c r="A26" s="43"/>
      <c r="B26" s="44"/>
      <c r="C26" s="39"/>
      <c r="D26" s="39"/>
      <c r="E26" s="39"/>
      <c r="F26" s="39"/>
      <c r="G26" s="39"/>
      <c r="H26" s="39"/>
      <c r="I26" s="39"/>
    </row>
    <row r="27" spans="1:9" x14ac:dyDescent="0.2">
      <c r="A27" s="43"/>
      <c r="B27" s="44"/>
      <c r="C27" s="39"/>
      <c r="D27" s="39"/>
      <c r="E27" s="39"/>
      <c r="F27" s="39"/>
      <c r="G27" s="39"/>
      <c r="H27" s="39"/>
      <c r="I27" s="39"/>
    </row>
    <row r="28" spans="1:9" x14ac:dyDescent="0.2">
      <c r="A28" s="32" t="s">
        <v>5</v>
      </c>
      <c r="B28" s="33"/>
      <c r="C28" s="38">
        <v>0</v>
      </c>
      <c r="D28" s="38">
        <v>0</v>
      </c>
      <c r="E28" s="38">
        <v>0</v>
      </c>
      <c r="F28" s="38">
        <f t="shared" ref="F28:H28" si="1">SUM(F25:F27)</f>
        <v>0</v>
      </c>
      <c r="G28" s="38">
        <f t="shared" si="1"/>
        <v>0</v>
      </c>
      <c r="H28" s="38">
        <f t="shared" si="1"/>
        <v>0</v>
      </c>
      <c r="I28" s="38">
        <f t="shared" ref="I28" si="2">SUM(I25:I27)</f>
        <v>0</v>
      </c>
    </row>
    <row r="29" spans="1:9" x14ac:dyDescent="0.2">
      <c r="A29" s="32"/>
      <c r="B29" s="33"/>
      <c r="C29" s="39"/>
      <c r="D29" s="39"/>
      <c r="E29" s="39"/>
      <c r="F29" s="39"/>
      <c r="G29" s="39"/>
      <c r="H29" s="39"/>
      <c r="I29" s="39"/>
    </row>
    <row r="30" spans="1:9" x14ac:dyDescent="0.2">
      <c r="A30" s="32" t="s">
        <v>7</v>
      </c>
      <c r="B30" s="33"/>
      <c r="C30" s="38">
        <v>2.3200000000651926</v>
      </c>
      <c r="D30" s="38">
        <v>4.6700000001583248</v>
      </c>
      <c r="E30" s="38">
        <v>0</v>
      </c>
      <c r="F30" s="38">
        <f>+F19+F20-F21+F28</f>
        <v>0</v>
      </c>
      <c r="G30" s="38">
        <f>+G19+G20-G21+G28</f>
        <v>0</v>
      </c>
      <c r="H30" s="38">
        <f t="shared" ref="H30:I30" si="3">+H19+H20-H21+H28</f>
        <v>0</v>
      </c>
      <c r="I30" s="38">
        <f t="shared" si="3"/>
        <v>0</v>
      </c>
    </row>
    <row r="31" spans="1:9" x14ac:dyDescent="0.2">
      <c r="A31" s="43"/>
      <c r="B31" s="44"/>
      <c r="C31" s="46"/>
      <c r="D31" s="46"/>
      <c r="E31" s="39"/>
      <c r="F31" s="39"/>
      <c r="G31" s="39"/>
      <c r="H31" s="39"/>
      <c r="I31" s="39"/>
    </row>
    <row r="32" spans="1:9" x14ac:dyDescent="0.2">
      <c r="A32" s="32" t="s">
        <v>24</v>
      </c>
      <c r="B32" s="33"/>
      <c r="C32" s="46"/>
      <c r="D32" s="46">
        <v>22751</v>
      </c>
      <c r="E32" s="38">
        <v>0</v>
      </c>
      <c r="F32" s="39">
        <v>0</v>
      </c>
      <c r="G32" s="39">
        <v>224792.61</v>
      </c>
      <c r="H32" s="39">
        <v>0</v>
      </c>
      <c r="I32" s="39">
        <v>0</v>
      </c>
    </row>
    <row r="33" spans="1:9" x14ac:dyDescent="0.2">
      <c r="A33" s="43"/>
      <c r="B33" s="44"/>
      <c r="C33" s="46"/>
      <c r="D33" s="46"/>
      <c r="E33" s="39"/>
      <c r="F33" s="39"/>
      <c r="G33" s="39"/>
      <c r="H33" s="39"/>
      <c r="I33" s="39"/>
    </row>
    <row r="34" spans="1:9" x14ac:dyDescent="0.2">
      <c r="A34" s="32" t="s">
        <v>25</v>
      </c>
      <c r="B34" s="47"/>
      <c r="C34" s="48" t="s">
        <v>47</v>
      </c>
      <c r="D34" s="48" t="s">
        <v>47</v>
      </c>
      <c r="E34" s="49" t="s">
        <v>47</v>
      </c>
      <c r="F34" s="49" t="s">
        <v>47</v>
      </c>
      <c r="G34" s="49" t="s">
        <v>47</v>
      </c>
      <c r="H34" s="49" t="s">
        <v>47</v>
      </c>
      <c r="I34" s="49" t="s">
        <v>47</v>
      </c>
    </row>
    <row r="35" spans="1:9" x14ac:dyDescent="0.2">
      <c r="A35" s="50"/>
      <c r="B35" s="50"/>
      <c r="C35" s="51"/>
      <c r="D35" s="51"/>
      <c r="E35" s="51"/>
      <c r="F35" s="51"/>
      <c r="G35" s="51"/>
      <c r="H35" s="51"/>
      <c r="I35" s="51"/>
    </row>
    <row r="36" spans="1:9" x14ac:dyDescent="0.2">
      <c r="A36" s="52" t="s">
        <v>26</v>
      </c>
      <c r="B36" s="28"/>
      <c r="C36" s="53"/>
      <c r="D36" s="53"/>
      <c r="E36" s="53"/>
      <c r="F36" s="53"/>
      <c r="G36" s="53"/>
      <c r="H36" s="53"/>
      <c r="I36" s="53"/>
    </row>
    <row r="37" spans="1:9" x14ac:dyDescent="0.2">
      <c r="A37" s="54" t="s">
        <v>29</v>
      </c>
      <c r="B37" s="44"/>
      <c r="C37" s="46"/>
      <c r="D37" s="46"/>
      <c r="E37" s="46"/>
      <c r="F37" s="46"/>
      <c r="G37" s="46"/>
      <c r="H37" s="46"/>
      <c r="I37" s="46"/>
    </row>
    <row r="38" spans="1:9" x14ac:dyDescent="0.2">
      <c r="A38" s="32"/>
      <c r="B38" s="33"/>
      <c r="C38" s="39"/>
      <c r="D38" s="39"/>
      <c r="E38" s="39"/>
      <c r="F38" s="39"/>
      <c r="G38" s="39"/>
      <c r="H38" s="39"/>
      <c r="I38" s="39"/>
    </row>
    <row r="39" spans="1:9" x14ac:dyDescent="0.2">
      <c r="A39" s="32" t="s">
        <v>6</v>
      </c>
      <c r="B39" s="33"/>
      <c r="C39" s="39"/>
      <c r="D39" s="39"/>
      <c r="E39" s="39"/>
      <c r="F39" s="39"/>
      <c r="G39" s="39"/>
      <c r="H39" s="39"/>
      <c r="I39" s="39"/>
    </row>
    <row r="40" spans="1:9" x14ac:dyDescent="0.2">
      <c r="A40" s="32"/>
      <c r="B40" s="33"/>
      <c r="C40" s="39"/>
      <c r="D40" s="39"/>
      <c r="E40" s="39"/>
      <c r="F40" s="39"/>
      <c r="G40" s="39"/>
      <c r="H40" s="39"/>
      <c r="I40" s="39"/>
    </row>
    <row r="41" spans="1:9" x14ac:dyDescent="0.2">
      <c r="A41" s="54" t="s">
        <v>8</v>
      </c>
      <c r="B41" s="47"/>
      <c r="C41" s="39"/>
      <c r="D41" s="39"/>
      <c r="E41" s="39"/>
      <c r="F41" s="39"/>
      <c r="G41" s="39"/>
      <c r="H41" s="39"/>
      <c r="I41" s="39"/>
    </row>
    <row r="42" spans="1:9" x14ac:dyDescent="0.2">
      <c r="A42" s="55" t="s">
        <v>9</v>
      </c>
      <c r="B42" s="56"/>
      <c r="C42" s="39"/>
      <c r="D42" s="39"/>
      <c r="E42" s="39"/>
      <c r="F42" s="39"/>
      <c r="G42" s="39"/>
      <c r="H42" s="39"/>
      <c r="I42" s="39"/>
    </row>
  </sheetData>
  <sheetProtection selectLockedCells="1"/>
  <mergeCells count="5">
    <mergeCell ref="A15:I15"/>
    <mergeCell ref="A7:I7"/>
    <mergeCell ref="A9:I9"/>
    <mergeCell ref="A11:I11"/>
    <mergeCell ref="A13:I13"/>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6CA7D0-467D-4278-9323-154B5F8E591E}">
  <sheetPr>
    <pageSetUpPr fitToPage="1"/>
  </sheetPr>
  <dimension ref="A1:I45"/>
  <sheetViews>
    <sheetView view="pageLayout" topLeftCell="A10" zoomScaleNormal="100" workbookViewId="0">
      <selection activeCell="H20" sqref="H20"/>
    </sheetView>
  </sheetViews>
  <sheetFormatPr defaultColWidth="8.85546875" defaultRowHeight="12.75" x14ac:dyDescent="0.2"/>
  <cols>
    <col min="1" max="2" width="14.5703125" style="27" customWidth="1"/>
    <col min="3" max="8" width="14" style="27" customWidth="1"/>
    <col min="9" max="9" width="13.140625" style="27" customWidth="1"/>
    <col min="10" max="16384" width="8.8554687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242</v>
      </c>
      <c r="I2" s="80"/>
    </row>
    <row r="3" spans="1:9" x14ac:dyDescent="0.2">
      <c r="A3" s="78" t="s">
        <v>22</v>
      </c>
      <c r="B3" s="80" t="s">
        <v>261</v>
      </c>
      <c r="C3" s="80"/>
      <c r="D3" s="80"/>
      <c r="E3" s="78"/>
      <c r="F3" s="78"/>
      <c r="G3" s="81" t="s">
        <v>15</v>
      </c>
      <c r="H3" s="82" t="s">
        <v>244</v>
      </c>
      <c r="I3" s="82"/>
    </row>
    <row r="4" spans="1:9" x14ac:dyDescent="0.2">
      <c r="A4" s="78" t="s">
        <v>16</v>
      </c>
      <c r="B4" s="80" t="s">
        <v>269</v>
      </c>
      <c r="C4" s="80"/>
      <c r="D4" s="80"/>
      <c r="E4" s="78"/>
      <c r="F4" s="78"/>
      <c r="G4" s="81" t="s">
        <v>18</v>
      </c>
      <c r="H4" s="80" t="s">
        <v>60</v>
      </c>
      <c r="I4" s="80"/>
    </row>
    <row r="5" spans="1:9" x14ac:dyDescent="0.2">
      <c r="A5" s="78" t="s">
        <v>17</v>
      </c>
      <c r="B5" s="176" t="s">
        <v>270</v>
      </c>
      <c r="C5" s="82"/>
      <c r="D5" s="82"/>
      <c r="E5" s="78"/>
      <c r="F5" s="78"/>
      <c r="G5" s="81" t="s">
        <v>19</v>
      </c>
      <c r="H5" s="82" t="s">
        <v>271</v>
      </c>
      <c r="I5" s="82"/>
    </row>
    <row r="6" spans="1:9" x14ac:dyDescent="0.2">
      <c r="A6" s="78"/>
      <c r="B6" s="78"/>
      <c r="C6" s="78"/>
      <c r="D6" s="78"/>
      <c r="E6" s="78"/>
      <c r="F6" s="78"/>
      <c r="G6" s="78"/>
      <c r="H6" s="78"/>
      <c r="I6" s="78"/>
    </row>
    <row r="7" spans="1:9" x14ac:dyDescent="0.2">
      <c r="A7" s="78"/>
      <c r="B7" s="78"/>
      <c r="C7" s="78"/>
      <c r="D7" s="78"/>
      <c r="E7" s="78"/>
      <c r="F7" s="78"/>
      <c r="G7" s="78"/>
      <c r="H7" s="78"/>
      <c r="I7" s="78"/>
    </row>
    <row r="8" spans="1:9" x14ac:dyDescent="0.2">
      <c r="A8" s="78" t="s">
        <v>272</v>
      </c>
      <c r="B8" s="78"/>
      <c r="C8" s="78"/>
      <c r="D8" s="78"/>
      <c r="E8" s="78"/>
      <c r="F8" s="78"/>
      <c r="G8" s="78"/>
      <c r="H8" s="78"/>
      <c r="I8" s="78"/>
    </row>
    <row r="9" spans="1:9" x14ac:dyDescent="0.2">
      <c r="A9" s="78"/>
      <c r="B9" s="78"/>
      <c r="C9" s="78"/>
      <c r="D9" s="78"/>
      <c r="E9" s="78"/>
      <c r="F9" s="78"/>
      <c r="G9" s="78"/>
      <c r="H9" s="78"/>
      <c r="I9" s="78"/>
    </row>
    <row r="10" spans="1:9" x14ac:dyDescent="0.2">
      <c r="A10" s="78" t="s">
        <v>64</v>
      </c>
      <c r="B10" s="78"/>
      <c r="C10" s="78"/>
      <c r="D10" s="78"/>
      <c r="E10" s="78"/>
      <c r="F10" s="78"/>
      <c r="G10" s="78"/>
      <c r="H10" s="78"/>
      <c r="I10" s="78"/>
    </row>
    <row r="11" spans="1:9" x14ac:dyDescent="0.2">
      <c r="A11" s="78"/>
      <c r="B11" s="78"/>
      <c r="C11" s="78"/>
      <c r="D11" s="78"/>
      <c r="E11" s="78"/>
      <c r="F11" s="78"/>
      <c r="G11" s="78"/>
      <c r="H11" s="78"/>
      <c r="I11" s="78"/>
    </row>
    <row r="12" spans="1:9" x14ac:dyDescent="0.2">
      <c r="A12" s="78" t="s">
        <v>273</v>
      </c>
      <c r="B12" s="78"/>
      <c r="C12" s="78"/>
      <c r="D12" s="78"/>
      <c r="E12" s="78"/>
      <c r="F12" s="78"/>
      <c r="G12" s="78"/>
      <c r="H12" s="78"/>
      <c r="I12" s="78"/>
    </row>
    <row r="13" spans="1:9" x14ac:dyDescent="0.2">
      <c r="A13" s="78"/>
      <c r="B13" s="78"/>
      <c r="C13" s="78"/>
      <c r="D13" s="78"/>
      <c r="E13" s="78"/>
      <c r="F13" s="78"/>
      <c r="G13" s="78"/>
      <c r="H13" s="78"/>
      <c r="I13" s="78"/>
    </row>
    <row r="14" spans="1:9" x14ac:dyDescent="0.2">
      <c r="A14" s="27" t="s">
        <v>108</v>
      </c>
      <c r="B14" s="78"/>
      <c r="C14" s="78"/>
      <c r="D14" s="78"/>
      <c r="E14" s="78"/>
      <c r="F14" s="78"/>
      <c r="G14" s="78"/>
      <c r="H14" s="78"/>
      <c r="I14" s="78"/>
    </row>
    <row r="15" spans="1:9" x14ac:dyDescent="0.2">
      <c r="A15" s="78"/>
      <c r="B15" s="78"/>
      <c r="C15" s="78"/>
      <c r="D15" s="78"/>
      <c r="E15" s="78"/>
      <c r="F15" s="78"/>
      <c r="G15" s="78"/>
      <c r="H15" s="78"/>
      <c r="I15" s="78"/>
    </row>
    <row r="16" spans="1:9" x14ac:dyDescent="0.2">
      <c r="B16" s="78"/>
      <c r="C16" s="78"/>
      <c r="D16" s="78"/>
      <c r="E16" s="78"/>
      <c r="F16" s="78"/>
      <c r="G16" s="78"/>
      <c r="H16" s="78"/>
      <c r="I16" s="78"/>
    </row>
    <row r="17" spans="1:9" x14ac:dyDescent="0.2">
      <c r="A17" s="78"/>
      <c r="B17" s="78"/>
      <c r="C17" s="78"/>
      <c r="D17" s="78"/>
      <c r="E17" s="78"/>
      <c r="F17" s="78"/>
      <c r="G17" s="78"/>
      <c r="H17" s="78"/>
      <c r="I17" s="78"/>
    </row>
    <row r="18" spans="1:9" x14ac:dyDescent="0.2">
      <c r="A18" s="223" t="s">
        <v>12</v>
      </c>
      <c r="B18" s="224"/>
      <c r="C18" s="224"/>
      <c r="D18" s="224"/>
      <c r="E18" s="224"/>
      <c r="F18" s="224"/>
      <c r="G18" s="224"/>
      <c r="H18" s="224"/>
      <c r="I18" s="225"/>
    </row>
    <row r="19" spans="1:9" x14ac:dyDescent="0.2">
      <c r="A19" s="83"/>
      <c r="B19" s="84"/>
      <c r="C19" s="85" t="s">
        <v>27</v>
      </c>
      <c r="D19" s="85" t="s">
        <v>30</v>
      </c>
      <c r="E19" s="85" t="s">
        <v>32</v>
      </c>
      <c r="F19" s="85" t="s">
        <v>33</v>
      </c>
      <c r="G19" s="85" t="s">
        <v>34</v>
      </c>
      <c r="H19" s="85" t="s">
        <v>35</v>
      </c>
      <c r="I19" s="85" t="s">
        <v>312</v>
      </c>
    </row>
    <row r="20" spans="1:9" x14ac:dyDescent="0.2">
      <c r="A20" s="83"/>
      <c r="B20" s="84"/>
      <c r="C20" s="35" t="s">
        <v>10</v>
      </c>
      <c r="D20" s="86" t="s">
        <v>10</v>
      </c>
      <c r="E20" s="37" t="s">
        <v>10</v>
      </c>
      <c r="F20" s="37" t="s">
        <v>10</v>
      </c>
      <c r="G20" s="37" t="s">
        <v>10</v>
      </c>
      <c r="H20" s="37" t="s">
        <v>11</v>
      </c>
      <c r="I20" s="37" t="s">
        <v>11</v>
      </c>
    </row>
    <row r="21" spans="1:9" x14ac:dyDescent="0.2">
      <c r="A21" s="83" t="s">
        <v>0</v>
      </c>
      <c r="B21" s="84"/>
      <c r="C21" s="88"/>
      <c r="D21" s="88"/>
      <c r="E21" s="88"/>
      <c r="F21" s="88"/>
      <c r="G21" s="88">
        <v>16320700</v>
      </c>
      <c r="H21" s="88">
        <v>0</v>
      </c>
      <c r="I21" s="88">
        <v>0</v>
      </c>
    </row>
    <row r="22" spans="1:9" x14ac:dyDescent="0.2">
      <c r="A22" s="83" t="s">
        <v>1</v>
      </c>
      <c r="B22" s="84"/>
      <c r="C22" s="88">
        <f t="shared" ref="C22" si="0">B33</f>
        <v>0</v>
      </c>
      <c r="D22" s="88">
        <f t="shared" ref="D22" si="1">C33</f>
        <v>0</v>
      </c>
      <c r="E22" s="88">
        <f t="shared" ref="E22" si="2">D33</f>
        <v>0</v>
      </c>
      <c r="F22" s="88">
        <f t="shared" ref="F22" si="3">E33</f>
        <v>0</v>
      </c>
      <c r="G22" s="88">
        <f t="shared" ref="G22" si="4">F33</f>
        <v>0</v>
      </c>
      <c r="H22" s="88">
        <f t="shared" ref="H22" si="5">G33</f>
        <v>0</v>
      </c>
      <c r="I22" s="88">
        <f t="shared" ref="I22" si="6">H33</f>
        <v>0</v>
      </c>
    </row>
    <row r="23" spans="1:9" x14ac:dyDescent="0.2">
      <c r="A23" s="83" t="s">
        <v>2</v>
      </c>
      <c r="B23" s="84"/>
      <c r="C23" s="88"/>
      <c r="D23" s="88"/>
      <c r="E23" s="88"/>
      <c r="F23" s="88"/>
      <c r="G23" s="88">
        <v>0</v>
      </c>
      <c r="H23" s="88"/>
      <c r="I23" s="88"/>
    </row>
    <row r="24" spans="1:9" x14ac:dyDescent="0.2">
      <c r="A24" s="83" t="s">
        <v>3</v>
      </c>
      <c r="B24" s="84"/>
      <c r="C24" s="88"/>
      <c r="D24" s="88"/>
      <c r="E24" s="87"/>
      <c r="F24" s="88"/>
      <c r="G24" s="88">
        <v>0</v>
      </c>
      <c r="H24" s="88"/>
      <c r="I24" s="88"/>
    </row>
    <row r="25" spans="1:9" x14ac:dyDescent="0.2">
      <c r="A25" s="83"/>
      <c r="B25" s="84"/>
      <c r="C25" s="88"/>
      <c r="D25" s="88"/>
      <c r="E25" s="88"/>
      <c r="F25" s="88"/>
      <c r="G25" s="88"/>
      <c r="H25" s="88"/>
      <c r="I25" s="88"/>
    </row>
    <row r="26" spans="1:9" x14ac:dyDescent="0.2">
      <c r="A26" s="32" t="s">
        <v>4</v>
      </c>
      <c r="B26" s="30"/>
      <c r="C26" s="41"/>
      <c r="D26" s="41"/>
      <c r="E26" s="41"/>
      <c r="F26" s="41"/>
      <c r="G26" s="41"/>
      <c r="H26" s="38"/>
      <c r="I26" s="38"/>
    </row>
    <row r="27" spans="1:9" x14ac:dyDescent="0.2">
      <c r="A27" s="32" t="s">
        <v>31</v>
      </c>
      <c r="B27" s="33"/>
      <c r="C27" s="42"/>
      <c r="D27" s="41"/>
      <c r="E27" s="41"/>
      <c r="F27" s="41"/>
      <c r="G27" s="41"/>
      <c r="H27" s="38"/>
      <c r="I27" s="38"/>
    </row>
    <row r="28" spans="1:9" x14ac:dyDescent="0.2">
      <c r="A28" s="43" t="s">
        <v>292</v>
      </c>
      <c r="B28" s="44"/>
      <c r="C28" s="39"/>
      <c r="D28" s="39"/>
      <c r="E28" s="39"/>
      <c r="F28" s="39"/>
      <c r="G28" s="39">
        <v>16320700</v>
      </c>
      <c r="H28" s="39"/>
      <c r="I28" s="39"/>
    </row>
    <row r="29" spans="1:9" x14ac:dyDescent="0.2">
      <c r="A29" s="43" t="s">
        <v>311</v>
      </c>
      <c r="B29" s="44"/>
      <c r="C29" s="39"/>
      <c r="D29" s="39"/>
      <c r="E29" s="39"/>
      <c r="F29" s="39"/>
      <c r="G29" s="39">
        <v>-8160350</v>
      </c>
      <c r="H29" s="39"/>
      <c r="I29" s="39"/>
    </row>
    <row r="30" spans="1:9" x14ac:dyDescent="0.2">
      <c r="A30" s="43" t="s">
        <v>310</v>
      </c>
      <c r="B30" s="44"/>
      <c r="C30" s="39"/>
      <c r="D30" s="39"/>
      <c r="E30" s="39"/>
      <c r="F30" s="39"/>
      <c r="G30" s="39">
        <v>-8160350</v>
      </c>
      <c r="H30" s="39"/>
      <c r="I30" s="39"/>
    </row>
    <row r="31" spans="1:9" x14ac:dyDescent="0.2">
      <c r="A31" s="32" t="s">
        <v>5</v>
      </c>
      <c r="B31" s="33"/>
      <c r="C31" s="38">
        <f t="shared" ref="C31:H31" si="7">SUM(C28:C30)</f>
        <v>0</v>
      </c>
      <c r="D31" s="38">
        <f t="shared" si="7"/>
        <v>0</v>
      </c>
      <c r="E31" s="38">
        <f t="shared" si="7"/>
        <v>0</v>
      </c>
      <c r="F31" s="38">
        <f t="shared" si="7"/>
        <v>0</v>
      </c>
      <c r="G31" s="38">
        <f t="shared" si="7"/>
        <v>0</v>
      </c>
      <c r="H31" s="38">
        <f t="shared" si="7"/>
        <v>0</v>
      </c>
      <c r="I31" s="38">
        <f t="shared" ref="I31" si="8">SUM(I28:I30)</f>
        <v>0</v>
      </c>
    </row>
    <row r="32" spans="1:9" x14ac:dyDescent="0.2">
      <c r="A32" s="83"/>
      <c r="B32" s="84"/>
      <c r="C32" s="88"/>
      <c r="D32" s="88"/>
      <c r="E32" s="88"/>
      <c r="F32" s="88"/>
      <c r="G32" s="88"/>
      <c r="H32" s="88"/>
      <c r="I32" s="88"/>
    </row>
    <row r="33" spans="1:9" x14ac:dyDescent="0.2">
      <c r="A33" s="83" t="s">
        <v>7</v>
      </c>
      <c r="B33" s="84"/>
      <c r="C33" s="87">
        <f t="shared" ref="C33:H33" si="9">+C22+C23-C24+C31</f>
        <v>0</v>
      </c>
      <c r="D33" s="87">
        <f t="shared" si="9"/>
        <v>0</v>
      </c>
      <c r="E33" s="87">
        <f t="shared" si="9"/>
        <v>0</v>
      </c>
      <c r="F33" s="87">
        <f t="shared" si="9"/>
        <v>0</v>
      </c>
      <c r="G33" s="87">
        <f t="shared" si="9"/>
        <v>0</v>
      </c>
      <c r="H33" s="87">
        <f t="shared" si="9"/>
        <v>0</v>
      </c>
      <c r="I33" s="87">
        <f t="shared" ref="I33" si="10">+I22+I23-I24+I31</f>
        <v>0</v>
      </c>
    </row>
    <row r="34" spans="1:9" x14ac:dyDescent="0.2">
      <c r="A34" s="89"/>
      <c r="B34" s="90"/>
      <c r="C34" s="92"/>
      <c r="D34" s="92"/>
      <c r="E34" s="88"/>
      <c r="F34" s="88"/>
      <c r="G34" s="88"/>
      <c r="H34" s="88"/>
      <c r="I34" s="88"/>
    </row>
    <row r="35" spans="1:9" x14ac:dyDescent="0.2">
      <c r="A35" s="83" t="s">
        <v>24</v>
      </c>
      <c r="B35" s="84"/>
      <c r="C35" s="92"/>
      <c r="D35" s="92"/>
      <c r="E35" s="88"/>
      <c r="F35" s="88"/>
      <c r="G35" s="88"/>
      <c r="H35" s="88"/>
      <c r="I35" s="88"/>
    </row>
    <row r="36" spans="1:9" x14ac:dyDescent="0.2">
      <c r="A36" s="89"/>
      <c r="B36" s="90"/>
      <c r="C36" s="92"/>
      <c r="D36" s="92"/>
      <c r="E36" s="88"/>
      <c r="F36" s="88"/>
      <c r="G36" s="88"/>
      <c r="H36" s="88"/>
      <c r="I36" s="88"/>
    </row>
    <row r="37" spans="1:9" x14ac:dyDescent="0.2">
      <c r="A37" s="83" t="s">
        <v>25</v>
      </c>
      <c r="B37" s="93"/>
      <c r="C37" s="94">
        <f t="shared" ref="C37:H37" si="11">C33-C35</f>
        <v>0</v>
      </c>
      <c r="D37" s="94">
        <f t="shared" si="11"/>
        <v>0</v>
      </c>
      <c r="E37" s="95">
        <f t="shared" si="11"/>
        <v>0</v>
      </c>
      <c r="F37" s="95">
        <f t="shared" si="11"/>
        <v>0</v>
      </c>
      <c r="G37" s="95">
        <f t="shared" si="11"/>
        <v>0</v>
      </c>
      <c r="H37" s="95">
        <f t="shared" si="11"/>
        <v>0</v>
      </c>
      <c r="I37" s="95">
        <f t="shared" ref="I37" si="12">I33-I35</f>
        <v>0</v>
      </c>
    </row>
    <row r="38" spans="1:9" x14ac:dyDescent="0.2">
      <c r="A38" s="96"/>
      <c r="B38" s="96"/>
      <c r="C38" s="97"/>
      <c r="D38" s="97"/>
      <c r="E38" s="97"/>
      <c r="F38" s="97"/>
      <c r="G38" s="97"/>
      <c r="H38" s="97"/>
      <c r="I38" s="97"/>
    </row>
    <row r="39" spans="1:9" x14ac:dyDescent="0.2">
      <c r="A39" s="98" t="s">
        <v>26</v>
      </c>
      <c r="B39" s="80"/>
      <c r="C39" s="53"/>
      <c r="D39" s="53"/>
      <c r="E39" s="99"/>
      <c r="F39" s="99"/>
      <c r="G39" s="99"/>
      <c r="H39" s="99"/>
      <c r="I39" s="99"/>
    </row>
    <row r="40" spans="1:9" x14ac:dyDescent="0.2">
      <c r="A40" s="100" t="s">
        <v>29</v>
      </c>
      <c r="B40" s="90"/>
      <c r="C40" s="46"/>
      <c r="D40" s="46"/>
      <c r="E40" s="92"/>
      <c r="F40" s="92"/>
      <c r="G40" s="92"/>
      <c r="H40" s="92"/>
      <c r="I40" s="92"/>
    </row>
    <row r="41" spans="1:9" x14ac:dyDescent="0.2">
      <c r="A41" s="83"/>
      <c r="B41" s="84"/>
      <c r="C41" s="88"/>
      <c r="D41" s="88"/>
      <c r="E41" s="88"/>
      <c r="F41" s="88"/>
      <c r="G41" s="88"/>
      <c r="H41" s="88"/>
      <c r="I41" s="88"/>
    </row>
    <row r="42" spans="1:9" x14ac:dyDescent="0.2">
      <c r="A42" s="83" t="s">
        <v>6</v>
      </c>
      <c r="B42" s="84"/>
      <c r="C42" s="39"/>
      <c r="D42" s="39"/>
      <c r="E42" s="88"/>
      <c r="F42" s="88"/>
      <c r="G42" s="88"/>
      <c r="H42" s="88"/>
      <c r="I42" s="88"/>
    </row>
    <row r="43" spans="1:9" x14ac:dyDescent="0.2">
      <c r="A43" s="83"/>
      <c r="B43" s="84"/>
      <c r="C43" s="39"/>
      <c r="D43" s="39"/>
      <c r="E43" s="88"/>
      <c r="F43" s="88"/>
      <c r="G43" s="88"/>
      <c r="H43" s="88"/>
      <c r="I43" s="88"/>
    </row>
    <row r="44" spans="1:9" x14ac:dyDescent="0.2">
      <c r="A44" s="100" t="s">
        <v>8</v>
      </c>
      <c r="B44" s="93"/>
      <c r="C44" s="39"/>
      <c r="D44" s="39"/>
      <c r="E44" s="88"/>
      <c r="F44" s="88"/>
      <c r="G44" s="88"/>
      <c r="H44" s="88"/>
      <c r="I44" s="88"/>
    </row>
    <row r="45" spans="1:9" x14ac:dyDescent="0.2">
      <c r="A45" s="101" t="s">
        <v>9</v>
      </c>
      <c r="B45" s="102"/>
      <c r="C45" s="39"/>
      <c r="D45" s="39"/>
      <c r="E45" s="88"/>
      <c r="F45" s="88"/>
      <c r="G45" s="88"/>
      <c r="H45" s="88"/>
      <c r="I45" s="88"/>
    </row>
  </sheetData>
  <mergeCells count="1">
    <mergeCell ref="A18:I18"/>
  </mergeCells>
  <pageMargins left="0.7" right="0.7" top="0.75" bottom="0.75" header="0.3" footer="0.3"/>
  <pageSetup scale="90" orientation="landscape" r:id="rId1"/>
  <headerFooter>
    <oddHeader xml:space="preserve">&amp;C&amp;"Arial,Bold"Report on Non-General Fund Information&amp;"Arial,Regular"
for Submittal to the 2023 Legislature
</oddHeader>
    <oddFooter>&amp;LForm 37-47 (rev. 9/7/21)&amp;R&amp;D  &amp;T</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CF121D-C117-4D20-B239-236BEA53CCD1}">
  <sheetPr>
    <pageSetUpPr fitToPage="1"/>
  </sheetPr>
  <dimension ref="A1:I42"/>
  <sheetViews>
    <sheetView zoomScale="90" zoomScaleNormal="90" workbookViewId="0">
      <selection activeCell="A6" sqref="A6"/>
    </sheetView>
  </sheetViews>
  <sheetFormatPr defaultColWidth="8.85546875" defaultRowHeight="12.75" x14ac:dyDescent="0.2"/>
  <cols>
    <col min="1" max="2" width="14.5703125" style="27" customWidth="1"/>
    <col min="3" max="8" width="14" style="27" customWidth="1"/>
    <col min="9" max="9" width="13.140625" style="27" customWidth="1"/>
    <col min="10" max="16384" width="8.8554687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242</v>
      </c>
      <c r="I2" s="80"/>
    </row>
    <row r="3" spans="1:9" x14ac:dyDescent="0.2">
      <c r="A3" s="78" t="s">
        <v>22</v>
      </c>
      <c r="B3" s="80" t="s">
        <v>261</v>
      </c>
      <c r="C3" s="80"/>
      <c r="D3" s="80"/>
      <c r="E3" s="78"/>
      <c r="F3" s="78"/>
      <c r="G3" s="81" t="s">
        <v>15</v>
      </c>
      <c r="H3" s="82" t="s">
        <v>244</v>
      </c>
      <c r="I3" s="82"/>
    </row>
    <row r="4" spans="1:9" x14ac:dyDescent="0.2">
      <c r="A4" s="78" t="s">
        <v>16</v>
      </c>
      <c r="B4" s="80" t="s">
        <v>269</v>
      </c>
      <c r="C4" s="80"/>
      <c r="D4" s="80"/>
      <c r="E4" s="78"/>
      <c r="F4" s="78"/>
      <c r="G4" s="81" t="s">
        <v>18</v>
      </c>
      <c r="H4" s="80" t="s">
        <v>60</v>
      </c>
      <c r="I4" s="80"/>
    </row>
    <row r="5" spans="1:9" x14ac:dyDescent="0.2">
      <c r="A5" s="78" t="s">
        <v>17</v>
      </c>
      <c r="B5" s="200" t="s">
        <v>270</v>
      </c>
      <c r="C5" s="82"/>
      <c r="D5" s="82"/>
      <c r="E5" s="78"/>
      <c r="F5" s="78"/>
      <c r="G5" s="81" t="s">
        <v>19</v>
      </c>
      <c r="H5" s="82" t="s">
        <v>271</v>
      </c>
      <c r="I5" s="82"/>
    </row>
    <row r="6" spans="1:9" x14ac:dyDescent="0.2">
      <c r="A6" s="78"/>
      <c r="B6" s="78"/>
      <c r="C6" s="78"/>
      <c r="D6" s="78"/>
      <c r="E6" s="78"/>
      <c r="F6" s="78"/>
      <c r="G6" s="78"/>
      <c r="H6" s="78"/>
      <c r="I6" s="78"/>
    </row>
    <row r="7" spans="1:9" x14ac:dyDescent="0.2">
      <c r="A7" s="78" t="s">
        <v>272</v>
      </c>
      <c r="B7" s="78"/>
      <c r="C7" s="78"/>
      <c r="D7" s="78"/>
      <c r="E7" s="78"/>
      <c r="F7" s="78"/>
      <c r="G7" s="78"/>
      <c r="H7" s="78"/>
      <c r="I7" s="78"/>
    </row>
    <row r="8" spans="1:9" x14ac:dyDescent="0.2">
      <c r="A8" s="78"/>
      <c r="B8" s="78"/>
      <c r="C8" s="78"/>
      <c r="D8" s="78"/>
      <c r="E8" s="78"/>
      <c r="F8" s="78"/>
      <c r="G8" s="78"/>
      <c r="H8" s="78"/>
      <c r="I8" s="78"/>
    </row>
    <row r="9" spans="1:9" x14ac:dyDescent="0.2">
      <c r="A9" s="78" t="s">
        <v>64</v>
      </c>
      <c r="B9" s="78"/>
      <c r="C9" s="78"/>
      <c r="D9" s="78"/>
      <c r="E9" s="78"/>
      <c r="F9" s="78"/>
      <c r="G9" s="78"/>
      <c r="H9" s="78"/>
      <c r="I9" s="78"/>
    </row>
    <row r="10" spans="1:9" x14ac:dyDescent="0.2">
      <c r="A10" s="78"/>
      <c r="B10" s="78"/>
      <c r="C10" s="78"/>
      <c r="D10" s="78"/>
      <c r="E10" s="78"/>
      <c r="F10" s="78"/>
      <c r="G10" s="78"/>
      <c r="H10" s="78"/>
      <c r="I10" s="78"/>
    </row>
    <row r="11" spans="1:9" x14ac:dyDescent="0.2">
      <c r="A11" s="78" t="s">
        <v>273</v>
      </c>
      <c r="B11" s="78"/>
      <c r="C11" s="78"/>
      <c r="D11" s="78"/>
      <c r="E11" s="78"/>
      <c r="F11" s="78"/>
      <c r="G11" s="78"/>
      <c r="H11" s="78"/>
      <c r="I11" s="78"/>
    </row>
    <row r="12" spans="1:9" x14ac:dyDescent="0.2">
      <c r="A12" s="78"/>
      <c r="B12" s="78"/>
      <c r="C12" s="78"/>
      <c r="D12" s="78"/>
      <c r="E12" s="78"/>
      <c r="F12" s="78"/>
      <c r="G12" s="78"/>
      <c r="H12" s="78"/>
      <c r="I12" s="78"/>
    </row>
    <row r="13" spans="1:9" x14ac:dyDescent="0.2">
      <c r="A13" s="27" t="s">
        <v>353</v>
      </c>
      <c r="B13" s="78"/>
      <c r="C13" s="78"/>
      <c r="D13" s="78"/>
      <c r="E13" s="78"/>
      <c r="F13" s="78"/>
      <c r="G13" s="78"/>
      <c r="H13" s="78"/>
      <c r="I13" s="78"/>
    </row>
    <row r="14" spans="1:9" x14ac:dyDescent="0.2">
      <c r="A14" s="78"/>
      <c r="B14" s="78"/>
      <c r="C14" s="78"/>
      <c r="D14" s="78"/>
      <c r="E14" s="78"/>
      <c r="F14" s="78"/>
      <c r="G14" s="78"/>
      <c r="H14" s="78"/>
      <c r="I14" s="78"/>
    </row>
    <row r="15" spans="1:9" x14ac:dyDescent="0.2">
      <c r="A15" s="223" t="s">
        <v>12</v>
      </c>
      <c r="B15" s="224"/>
      <c r="C15" s="224"/>
      <c r="D15" s="224"/>
      <c r="E15" s="224"/>
      <c r="F15" s="224"/>
      <c r="G15" s="224"/>
      <c r="H15" s="224"/>
      <c r="I15" s="225"/>
    </row>
    <row r="16" spans="1:9" x14ac:dyDescent="0.2">
      <c r="A16" s="83"/>
      <c r="B16" s="84"/>
      <c r="C16" s="85" t="s">
        <v>27</v>
      </c>
      <c r="D16" s="85" t="s">
        <v>30</v>
      </c>
      <c r="E16" s="85" t="s">
        <v>32</v>
      </c>
      <c r="F16" s="85" t="s">
        <v>33</v>
      </c>
      <c r="G16" s="85" t="s">
        <v>34</v>
      </c>
      <c r="H16" s="85" t="s">
        <v>35</v>
      </c>
      <c r="I16" s="85" t="s">
        <v>312</v>
      </c>
    </row>
    <row r="17" spans="1:9" x14ac:dyDescent="0.2">
      <c r="A17" s="83"/>
      <c r="B17" s="84"/>
      <c r="C17" s="35" t="s">
        <v>10</v>
      </c>
      <c r="D17" s="86" t="s">
        <v>10</v>
      </c>
      <c r="E17" s="37" t="s">
        <v>10</v>
      </c>
      <c r="F17" s="37" t="s">
        <v>10</v>
      </c>
      <c r="G17" s="37" t="s">
        <v>10</v>
      </c>
      <c r="H17" s="37" t="s">
        <v>11</v>
      </c>
      <c r="I17" s="37" t="s">
        <v>11</v>
      </c>
    </row>
    <row r="18" spans="1:9" x14ac:dyDescent="0.2">
      <c r="A18" s="83" t="s">
        <v>0</v>
      </c>
      <c r="B18" s="84"/>
      <c r="C18" s="88"/>
      <c r="D18" s="88"/>
      <c r="E18" s="88"/>
      <c r="F18" s="88"/>
      <c r="G18" s="88">
        <v>16320700</v>
      </c>
      <c r="H18" s="88">
        <v>0</v>
      </c>
      <c r="I18" s="88">
        <v>0</v>
      </c>
    </row>
    <row r="19" spans="1:9" x14ac:dyDescent="0.2">
      <c r="A19" s="83" t="s">
        <v>1</v>
      </c>
      <c r="B19" s="84"/>
      <c r="C19" s="88">
        <f t="shared" ref="C19:I19" si="0">B30</f>
        <v>0</v>
      </c>
      <c r="D19" s="88">
        <f t="shared" si="0"/>
        <v>0</v>
      </c>
      <c r="E19" s="88">
        <f t="shared" si="0"/>
        <v>0</v>
      </c>
      <c r="F19" s="88">
        <f t="shared" si="0"/>
        <v>0</v>
      </c>
      <c r="G19" s="88">
        <f t="shared" si="0"/>
        <v>0</v>
      </c>
      <c r="H19" s="88">
        <f t="shared" si="0"/>
        <v>0</v>
      </c>
      <c r="I19" s="88">
        <f t="shared" si="0"/>
        <v>0</v>
      </c>
    </row>
    <row r="20" spans="1:9" x14ac:dyDescent="0.2">
      <c r="A20" s="83" t="s">
        <v>2</v>
      </c>
      <c r="B20" s="84"/>
      <c r="C20" s="88"/>
      <c r="D20" s="88"/>
      <c r="E20" s="88"/>
      <c r="F20" s="88"/>
      <c r="G20" s="88">
        <v>0</v>
      </c>
      <c r="H20" s="88"/>
      <c r="I20" s="88"/>
    </row>
    <row r="21" spans="1:9" x14ac:dyDescent="0.2">
      <c r="A21" s="83" t="s">
        <v>3</v>
      </c>
      <c r="B21" s="84"/>
      <c r="C21" s="88"/>
      <c r="D21" s="88"/>
      <c r="E21" s="87"/>
      <c r="F21" s="88"/>
      <c r="G21" s="88">
        <v>0</v>
      </c>
      <c r="H21" s="88"/>
      <c r="I21" s="88"/>
    </row>
    <row r="22" spans="1:9" x14ac:dyDescent="0.2">
      <c r="A22" s="83"/>
      <c r="B22" s="84"/>
      <c r="C22" s="88"/>
      <c r="D22" s="88"/>
      <c r="E22" s="88"/>
      <c r="F22" s="88"/>
      <c r="G22" s="88"/>
      <c r="H22" s="88"/>
      <c r="I22" s="88"/>
    </row>
    <row r="23" spans="1:9" x14ac:dyDescent="0.2">
      <c r="A23" s="32" t="s">
        <v>4</v>
      </c>
      <c r="B23" s="30"/>
      <c r="C23" s="41"/>
      <c r="D23" s="41"/>
      <c r="E23" s="41"/>
      <c r="F23" s="41"/>
      <c r="G23" s="41"/>
      <c r="H23" s="38"/>
      <c r="I23" s="38"/>
    </row>
    <row r="24" spans="1:9" x14ac:dyDescent="0.2">
      <c r="A24" s="32" t="s">
        <v>31</v>
      </c>
      <c r="B24" s="33"/>
      <c r="C24" s="42"/>
      <c r="D24" s="41"/>
      <c r="E24" s="41"/>
      <c r="F24" s="41"/>
      <c r="G24" s="41"/>
      <c r="H24" s="38"/>
      <c r="I24" s="38"/>
    </row>
    <row r="25" spans="1:9" x14ac:dyDescent="0.2">
      <c r="A25" s="43" t="s">
        <v>292</v>
      </c>
      <c r="B25" s="44"/>
      <c r="C25" s="39"/>
      <c r="D25" s="39"/>
      <c r="E25" s="39"/>
      <c r="F25" s="39"/>
      <c r="G25" s="39">
        <v>16320700</v>
      </c>
      <c r="H25" s="39"/>
      <c r="I25" s="39"/>
    </row>
    <row r="26" spans="1:9" x14ac:dyDescent="0.2">
      <c r="A26" s="43" t="s">
        <v>311</v>
      </c>
      <c r="B26" s="44"/>
      <c r="C26" s="39"/>
      <c r="D26" s="39"/>
      <c r="E26" s="39"/>
      <c r="F26" s="39"/>
      <c r="G26" s="39">
        <v>-8160350</v>
      </c>
      <c r="H26" s="39"/>
      <c r="I26" s="39"/>
    </row>
    <row r="27" spans="1:9" x14ac:dyDescent="0.2">
      <c r="A27" s="43" t="s">
        <v>310</v>
      </c>
      <c r="B27" s="44"/>
      <c r="C27" s="39"/>
      <c r="D27" s="39"/>
      <c r="E27" s="39"/>
      <c r="F27" s="39"/>
      <c r="G27" s="39">
        <v>-8160350</v>
      </c>
      <c r="H27" s="39"/>
      <c r="I27" s="39"/>
    </row>
    <row r="28" spans="1:9" x14ac:dyDescent="0.2">
      <c r="A28" s="32" t="s">
        <v>5</v>
      </c>
      <c r="B28" s="33"/>
      <c r="C28" s="38">
        <f t="shared" ref="C28:H28" si="1">SUM(C25:C27)</f>
        <v>0</v>
      </c>
      <c r="D28" s="38">
        <f t="shared" si="1"/>
        <v>0</v>
      </c>
      <c r="E28" s="38">
        <f t="shared" si="1"/>
        <v>0</v>
      </c>
      <c r="F28" s="38">
        <f t="shared" si="1"/>
        <v>0</v>
      </c>
      <c r="G28" s="38">
        <f t="shared" si="1"/>
        <v>0</v>
      </c>
      <c r="H28" s="38">
        <f t="shared" si="1"/>
        <v>0</v>
      </c>
      <c r="I28" s="38">
        <f t="shared" ref="I28" si="2">SUM(I25:I27)</f>
        <v>0</v>
      </c>
    </row>
    <row r="29" spans="1:9" x14ac:dyDescent="0.2">
      <c r="A29" s="83"/>
      <c r="B29" s="84"/>
      <c r="C29" s="88"/>
      <c r="D29" s="88"/>
      <c r="E29" s="88"/>
      <c r="F29" s="88"/>
      <c r="G29" s="88"/>
      <c r="H29" s="88"/>
      <c r="I29" s="88"/>
    </row>
    <row r="30" spans="1:9" x14ac:dyDescent="0.2">
      <c r="A30" s="83" t="s">
        <v>7</v>
      </c>
      <c r="B30" s="84"/>
      <c r="C30" s="87">
        <f t="shared" ref="C30:I30" si="3">+C19+C20-C21+C28</f>
        <v>0</v>
      </c>
      <c r="D30" s="87">
        <f t="shared" si="3"/>
        <v>0</v>
      </c>
      <c r="E30" s="87">
        <f t="shared" si="3"/>
        <v>0</v>
      </c>
      <c r="F30" s="87">
        <f t="shared" si="3"/>
        <v>0</v>
      </c>
      <c r="G30" s="87">
        <f t="shared" si="3"/>
        <v>0</v>
      </c>
      <c r="H30" s="87">
        <f t="shared" si="3"/>
        <v>0</v>
      </c>
      <c r="I30" s="87">
        <f t="shared" si="3"/>
        <v>0</v>
      </c>
    </row>
    <row r="31" spans="1:9" x14ac:dyDescent="0.2">
      <c r="A31" s="89"/>
      <c r="B31" s="90"/>
      <c r="C31" s="92"/>
      <c r="D31" s="92"/>
      <c r="E31" s="88"/>
      <c r="F31" s="88"/>
      <c r="G31" s="88"/>
      <c r="H31" s="88"/>
      <c r="I31" s="88"/>
    </row>
    <row r="32" spans="1:9" x14ac:dyDescent="0.2">
      <c r="A32" s="83" t="s">
        <v>24</v>
      </c>
      <c r="B32" s="84"/>
      <c r="C32" s="92"/>
      <c r="D32" s="92"/>
      <c r="E32" s="88"/>
      <c r="F32" s="88"/>
      <c r="G32" s="88"/>
      <c r="H32" s="88"/>
      <c r="I32" s="88"/>
    </row>
    <row r="33" spans="1:9" x14ac:dyDescent="0.2">
      <c r="A33" s="89"/>
      <c r="B33" s="90"/>
      <c r="C33" s="92"/>
      <c r="D33" s="92"/>
      <c r="E33" s="88"/>
      <c r="F33" s="88"/>
      <c r="G33" s="88"/>
      <c r="H33" s="88"/>
      <c r="I33" s="88"/>
    </row>
    <row r="34" spans="1:9" x14ac:dyDescent="0.2">
      <c r="A34" s="83" t="s">
        <v>25</v>
      </c>
      <c r="B34" s="93"/>
      <c r="C34" s="94">
        <f t="shared" ref="C34:I34" si="4">C30-C32</f>
        <v>0</v>
      </c>
      <c r="D34" s="94">
        <f t="shared" si="4"/>
        <v>0</v>
      </c>
      <c r="E34" s="95">
        <f t="shared" si="4"/>
        <v>0</v>
      </c>
      <c r="F34" s="95">
        <f t="shared" si="4"/>
        <v>0</v>
      </c>
      <c r="G34" s="95">
        <f t="shared" si="4"/>
        <v>0</v>
      </c>
      <c r="H34" s="95">
        <f t="shared" si="4"/>
        <v>0</v>
      </c>
      <c r="I34" s="95">
        <f t="shared" si="4"/>
        <v>0</v>
      </c>
    </row>
    <row r="35" spans="1:9" x14ac:dyDescent="0.2">
      <c r="A35" s="96"/>
      <c r="B35" s="96"/>
      <c r="C35" s="97"/>
      <c r="D35" s="97"/>
      <c r="E35" s="97"/>
      <c r="F35" s="97"/>
      <c r="G35" s="97"/>
      <c r="H35" s="97"/>
      <c r="I35" s="97"/>
    </row>
    <row r="36" spans="1:9" x14ac:dyDescent="0.2">
      <c r="A36" s="98" t="s">
        <v>26</v>
      </c>
      <c r="B36" s="80"/>
      <c r="C36" s="53"/>
      <c r="D36" s="53"/>
      <c r="E36" s="99"/>
      <c r="F36" s="99"/>
      <c r="G36" s="99"/>
      <c r="H36" s="99"/>
      <c r="I36" s="99"/>
    </row>
    <row r="37" spans="1:9" x14ac:dyDescent="0.2">
      <c r="A37" s="100" t="s">
        <v>29</v>
      </c>
      <c r="B37" s="90"/>
      <c r="C37" s="46"/>
      <c r="D37" s="46"/>
      <c r="E37" s="92"/>
      <c r="F37" s="92"/>
      <c r="G37" s="92"/>
      <c r="H37" s="92"/>
      <c r="I37" s="92"/>
    </row>
    <row r="38" spans="1:9" x14ac:dyDescent="0.2">
      <c r="A38" s="83"/>
      <c r="B38" s="84"/>
      <c r="C38" s="88"/>
      <c r="D38" s="88"/>
      <c r="E38" s="88"/>
      <c r="F38" s="88"/>
      <c r="G38" s="88"/>
      <c r="H38" s="88"/>
      <c r="I38" s="88"/>
    </row>
    <row r="39" spans="1:9" x14ac:dyDescent="0.2">
      <c r="A39" s="83" t="s">
        <v>6</v>
      </c>
      <c r="B39" s="84"/>
      <c r="C39" s="39"/>
      <c r="D39" s="39"/>
      <c r="E39" s="88"/>
      <c r="F39" s="88"/>
      <c r="G39" s="88"/>
      <c r="H39" s="88"/>
      <c r="I39" s="88"/>
    </row>
    <row r="40" spans="1:9" x14ac:dyDescent="0.2">
      <c r="A40" s="83"/>
      <c r="B40" s="84"/>
      <c r="C40" s="39"/>
      <c r="D40" s="39"/>
      <c r="E40" s="88"/>
      <c r="F40" s="88"/>
      <c r="G40" s="88"/>
      <c r="H40" s="88"/>
      <c r="I40" s="88"/>
    </row>
    <row r="41" spans="1:9" x14ac:dyDescent="0.2">
      <c r="A41" s="100" t="s">
        <v>8</v>
      </c>
      <c r="B41" s="93"/>
      <c r="C41" s="39"/>
      <c r="D41" s="39"/>
      <c r="E41" s="88"/>
      <c r="F41" s="88"/>
      <c r="G41" s="88"/>
      <c r="H41" s="88"/>
      <c r="I41" s="88"/>
    </row>
    <row r="42" spans="1:9" x14ac:dyDescent="0.2">
      <c r="A42" s="101" t="s">
        <v>9</v>
      </c>
      <c r="B42" s="102"/>
      <c r="C42" s="39"/>
      <c r="D42" s="39"/>
      <c r="E42" s="88"/>
      <c r="F42" s="88"/>
      <c r="G42" s="88"/>
      <c r="H42" s="88"/>
      <c r="I42" s="88"/>
    </row>
  </sheetData>
  <mergeCells count="1">
    <mergeCell ref="A15:I15"/>
  </mergeCells>
  <pageMargins left="0.7" right="0.7" top="0.75" bottom="0.75" header="0.3" footer="0.3"/>
  <pageSetup scale="96" orientation="landscape" r:id="rId1"/>
  <headerFooter>
    <oddHeader xml:space="preserve">&amp;C&amp;"Arial,Bold"Report on Non-General Fund Information&amp;"Arial,Regular"
for Submittal to the 2023 Legislature
</oddHeader>
    <oddFooter>&amp;LForm 37-47 (rev. 9/7/21)&amp;R&amp;D  &amp;T</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B2276E-7F03-4C75-A7EF-E31BFF8ABD62}">
  <dimension ref="A1:I52"/>
  <sheetViews>
    <sheetView zoomScaleNormal="100" zoomScalePageLayoutView="90" workbookViewId="0">
      <selection activeCell="A8" sqref="A8"/>
    </sheetView>
  </sheetViews>
  <sheetFormatPr defaultRowHeight="12.75" x14ac:dyDescent="0.2"/>
  <cols>
    <col min="1" max="2" width="14.7109375" style="27" customWidth="1"/>
    <col min="3" max="8" width="14" style="27" customWidth="1"/>
    <col min="9" max="9" width="13.140625" style="27" customWidth="1"/>
    <col min="10" max="16384" width="9.140625" style="27"/>
  </cols>
  <sheetData>
    <row r="1" spans="1:9" s="109" customFormat="1" x14ac:dyDescent="0.2">
      <c r="A1" s="141"/>
      <c r="B1" s="141"/>
      <c r="C1" s="141"/>
      <c r="D1" s="141"/>
      <c r="E1" s="142"/>
      <c r="F1" s="141"/>
      <c r="G1" s="141"/>
      <c r="H1" s="141"/>
      <c r="I1" s="141"/>
    </row>
    <row r="2" spans="1:9" s="109" customFormat="1" x14ac:dyDescent="0.2">
      <c r="A2" s="189" t="s">
        <v>13</v>
      </c>
      <c r="B2" s="143" t="s">
        <v>55</v>
      </c>
      <c r="C2" s="143"/>
      <c r="D2" s="143"/>
      <c r="E2" s="141"/>
      <c r="F2" s="141"/>
      <c r="G2" s="144" t="s">
        <v>14</v>
      </c>
      <c r="H2" s="80" t="s">
        <v>222</v>
      </c>
      <c r="I2" s="143"/>
    </row>
    <row r="3" spans="1:9" s="109" customFormat="1" x14ac:dyDescent="0.2">
      <c r="A3" s="189" t="s">
        <v>22</v>
      </c>
      <c r="B3" s="143" t="s">
        <v>223</v>
      </c>
      <c r="C3" s="143"/>
      <c r="D3" s="143"/>
      <c r="E3" s="141"/>
      <c r="F3" s="141"/>
      <c r="G3" s="144" t="s">
        <v>15</v>
      </c>
      <c r="H3" s="82" t="s">
        <v>347</v>
      </c>
      <c r="I3" s="145"/>
    </row>
    <row r="4" spans="1:9" s="109" customFormat="1" x14ac:dyDescent="0.2">
      <c r="A4" s="189" t="s">
        <v>16</v>
      </c>
      <c r="B4" s="28" t="s">
        <v>319</v>
      </c>
      <c r="C4" s="143"/>
      <c r="D4" s="143"/>
      <c r="E4" s="141"/>
      <c r="F4" s="141"/>
      <c r="G4" s="144" t="s">
        <v>18</v>
      </c>
      <c r="H4" s="143" t="s">
        <v>41</v>
      </c>
      <c r="I4" s="143"/>
    </row>
    <row r="5" spans="1:9" s="109" customFormat="1" x14ac:dyDescent="0.2">
      <c r="A5" s="189" t="s">
        <v>17</v>
      </c>
      <c r="B5" s="28" t="s">
        <v>225</v>
      </c>
      <c r="C5" s="145"/>
      <c r="D5" s="145"/>
      <c r="E5" s="141"/>
      <c r="F5" s="141"/>
      <c r="G5" s="144" t="s">
        <v>19</v>
      </c>
      <c r="H5" s="145" t="s">
        <v>238</v>
      </c>
      <c r="I5" s="145"/>
    </row>
    <row r="6" spans="1:9" s="109" customFormat="1" x14ac:dyDescent="0.2">
      <c r="A6" s="141"/>
      <c r="B6" s="27" t="s">
        <v>227</v>
      </c>
      <c r="C6" s="141"/>
      <c r="D6" s="141"/>
      <c r="E6" s="141"/>
      <c r="F6" s="141"/>
      <c r="G6" s="141"/>
      <c r="H6" s="141"/>
      <c r="I6" s="141"/>
    </row>
    <row r="7" spans="1:9" s="109" customFormat="1" x14ac:dyDescent="0.2">
      <c r="A7" s="141"/>
      <c r="B7" s="27" t="s">
        <v>228</v>
      </c>
      <c r="C7" s="141"/>
      <c r="D7" s="141"/>
      <c r="E7" s="141"/>
      <c r="F7" s="141"/>
      <c r="G7" s="141"/>
      <c r="H7" s="141"/>
      <c r="I7" s="141"/>
    </row>
    <row r="8" spans="1:9" s="109" customFormat="1" ht="9" customHeight="1" x14ac:dyDescent="0.2">
      <c r="A8" s="141"/>
      <c r="B8" s="27"/>
      <c r="C8" s="141"/>
      <c r="D8" s="141"/>
      <c r="E8" s="141"/>
      <c r="F8" s="141"/>
      <c r="G8" s="141"/>
      <c r="H8" s="141"/>
      <c r="I8" s="141"/>
    </row>
    <row r="9" spans="1:9" s="109" customFormat="1" ht="12.75" customHeight="1" x14ac:dyDescent="0.2">
      <c r="A9" s="190" t="s">
        <v>239</v>
      </c>
      <c r="B9" s="104"/>
      <c r="C9" s="104"/>
      <c r="D9" s="104"/>
      <c r="E9" s="104"/>
      <c r="F9" s="104"/>
      <c r="G9" s="104"/>
      <c r="H9" s="104"/>
      <c r="I9" s="104"/>
    </row>
    <row r="10" spans="1:9" s="109" customFormat="1" x14ac:dyDescent="0.2">
      <c r="A10" s="213" t="s">
        <v>229</v>
      </c>
      <c r="B10" s="213"/>
      <c r="C10" s="213"/>
      <c r="D10" s="213"/>
      <c r="E10" s="213"/>
      <c r="F10" s="213"/>
      <c r="G10" s="213"/>
      <c r="H10" s="213"/>
      <c r="I10" s="213"/>
    </row>
    <row r="11" spans="1:9" s="109" customFormat="1" x14ac:dyDescent="0.2">
      <c r="A11" s="213"/>
      <c r="B11" s="213"/>
      <c r="C11" s="213"/>
      <c r="D11" s="213"/>
      <c r="E11" s="213"/>
      <c r="F11" s="213"/>
      <c r="G11" s="213"/>
      <c r="H11" s="213"/>
      <c r="I11" s="213"/>
    </row>
    <row r="12" spans="1:9" s="109" customFormat="1" x14ac:dyDescent="0.2">
      <c r="A12" s="213"/>
      <c r="B12" s="213"/>
      <c r="C12" s="213"/>
      <c r="D12" s="213"/>
      <c r="E12" s="213"/>
      <c r="F12" s="213"/>
      <c r="G12" s="213"/>
      <c r="H12" s="213"/>
      <c r="I12" s="213"/>
    </row>
    <row r="13" spans="1:9" s="109" customFormat="1" x14ac:dyDescent="0.2">
      <c r="A13" s="213"/>
      <c r="B13" s="213"/>
      <c r="C13" s="213"/>
      <c r="D13" s="213"/>
      <c r="E13" s="213"/>
      <c r="F13" s="213"/>
      <c r="G13" s="213"/>
      <c r="H13" s="213"/>
      <c r="I13" s="213"/>
    </row>
    <row r="14" spans="1:9" s="109" customFormat="1" x14ac:dyDescent="0.2">
      <c r="A14" s="213"/>
      <c r="B14" s="213"/>
      <c r="C14" s="213"/>
      <c r="D14" s="213"/>
      <c r="E14" s="213"/>
      <c r="F14" s="213"/>
      <c r="G14" s="213"/>
      <c r="H14" s="213"/>
      <c r="I14" s="213"/>
    </row>
    <row r="15" spans="1:9" s="109" customFormat="1" x14ac:dyDescent="0.2">
      <c r="A15" s="213"/>
      <c r="B15" s="213"/>
      <c r="C15" s="213"/>
      <c r="D15" s="213"/>
      <c r="E15" s="213"/>
      <c r="F15" s="213"/>
      <c r="G15" s="213"/>
      <c r="H15" s="213"/>
      <c r="I15" s="213"/>
    </row>
    <row r="16" spans="1:9" s="109" customFormat="1" x14ac:dyDescent="0.2">
      <c r="A16" s="213"/>
      <c r="B16" s="213"/>
      <c r="C16" s="213"/>
      <c r="D16" s="213"/>
      <c r="E16" s="213"/>
      <c r="F16" s="213"/>
      <c r="G16" s="213"/>
      <c r="H16" s="213"/>
      <c r="I16" s="213"/>
    </row>
    <row r="17" spans="1:9" s="109" customFormat="1" x14ac:dyDescent="0.2">
      <c r="A17" s="213"/>
      <c r="B17" s="213"/>
      <c r="C17" s="213"/>
      <c r="D17" s="213"/>
      <c r="E17" s="213"/>
      <c r="F17" s="213"/>
      <c r="G17" s="213"/>
      <c r="H17" s="213"/>
      <c r="I17" s="213"/>
    </row>
    <row r="18" spans="1:9" s="109" customFormat="1" ht="33" customHeight="1" x14ac:dyDescent="0.2">
      <c r="A18" s="213"/>
      <c r="B18" s="213"/>
      <c r="C18" s="213"/>
      <c r="D18" s="213"/>
      <c r="E18" s="213"/>
      <c r="F18" s="213"/>
      <c r="G18" s="213"/>
      <c r="H18" s="213"/>
      <c r="I18" s="213"/>
    </row>
    <row r="19" spans="1:9" s="109" customFormat="1" x14ac:dyDescent="0.2">
      <c r="A19" s="116" t="s">
        <v>348</v>
      </c>
      <c r="B19" s="141"/>
      <c r="C19" s="141"/>
      <c r="D19" s="141"/>
      <c r="E19" s="141"/>
      <c r="F19" s="141"/>
      <c r="G19" s="141"/>
      <c r="H19" s="141"/>
      <c r="I19" s="141"/>
    </row>
    <row r="20" spans="1:9" s="109" customFormat="1" ht="10.5" customHeight="1" x14ac:dyDescent="0.2">
      <c r="A20" s="116"/>
      <c r="B20" s="141"/>
      <c r="C20" s="141"/>
      <c r="D20" s="141"/>
      <c r="E20" s="141"/>
      <c r="F20" s="141"/>
      <c r="G20" s="141"/>
      <c r="H20" s="141"/>
      <c r="I20" s="141"/>
    </row>
    <row r="21" spans="1:9" s="109" customFormat="1" x14ac:dyDescent="0.2">
      <c r="A21" s="191" t="s">
        <v>240</v>
      </c>
      <c r="B21" s="141"/>
      <c r="C21" s="141"/>
      <c r="D21" s="141"/>
      <c r="E21" s="141"/>
      <c r="F21" s="141"/>
      <c r="G21" s="141"/>
      <c r="H21" s="141"/>
      <c r="I21" s="141"/>
    </row>
    <row r="22" spans="1:9" s="109" customFormat="1" ht="33" customHeight="1" x14ac:dyDescent="0.2">
      <c r="A22" s="213" t="s">
        <v>231</v>
      </c>
      <c r="B22" s="213"/>
      <c r="C22" s="213"/>
      <c r="D22" s="213"/>
      <c r="E22" s="213"/>
      <c r="F22" s="213"/>
      <c r="G22" s="213"/>
      <c r="H22" s="213"/>
      <c r="I22" s="213"/>
    </row>
    <row r="23" spans="1:9" s="109" customFormat="1" x14ac:dyDescent="0.2">
      <c r="A23" s="245" t="s">
        <v>320</v>
      </c>
      <c r="B23" s="235"/>
      <c r="C23" s="235"/>
      <c r="D23" s="235"/>
      <c r="E23" s="235"/>
      <c r="F23" s="235"/>
      <c r="G23" s="235"/>
      <c r="H23" s="235"/>
      <c r="I23" s="235"/>
    </row>
    <row r="24" spans="1:9" s="109" customFormat="1" ht="17.25" customHeight="1" x14ac:dyDescent="0.2">
      <c r="A24" s="235"/>
      <c r="B24" s="235"/>
      <c r="C24" s="235"/>
      <c r="D24" s="235"/>
      <c r="E24" s="235"/>
      <c r="F24" s="235"/>
      <c r="G24" s="235"/>
      <c r="H24" s="235"/>
      <c r="I24" s="235"/>
    </row>
    <row r="25" spans="1:9" s="109" customFormat="1" x14ac:dyDescent="0.2">
      <c r="A25" s="236" t="s">
        <v>12</v>
      </c>
      <c r="B25" s="237"/>
      <c r="C25" s="237"/>
      <c r="D25" s="237"/>
      <c r="E25" s="237"/>
      <c r="F25" s="237"/>
      <c r="G25" s="237"/>
      <c r="H25" s="237"/>
      <c r="I25" s="238"/>
    </row>
    <row r="26" spans="1:9" x14ac:dyDescent="0.2">
      <c r="A26" s="83"/>
      <c r="B26" s="84"/>
      <c r="C26" s="85" t="s">
        <v>27</v>
      </c>
      <c r="D26" s="85" t="s">
        <v>30</v>
      </c>
      <c r="E26" s="85" t="s">
        <v>32</v>
      </c>
      <c r="F26" s="34" t="s">
        <v>33</v>
      </c>
      <c r="G26" s="34" t="s">
        <v>34</v>
      </c>
      <c r="H26" s="34" t="s">
        <v>35</v>
      </c>
      <c r="I26" s="34" t="s">
        <v>312</v>
      </c>
    </row>
    <row r="27" spans="1:9" x14ac:dyDescent="0.2">
      <c r="A27" s="83"/>
      <c r="B27" s="84"/>
      <c r="C27" s="35" t="s">
        <v>10</v>
      </c>
      <c r="D27" s="86" t="s">
        <v>10</v>
      </c>
      <c r="E27" s="37" t="s">
        <v>10</v>
      </c>
      <c r="F27" s="37" t="s">
        <v>10</v>
      </c>
      <c r="G27" s="37" t="s">
        <v>10</v>
      </c>
      <c r="H27" s="35" t="s">
        <v>11</v>
      </c>
      <c r="I27" s="35" t="s">
        <v>11</v>
      </c>
    </row>
    <row r="28" spans="1:9" s="109" customFormat="1" x14ac:dyDescent="0.2">
      <c r="A28" s="192" t="s">
        <v>0</v>
      </c>
      <c r="B28" s="149"/>
      <c r="C28" s="150">
        <v>0</v>
      </c>
      <c r="D28" s="150">
        <v>0</v>
      </c>
      <c r="E28" s="150">
        <v>0</v>
      </c>
      <c r="F28" s="150">
        <v>0</v>
      </c>
      <c r="G28" s="150">
        <v>0</v>
      </c>
      <c r="H28" s="150">
        <v>0</v>
      </c>
      <c r="I28" s="150">
        <v>0</v>
      </c>
    </row>
    <row r="29" spans="1:9" s="109" customFormat="1" x14ac:dyDescent="0.2">
      <c r="A29" s="192" t="s">
        <v>1</v>
      </c>
      <c r="B29" s="149"/>
      <c r="C29" s="150">
        <v>0</v>
      </c>
      <c r="D29" s="150">
        <f t="shared" ref="D29:I29" si="0">C40</f>
        <v>0</v>
      </c>
      <c r="E29" s="150">
        <f t="shared" si="0"/>
        <v>0</v>
      </c>
      <c r="F29" s="150">
        <f t="shared" si="0"/>
        <v>0</v>
      </c>
      <c r="G29" s="150">
        <f t="shared" si="0"/>
        <v>0</v>
      </c>
      <c r="H29" s="150">
        <v>0</v>
      </c>
      <c r="I29" s="150">
        <f t="shared" si="0"/>
        <v>0</v>
      </c>
    </row>
    <row r="30" spans="1:9" s="109" customFormat="1" x14ac:dyDescent="0.2">
      <c r="A30" s="192" t="s">
        <v>2</v>
      </c>
      <c r="B30" s="149"/>
      <c r="C30" s="150">
        <v>0</v>
      </c>
      <c r="D30" s="150">
        <v>0</v>
      </c>
      <c r="E30" s="150">
        <v>0</v>
      </c>
      <c r="F30" s="150">
        <v>0</v>
      </c>
      <c r="G30" s="150">
        <v>0</v>
      </c>
      <c r="H30" s="150">
        <v>0</v>
      </c>
      <c r="I30" s="150">
        <v>0</v>
      </c>
    </row>
    <row r="31" spans="1:9" s="109" customFormat="1" x14ac:dyDescent="0.2">
      <c r="A31" s="192" t="s">
        <v>3</v>
      </c>
      <c r="B31" s="149"/>
      <c r="C31" s="150">
        <v>0</v>
      </c>
      <c r="D31" s="151">
        <v>0</v>
      </c>
      <c r="E31" s="150">
        <v>0</v>
      </c>
      <c r="F31" s="150">
        <v>0</v>
      </c>
      <c r="G31" s="150">
        <v>0</v>
      </c>
      <c r="H31" s="150">
        <v>0</v>
      </c>
      <c r="I31" s="150">
        <v>0</v>
      </c>
    </row>
    <row r="32" spans="1:9" s="109" customFormat="1" x14ac:dyDescent="0.2">
      <c r="A32" s="192"/>
      <c r="B32" s="149"/>
      <c r="C32" s="150"/>
      <c r="D32" s="150"/>
      <c r="E32" s="150"/>
      <c r="F32" s="150"/>
      <c r="G32" s="150"/>
      <c r="H32" s="150"/>
      <c r="I32" s="150"/>
    </row>
    <row r="33" spans="1:9" s="109" customFormat="1" x14ac:dyDescent="0.2">
      <c r="A33" s="193" t="s">
        <v>4</v>
      </c>
      <c r="B33" s="113"/>
      <c r="C33" s="153"/>
      <c r="D33" s="153"/>
      <c r="E33" s="153"/>
      <c r="F33" s="153"/>
      <c r="G33" s="153"/>
      <c r="H33" s="154"/>
      <c r="I33" s="154"/>
    </row>
    <row r="34" spans="1:9" s="109" customFormat="1" x14ac:dyDescent="0.2">
      <c r="A34" s="193" t="s">
        <v>31</v>
      </c>
      <c r="B34" s="155"/>
      <c r="C34" s="153"/>
      <c r="D34" s="153"/>
      <c r="E34" s="153"/>
      <c r="F34" s="153"/>
      <c r="G34" s="153"/>
      <c r="H34" s="154"/>
      <c r="I34" s="154"/>
    </row>
    <row r="35" spans="1:9" s="109" customFormat="1" x14ac:dyDescent="0.2">
      <c r="A35" s="194"/>
      <c r="B35" s="157"/>
      <c r="C35" s="158"/>
      <c r="D35" s="158"/>
      <c r="E35" s="158"/>
      <c r="F35" s="158"/>
      <c r="G35" s="158"/>
      <c r="H35" s="158"/>
      <c r="I35" s="158"/>
    </row>
    <row r="36" spans="1:9" s="109" customFormat="1" x14ac:dyDescent="0.2">
      <c r="A36" s="194"/>
      <c r="B36" s="157"/>
      <c r="C36" s="158"/>
      <c r="D36" s="158"/>
      <c r="E36" s="158"/>
      <c r="F36" s="158"/>
      <c r="G36" s="158"/>
      <c r="H36" s="158"/>
      <c r="I36" s="158"/>
    </row>
    <row r="37" spans="1:9" s="109" customFormat="1" x14ac:dyDescent="0.2">
      <c r="A37" s="194"/>
      <c r="B37" s="157"/>
      <c r="C37" s="158"/>
      <c r="D37" s="158"/>
      <c r="E37" s="158"/>
      <c r="F37" s="158"/>
      <c r="G37" s="158"/>
      <c r="H37" s="158"/>
      <c r="I37" s="158"/>
    </row>
    <row r="38" spans="1:9" s="109" customFormat="1" x14ac:dyDescent="0.2">
      <c r="A38" s="193" t="s">
        <v>5</v>
      </c>
      <c r="B38" s="155"/>
      <c r="C38" s="154">
        <f t="shared" ref="C38:E38" si="1">SUM(C35:C37)</f>
        <v>0</v>
      </c>
      <c r="D38" s="154">
        <f t="shared" si="1"/>
        <v>0</v>
      </c>
      <c r="E38" s="154">
        <f t="shared" si="1"/>
        <v>0</v>
      </c>
      <c r="F38" s="154">
        <f t="shared" ref="F38:I38" si="2">SUM(F35:F37)</f>
        <v>0</v>
      </c>
      <c r="G38" s="154">
        <f t="shared" si="2"/>
        <v>0</v>
      </c>
      <c r="H38" s="154">
        <f t="shared" si="2"/>
        <v>0</v>
      </c>
      <c r="I38" s="154">
        <f t="shared" si="2"/>
        <v>0</v>
      </c>
    </row>
    <row r="39" spans="1:9" s="109" customFormat="1" x14ac:dyDescent="0.2">
      <c r="A39" s="192"/>
      <c r="B39" s="149"/>
      <c r="C39" s="150"/>
      <c r="D39" s="150"/>
      <c r="E39" s="150"/>
      <c r="F39" s="150"/>
      <c r="G39" s="150"/>
      <c r="H39" s="150"/>
      <c r="I39" s="150"/>
    </row>
    <row r="40" spans="1:9" s="109" customFormat="1" x14ac:dyDescent="0.2">
      <c r="A40" s="192" t="s">
        <v>7</v>
      </c>
      <c r="B40" s="149"/>
      <c r="C40" s="151">
        <f>+C29+C30-C31+C38</f>
        <v>0</v>
      </c>
      <c r="D40" s="151">
        <v>0</v>
      </c>
      <c r="E40" s="151">
        <f>+E29+E30-E31+E38</f>
        <v>0</v>
      </c>
      <c r="F40" s="151">
        <f>+F29+F30-F31+F38</f>
        <v>0</v>
      </c>
      <c r="G40" s="151">
        <v>0</v>
      </c>
      <c r="H40" s="151">
        <f t="shared" ref="H40:I40" si="3">+H29+H30-H31+H38</f>
        <v>0</v>
      </c>
      <c r="I40" s="151">
        <f t="shared" si="3"/>
        <v>0</v>
      </c>
    </row>
    <row r="41" spans="1:9" s="109" customFormat="1" x14ac:dyDescent="0.2">
      <c r="A41" s="159"/>
      <c r="B41" s="160"/>
      <c r="C41" s="161"/>
      <c r="D41" s="150"/>
      <c r="E41" s="150"/>
      <c r="F41" s="150"/>
      <c r="G41" s="150"/>
      <c r="H41" s="150"/>
      <c r="I41" s="150"/>
    </row>
    <row r="42" spans="1:9" s="109" customFormat="1" x14ac:dyDescent="0.2">
      <c r="A42" s="192" t="s">
        <v>24</v>
      </c>
      <c r="B42" s="149"/>
      <c r="C42" s="161">
        <v>0</v>
      </c>
      <c r="D42" s="150">
        <v>0</v>
      </c>
      <c r="E42" s="150"/>
      <c r="F42" s="150"/>
      <c r="G42" s="150"/>
      <c r="H42" s="150"/>
      <c r="I42" s="150"/>
    </row>
    <row r="43" spans="1:9" s="109" customFormat="1" x14ac:dyDescent="0.2">
      <c r="A43" s="195"/>
      <c r="B43" s="160"/>
      <c r="C43" s="161"/>
      <c r="D43" s="150"/>
      <c r="E43" s="150"/>
      <c r="F43" s="150"/>
      <c r="G43" s="150"/>
      <c r="H43" s="150"/>
      <c r="I43" s="150"/>
    </row>
    <row r="44" spans="1:9" s="109" customFormat="1" x14ac:dyDescent="0.2">
      <c r="A44" s="192" t="s">
        <v>25</v>
      </c>
      <c r="B44" s="162"/>
      <c r="C44" s="163">
        <f t="shared" ref="C44:I44" si="4">C40-C42</f>
        <v>0</v>
      </c>
      <c r="D44" s="164">
        <f t="shared" si="4"/>
        <v>0</v>
      </c>
      <c r="E44" s="164">
        <f t="shared" si="4"/>
        <v>0</v>
      </c>
      <c r="F44" s="164">
        <f t="shared" si="4"/>
        <v>0</v>
      </c>
      <c r="G44" s="164">
        <f t="shared" si="4"/>
        <v>0</v>
      </c>
      <c r="H44" s="164">
        <f t="shared" si="4"/>
        <v>0</v>
      </c>
      <c r="I44" s="164">
        <f t="shared" si="4"/>
        <v>0</v>
      </c>
    </row>
    <row r="45" spans="1:9" s="109" customFormat="1" x14ac:dyDescent="0.2">
      <c r="A45" s="196"/>
      <c r="B45" s="165"/>
      <c r="C45" s="166"/>
      <c r="D45" s="166"/>
      <c r="E45" s="166"/>
      <c r="F45" s="166"/>
      <c r="G45" s="166"/>
      <c r="H45" s="166"/>
      <c r="I45" s="166"/>
    </row>
    <row r="46" spans="1:9" s="109" customFormat="1" x14ac:dyDescent="0.2">
      <c r="A46" s="197" t="s">
        <v>26</v>
      </c>
      <c r="B46" s="143"/>
      <c r="C46" s="168"/>
      <c r="D46" s="168"/>
      <c r="E46" s="169"/>
      <c r="F46" s="169"/>
      <c r="G46" s="169"/>
      <c r="H46" s="169"/>
      <c r="I46" s="169"/>
    </row>
    <row r="47" spans="1:9" s="109" customFormat="1" x14ac:dyDescent="0.2">
      <c r="A47" s="198" t="s">
        <v>29</v>
      </c>
      <c r="B47" s="160"/>
      <c r="C47" s="171"/>
      <c r="D47" s="171"/>
      <c r="E47" s="161"/>
      <c r="F47" s="161"/>
      <c r="G47" s="161"/>
      <c r="H47" s="161"/>
      <c r="I47" s="161"/>
    </row>
    <row r="48" spans="1:9" s="109" customFormat="1" x14ac:dyDescent="0.2">
      <c r="A48" s="192"/>
      <c r="B48" s="149"/>
      <c r="C48" s="150"/>
      <c r="D48" s="150"/>
      <c r="E48" s="150"/>
      <c r="F48" s="150"/>
      <c r="G48" s="150"/>
      <c r="H48" s="150"/>
      <c r="I48" s="150"/>
    </row>
    <row r="49" spans="1:9" s="109" customFormat="1" x14ac:dyDescent="0.2">
      <c r="A49" s="192" t="s">
        <v>6</v>
      </c>
      <c r="B49" s="149"/>
      <c r="C49" s="158"/>
      <c r="D49" s="158"/>
      <c r="E49" s="150"/>
      <c r="F49" s="150"/>
      <c r="G49" s="150"/>
      <c r="H49" s="150"/>
      <c r="I49" s="150"/>
    </row>
    <row r="50" spans="1:9" s="109" customFormat="1" x14ac:dyDescent="0.2">
      <c r="A50" s="192"/>
      <c r="B50" s="149"/>
      <c r="C50" s="158"/>
      <c r="D50" s="158"/>
      <c r="E50" s="150"/>
      <c r="F50" s="150"/>
      <c r="G50" s="150"/>
      <c r="H50" s="150"/>
      <c r="I50" s="150"/>
    </row>
    <row r="51" spans="1:9" s="109" customFormat="1" x14ac:dyDescent="0.2">
      <c r="A51" s="198" t="s">
        <v>8</v>
      </c>
      <c r="B51" s="162"/>
      <c r="C51" s="158"/>
      <c r="D51" s="158"/>
      <c r="E51" s="150"/>
      <c r="F51" s="150"/>
      <c r="G51" s="150"/>
      <c r="H51" s="150"/>
      <c r="I51" s="150"/>
    </row>
    <row r="52" spans="1:9" s="109" customFormat="1" x14ac:dyDescent="0.2">
      <c r="A52" s="199" t="s">
        <v>9</v>
      </c>
      <c r="B52" s="173"/>
      <c r="C52" s="158"/>
      <c r="D52" s="158"/>
      <c r="E52" s="150"/>
      <c r="F52" s="150"/>
      <c r="G52" s="150"/>
      <c r="H52" s="150"/>
      <c r="I52" s="150"/>
    </row>
  </sheetData>
  <sheetProtection selectLockedCells="1"/>
  <mergeCells count="4">
    <mergeCell ref="A10:I18"/>
    <mergeCell ref="A22:I22"/>
    <mergeCell ref="A23:I24"/>
    <mergeCell ref="A25:I25"/>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3F2BBB-CCF2-48F8-8733-A42F6DC8CF0F}">
  <sheetPr>
    <pageSetUpPr fitToPage="1"/>
  </sheetPr>
  <dimension ref="A1:O41"/>
  <sheetViews>
    <sheetView zoomScaleNormal="100" zoomScaleSheetLayoutView="100" zoomScalePageLayoutView="90" workbookViewId="0">
      <selection activeCell="A6" sqref="A6"/>
    </sheetView>
  </sheetViews>
  <sheetFormatPr defaultColWidth="10.28515625" defaultRowHeight="12.75" x14ac:dyDescent="0.2"/>
  <cols>
    <col min="1" max="2" width="14.7109375" style="27" customWidth="1"/>
    <col min="3" max="8" width="14" style="27" customWidth="1"/>
    <col min="9" max="9" width="13.140625" style="27" customWidth="1"/>
    <col min="10" max="16384" width="10.28515625" style="27"/>
  </cols>
  <sheetData>
    <row r="1" spans="1:9" x14ac:dyDescent="0.2">
      <c r="A1" s="124"/>
      <c r="E1" s="124"/>
    </row>
    <row r="2" spans="1:9" x14ac:dyDescent="0.2">
      <c r="A2" s="27" t="s">
        <v>13</v>
      </c>
      <c r="B2" s="28" t="s">
        <v>55</v>
      </c>
      <c r="C2" s="28"/>
      <c r="D2" s="28"/>
      <c r="G2" s="29" t="s">
        <v>14</v>
      </c>
      <c r="H2" s="80" t="s">
        <v>117</v>
      </c>
      <c r="I2" s="28"/>
    </row>
    <row r="3" spans="1:9" x14ac:dyDescent="0.2">
      <c r="A3" s="27" t="s">
        <v>22</v>
      </c>
      <c r="B3" s="28" t="s">
        <v>136</v>
      </c>
      <c r="C3" s="28"/>
      <c r="D3" s="28"/>
      <c r="G3" s="29" t="s">
        <v>15</v>
      </c>
      <c r="H3" s="82" t="s">
        <v>119</v>
      </c>
      <c r="I3" s="30"/>
    </row>
    <row r="4" spans="1:9" x14ac:dyDescent="0.2">
      <c r="A4" s="27" t="s">
        <v>16</v>
      </c>
      <c r="B4" s="28" t="s">
        <v>137</v>
      </c>
      <c r="C4" s="28"/>
      <c r="D4" s="28"/>
      <c r="G4" s="29" t="s">
        <v>18</v>
      </c>
      <c r="H4" s="28" t="s">
        <v>41</v>
      </c>
      <c r="I4" s="28"/>
    </row>
    <row r="5" spans="1:9" x14ac:dyDescent="0.2">
      <c r="A5" s="27" t="s">
        <v>17</v>
      </c>
      <c r="B5" s="28" t="s">
        <v>138</v>
      </c>
      <c r="C5" s="30"/>
      <c r="D5" s="30"/>
      <c r="G5" s="29" t="s">
        <v>19</v>
      </c>
      <c r="H5" s="30" t="s">
        <v>139</v>
      </c>
      <c r="I5" s="30"/>
    </row>
    <row r="7" spans="1:9" ht="15" customHeight="1" x14ac:dyDescent="0.2">
      <c r="A7" s="116" t="s">
        <v>140</v>
      </c>
    </row>
    <row r="8" spans="1:9" ht="12" customHeight="1" x14ac:dyDescent="0.2">
      <c r="A8" s="116"/>
    </row>
    <row r="9" spans="1:9" ht="16.5" customHeight="1" x14ac:dyDescent="0.2">
      <c r="A9" s="117" t="s">
        <v>124</v>
      </c>
    </row>
    <row r="10" spans="1:9" ht="12" customHeight="1" x14ac:dyDescent="0.2">
      <c r="A10" s="117"/>
    </row>
    <row r="11" spans="1:9" ht="18" customHeight="1" x14ac:dyDescent="0.2">
      <c r="A11" s="27" t="s">
        <v>141</v>
      </c>
    </row>
    <row r="13" spans="1:9" ht="19.5" customHeight="1" x14ac:dyDescent="0.2">
      <c r="A13" s="246" t="s">
        <v>387</v>
      </c>
      <c r="B13" s="246"/>
      <c r="C13" s="246"/>
      <c r="D13" s="246"/>
      <c r="E13" s="246"/>
      <c r="F13" s="246"/>
      <c r="G13" s="246"/>
      <c r="H13" s="246"/>
      <c r="I13" s="246"/>
    </row>
    <row r="15" spans="1:9" x14ac:dyDescent="0.2">
      <c r="A15" s="214" t="s">
        <v>12</v>
      </c>
      <c r="B15" s="215"/>
      <c r="C15" s="215"/>
      <c r="D15" s="215"/>
      <c r="E15" s="215"/>
      <c r="F15" s="215"/>
      <c r="G15" s="215"/>
      <c r="H15" s="215"/>
      <c r="I15" s="216"/>
    </row>
    <row r="16" spans="1:9" x14ac:dyDescent="0.2">
      <c r="A16" s="83"/>
      <c r="B16" s="84"/>
      <c r="C16" s="85" t="s">
        <v>27</v>
      </c>
      <c r="D16" s="85" t="s">
        <v>30</v>
      </c>
      <c r="E16" s="85" t="s">
        <v>32</v>
      </c>
      <c r="F16" s="85" t="s">
        <v>33</v>
      </c>
      <c r="G16" s="85" t="s">
        <v>34</v>
      </c>
      <c r="H16" s="85" t="s">
        <v>35</v>
      </c>
      <c r="I16" s="85" t="s">
        <v>35</v>
      </c>
    </row>
    <row r="17" spans="1:15" x14ac:dyDescent="0.2">
      <c r="A17" s="32"/>
      <c r="B17" s="33"/>
      <c r="C17" s="35" t="s">
        <v>10</v>
      </c>
      <c r="D17" s="35" t="s">
        <v>10</v>
      </c>
      <c r="E17" s="35" t="s">
        <v>10</v>
      </c>
      <c r="F17" s="35" t="s">
        <v>10</v>
      </c>
      <c r="G17" s="35" t="s">
        <v>10</v>
      </c>
      <c r="H17" s="35" t="s">
        <v>11</v>
      </c>
      <c r="I17" s="35" t="s">
        <v>11</v>
      </c>
    </row>
    <row r="18" spans="1:15" x14ac:dyDescent="0.2">
      <c r="A18" s="32" t="s">
        <v>0</v>
      </c>
      <c r="B18" s="33"/>
      <c r="C18" s="119">
        <v>575500</v>
      </c>
      <c r="D18" s="119">
        <v>296103</v>
      </c>
      <c r="E18" s="119">
        <v>183732</v>
      </c>
      <c r="F18" s="119">
        <v>183732</v>
      </c>
      <c r="G18" s="119">
        <v>144015</v>
      </c>
      <c r="H18" s="119">
        <v>144015</v>
      </c>
      <c r="I18" s="119">
        <v>144015</v>
      </c>
    </row>
    <row r="19" spans="1:15" x14ac:dyDescent="0.2">
      <c r="A19" s="32" t="s">
        <v>1</v>
      </c>
      <c r="B19" s="33"/>
      <c r="C19" s="119">
        <v>25191.82</v>
      </c>
      <c r="D19" s="119">
        <v>-0.18000000000029104</v>
      </c>
      <c r="E19" s="119">
        <v>-0.18000000000029104</v>
      </c>
      <c r="F19" s="119">
        <f t="shared" ref="F19:I19" si="0">E29</f>
        <v>-0.18000000000029104</v>
      </c>
      <c r="G19" s="119">
        <f t="shared" si="0"/>
        <v>-0.18000000000029104</v>
      </c>
      <c r="H19" s="119">
        <f t="shared" si="0"/>
        <v>-0.18000000000029104</v>
      </c>
      <c r="I19" s="119">
        <f t="shared" si="0"/>
        <v>-0.18000000000029104</v>
      </c>
      <c r="O19" s="125"/>
    </row>
    <row r="20" spans="1:15" x14ac:dyDescent="0.2">
      <c r="A20" s="32" t="s">
        <v>2</v>
      </c>
      <c r="B20" s="33"/>
      <c r="C20" s="119">
        <v>0</v>
      </c>
      <c r="D20" s="119">
        <v>0</v>
      </c>
      <c r="E20" s="119">
        <v>0</v>
      </c>
      <c r="F20" s="119">
        <v>0</v>
      </c>
      <c r="G20" s="119">
        <v>0</v>
      </c>
      <c r="H20" s="119">
        <v>0</v>
      </c>
      <c r="I20" s="119">
        <v>0</v>
      </c>
      <c r="O20" s="125"/>
    </row>
    <row r="21" spans="1:15" x14ac:dyDescent="0.2">
      <c r="A21" s="32" t="s">
        <v>3</v>
      </c>
      <c r="B21" s="33"/>
      <c r="C21" s="126">
        <v>25192</v>
      </c>
      <c r="D21" s="126">
        <v>0</v>
      </c>
      <c r="E21" s="126">
        <v>0</v>
      </c>
      <c r="F21" s="126">
        <v>0</v>
      </c>
      <c r="G21" s="126">
        <v>0</v>
      </c>
      <c r="H21" s="126">
        <v>0</v>
      </c>
      <c r="I21" s="126">
        <v>0</v>
      </c>
      <c r="O21" s="125"/>
    </row>
    <row r="22" spans="1:15" x14ac:dyDescent="0.2">
      <c r="A22" s="32"/>
      <c r="B22" s="33"/>
      <c r="C22" s="119"/>
      <c r="D22" s="119"/>
      <c r="E22" s="119"/>
      <c r="F22" s="119"/>
      <c r="G22" s="119"/>
      <c r="H22" s="119"/>
      <c r="I22" s="119"/>
      <c r="O22" s="125"/>
    </row>
    <row r="23" spans="1:15" x14ac:dyDescent="0.2">
      <c r="A23" s="32" t="s">
        <v>4</v>
      </c>
      <c r="B23" s="30"/>
      <c r="C23" s="127"/>
      <c r="D23" s="127"/>
      <c r="E23" s="127"/>
      <c r="F23" s="127"/>
      <c r="G23" s="126"/>
      <c r="H23" s="126"/>
      <c r="I23" s="126"/>
      <c r="O23" s="125"/>
    </row>
    <row r="24" spans="1:15" x14ac:dyDescent="0.2">
      <c r="A24" s="32" t="s">
        <v>126</v>
      </c>
      <c r="B24" s="30"/>
      <c r="C24" s="128"/>
      <c r="D24" s="128"/>
      <c r="E24" s="128"/>
      <c r="F24" s="128"/>
      <c r="G24" s="129"/>
      <c r="H24" s="129"/>
      <c r="I24" s="129"/>
    </row>
    <row r="25" spans="1:15" x14ac:dyDescent="0.2">
      <c r="A25" s="43" t="s">
        <v>142</v>
      </c>
      <c r="B25" s="44"/>
      <c r="C25" s="119">
        <v>0</v>
      </c>
      <c r="D25" s="119">
        <v>0</v>
      </c>
      <c r="E25" s="119">
        <v>0</v>
      </c>
      <c r="F25" s="119">
        <v>0</v>
      </c>
      <c r="G25" s="119">
        <v>0</v>
      </c>
      <c r="H25" s="119">
        <v>0</v>
      </c>
      <c r="I25" s="119">
        <v>0</v>
      </c>
    </row>
    <row r="26" spans="1:15" x14ac:dyDescent="0.2">
      <c r="A26" s="43"/>
      <c r="B26" s="44"/>
      <c r="C26" s="119"/>
      <c r="D26" s="119"/>
      <c r="E26" s="119"/>
      <c r="F26" s="119"/>
      <c r="G26" s="119"/>
      <c r="H26" s="119"/>
      <c r="I26" s="119"/>
    </row>
    <row r="27" spans="1:15" x14ac:dyDescent="0.2">
      <c r="A27" s="32" t="s">
        <v>5</v>
      </c>
      <c r="B27" s="33"/>
      <c r="C27" s="119">
        <v>0</v>
      </c>
      <c r="D27" s="119">
        <v>0</v>
      </c>
      <c r="E27" s="119">
        <v>0</v>
      </c>
      <c r="F27" s="119">
        <f t="shared" ref="F27:H27" si="1">SUM(F25:F26)</f>
        <v>0</v>
      </c>
      <c r="G27" s="119">
        <f t="shared" si="1"/>
        <v>0</v>
      </c>
      <c r="H27" s="119">
        <f t="shared" si="1"/>
        <v>0</v>
      </c>
      <c r="I27" s="119">
        <f t="shared" ref="I27" si="2">SUM(I25:I26)</f>
        <v>0</v>
      </c>
    </row>
    <row r="28" spans="1:15" x14ac:dyDescent="0.2">
      <c r="A28" s="32"/>
      <c r="B28" s="33"/>
      <c r="C28" s="119"/>
      <c r="D28" s="119"/>
      <c r="E28" s="119"/>
      <c r="F28" s="119"/>
      <c r="G28" s="119"/>
      <c r="H28" s="119"/>
      <c r="I28" s="119"/>
    </row>
    <row r="29" spans="1:15" x14ac:dyDescent="0.2">
      <c r="A29" s="32" t="s">
        <v>7</v>
      </c>
      <c r="B29" s="33"/>
      <c r="C29" s="126">
        <v>-0.18000000000029104</v>
      </c>
      <c r="D29" s="126">
        <v>-0.18000000000029104</v>
      </c>
      <c r="E29" s="126">
        <v>-0.18000000000029104</v>
      </c>
      <c r="F29" s="126">
        <f t="shared" ref="F29:I29" si="3">+F19+F20-F21+F27</f>
        <v>-0.18000000000029104</v>
      </c>
      <c r="G29" s="126">
        <f t="shared" si="3"/>
        <v>-0.18000000000029104</v>
      </c>
      <c r="H29" s="126">
        <f t="shared" si="3"/>
        <v>-0.18000000000029104</v>
      </c>
      <c r="I29" s="126">
        <f t="shared" si="3"/>
        <v>-0.18000000000029104</v>
      </c>
    </row>
    <row r="30" spans="1:15" x14ac:dyDescent="0.2">
      <c r="A30" s="43"/>
      <c r="B30" s="44"/>
      <c r="C30" s="119"/>
      <c r="D30" s="119"/>
      <c r="E30" s="119"/>
      <c r="F30" s="119"/>
      <c r="G30" s="119"/>
      <c r="H30" s="119"/>
      <c r="I30" s="119"/>
    </row>
    <row r="31" spans="1:15" x14ac:dyDescent="0.2">
      <c r="A31" s="32" t="s">
        <v>24</v>
      </c>
      <c r="B31" s="33"/>
      <c r="C31" s="39">
        <v>0</v>
      </c>
      <c r="D31" s="39">
        <v>0</v>
      </c>
      <c r="E31" s="39">
        <v>0</v>
      </c>
      <c r="F31" s="39">
        <v>0</v>
      </c>
      <c r="G31" s="39">
        <v>0</v>
      </c>
      <c r="H31" s="39">
        <v>0</v>
      </c>
      <c r="I31" s="39">
        <v>0</v>
      </c>
    </row>
    <row r="32" spans="1:15" x14ac:dyDescent="0.2">
      <c r="A32" s="43"/>
      <c r="B32" s="44"/>
      <c r="C32" s="46"/>
      <c r="D32" s="39"/>
      <c r="E32" s="39"/>
      <c r="F32" s="39"/>
      <c r="G32" s="39"/>
      <c r="H32" s="39"/>
      <c r="I32" s="39"/>
    </row>
    <row r="33" spans="1:9" x14ac:dyDescent="0.2">
      <c r="A33" s="32" t="s">
        <v>25</v>
      </c>
      <c r="B33" s="47"/>
      <c r="C33" s="48" t="s">
        <v>76</v>
      </c>
      <c r="D33" s="48" t="s">
        <v>76</v>
      </c>
      <c r="E33" s="48" t="s">
        <v>76</v>
      </c>
      <c r="F33" s="48" t="s">
        <v>76</v>
      </c>
      <c r="G33" s="48" t="s">
        <v>76</v>
      </c>
      <c r="H33" s="48" t="s">
        <v>76</v>
      </c>
      <c r="I33" s="48" t="s">
        <v>76</v>
      </c>
    </row>
    <row r="34" spans="1:9" ht="25.5" customHeight="1" x14ac:dyDescent="0.2">
      <c r="A34" s="247"/>
      <c r="B34" s="247"/>
      <c r="C34" s="247"/>
      <c r="D34" s="247"/>
      <c r="E34" s="247"/>
      <c r="F34" s="247"/>
      <c r="G34" s="247"/>
      <c r="H34" s="247"/>
      <c r="I34" s="247"/>
    </row>
    <row r="35" spans="1:9" x14ac:dyDescent="0.2">
      <c r="A35" s="52" t="s">
        <v>26</v>
      </c>
      <c r="B35" s="28"/>
      <c r="C35" s="53"/>
      <c r="D35" s="53"/>
      <c r="E35" s="53"/>
      <c r="F35" s="53"/>
      <c r="G35" s="53"/>
      <c r="H35" s="53"/>
      <c r="I35" s="53"/>
    </row>
    <row r="36" spans="1:9" x14ac:dyDescent="0.2">
      <c r="A36" s="54" t="s">
        <v>129</v>
      </c>
      <c r="B36" s="44"/>
      <c r="C36" s="46"/>
      <c r="D36" s="46"/>
      <c r="E36" s="46"/>
      <c r="F36" s="46"/>
      <c r="G36" s="46"/>
      <c r="H36" s="46"/>
      <c r="I36" s="46"/>
    </row>
    <row r="37" spans="1:9" x14ac:dyDescent="0.2">
      <c r="A37" s="32"/>
      <c r="B37" s="33"/>
      <c r="C37" s="39"/>
      <c r="D37" s="39"/>
      <c r="E37" s="39"/>
      <c r="F37" s="39"/>
      <c r="G37" s="39"/>
      <c r="H37" s="39"/>
      <c r="I37" s="39"/>
    </row>
    <row r="38" spans="1:9" x14ac:dyDescent="0.2">
      <c r="A38" s="32" t="s">
        <v>6</v>
      </c>
      <c r="B38" s="33"/>
      <c r="C38" s="39"/>
      <c r="D38" s="39"/>
      <c r="E38" s="39"/>
      <c r="F38" s="39"/>
      <c r="G38" s="39"/>
      <c r="H38" s="39"/>
      <c r="I38" s="39"/>
    </row>
    <row r="39" spans="1:9" x14ac:dyDescent="0.2">
      <c r="A39" s="32"/>
      <c r="B39" s="33"/>
      <c r="C39" s="39"/>
      <c r="D39" s="39"/>
      <c r="E39" s="39"/>
      <c r="F39" s="39"/>
      <c r="G39" s="39"/>
      <c r="H39" s="39"/>
      <c r="I39" s="39"/>
    </row>
    <row r="40" spans="1:9" x14ac:dyDescent="0.2">
      <c r="A40" s="54" t="s">
        <v>8</v>
      </c>
      <c r="B40" s="47"/>
      <c r="C40" s="39"/>
      <c r="D40" s="39"/>
      <c r="E40" s="39"/>
      <c r="F40" s="39"/>
      <c r="G40" s="39"/>
      <c r="H40" s="39"/>
      <c r="I40" s="39"/>
    </row>
    <row r="41" spans="1:9" x14ac:dyDescent="0.2">
      <c r="A41" s="55" t="s">
        <v>9</v>
      </c>
      <c r="B41" s="56"/>
      <c r="C41" s="39"/>
      <c r="D41" s="39"/>
      <c r="E41" s="39"/>
      <c r="F41" s="39"/>
      <c r="G41" s="39"/>
      <c r="H41" s="39"/>
      <c r="I41" s="39"/>
    </row>
  </sheetData>
  <mergeCells count="3">
    <mergeCell ref="A13:I13"/>
    <mergeCell ref="A15:I15"/>
    <mergeCell ref="A34:I34"/>
  </mergeCells>
  <printOptions horizontalCentered="1"/>
  <pageMargins left="0.75" right="0.75" top="0.6" bottom="0.55000000000000004" header="0.28000000000000003" footer="0.16"/>
  <pageSetup scale="96"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009BE0-5A0E-4747-9997-36023CABAB82}">
  <sheetPr>
    <pageSetUpPr fitToPage="1"/>
  </sheetPr>
  <dimension ref="A1:I45"/>
  <sheetViews>
    <sheetView zoomScaleNormal="100" zoomScalePageLayoutView="90" workbookViewId="0">
      <selection activeCell="G8" sqref="G8"/>
    </sheetView>
  </sheetViews>
  <sheetFormatPr defaultRowHeight="12.75" x14ac:dyDescent="0.2"/>
  <cols>
    <col min="1" max="2" width="14.570312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2" t="s">
        <v>55</v>
      </c>
      <c r="C2" s="2"/>
      <c r="D2" s="2"/>
      <c r="E2" s="1"/>
      <c r="F2" s="1"/>
      <c r="G2" s="3" t="s">
        <v>14</v>
      </c>
      <c r="H2" s="2" t="s">
        <v>56</v>
      </c>
      <c r="I2" s="2"/>
    </row>
    <row r="3" spans="1:9" x14ac:dyDescent="0.2">
      <c r="A3" s="1" t="s">
        <v>22</v>
      </c>
      <c r="B3" s="2" t="s">
        <v>57</v>
      </c>
      <c r="C3" s="2"/>
      <c r="D3" s="2"/>
      <c r="E3" s="1"/>
      <c r="F3" s="1"/>
      <c r="G3" s="3" t="s">
        <v>15</v>
      </c>
      <c r="H3" s="4" t="s">
        <v>58</v>
      </c>
      <c r="I3" s="4"/>
    </row>
    <row r="4" spans="1:9" x14ac:dyDescent="0.2">
      <c r="A4" s="1" t="s">
        <v>16</v>
      </c>
      <c r="B4" s="2" t="s">
        <v>59</v>
      </c>
      <c r="C4" s="2"/>
      <c r="D4" s="2"/>
      <c r="E4" s="1"/>
      <c r="F4" s="1"/>
      <c r="G4" s="3" t="s">
        <v>18</v>
      </c>
      <c r="H4" s="2" t="s">
        <v>60</v>
      </c>
      <c r="I4" s="2"/>
    </row>
    <row r="5" spans="1:9" x14ac:dyDescent="0.2">
      <c r="A5" s="1" t="s">
        <v>17</v>
      </c>
      <c r="B5" s="2" t="s">
        <v>61</v>
      </c>
      <c r="C5" s="4"/>
      <c r="D5" s="4"/>
      <c r="E5" s="1"/>
      <c r="F5" s="1"/>
      <c r="G5" s="3" t="s">
        <v>19</v>
      </c>
      <c r="H5" s="4" t="s">
        <v>62</v>
      </c>
      <c r="I5" s="4"/>
    </row>
    <row r="6" spans="1:9" x14ac:dyDescent="0.2">
      <c r="A6" s="1"/>
      <c r="B6" s="1"/>
      <c r="C6" s="1"/>
      <c r="D6" s="1"/>
      <c r="E6" s="1"/>
      <c r="F6" s="1"/>
      <c r="G6" s="1"/>
      <c r="H6" s="1"/>
      <c r="I6" s="1"/>
    </row>
    <row r="7" spans="1:9" x14ac:dyDescent="0.2">
      <c r="A7" s="1"/>
      <c r="B7" s="1"/>
      <c r="C7" s="1"/>
      <c r="D7" s="1"/>
      <c r="E7" s="1"/>
      <c r="F7" s="1"/>
      <c r="G7" s="1"/>
      <c r="H7" s="1"/>
      <c r="I7" s="1"/>
    </row>
    <row r="8" spans="1:9" x14ac:dyDescent="0.2">
      <c r="A8" s="1" t="s">
        <v>20</v>
      </c>
      <c r="B8" s="1" t="s">
        <v>63</v>
      </c>
      <c r="C8" s="1"/>
      <c r="D8" s="1"/>
      <c r="E8" s="1"/>
      <c r="F8" s="1"/>
      <c r="G8" s="1"/>
      <c r="H8" s="1"/>
      <c r="I8" s="1"/>
    </row>
    <row r="9" spans="1:9" x14ac:dyDescent="0.2">
      <c r="A9" s="1"/>
      <c r="B9" s="1"/>
      <c r="C9" s="1"/>
      <c r="D9" s="1"/>
      <c r="E9" s="1"/>
      <c r="F9" s="1"/>
      <c r="G9" s="1"/>
      <c r="H9" s="1"/>
      <c r="I9" s="1"/>
    </row>
    <row r="10" spans="1:9" x14ac:dyDescent="0.2">
      <c r="A10" s="1" t="s">
        <v>64</v>
      </c>
      <c r="B10" s="1"/>
      <c r="C10" s="1"/>
      <c r="D10" s="1"/>
      <c r="E10" s="1"/>
      <c r="F10" s="1"/>
      <c r="G10" s="1"/>
      <c r="H10" s="1"/>
      <c r="I10" s="1"/>
    </row>
    <row r="11" spans="1:9" x14ac:dyDescent="0.2">
      <c r="A11" s="1"/>
      <c r="B11" s="1"/>
      <c r="C11" s="1"/>
      <c r="D11" s="1"/>
      <c r="E11" s="1"/>
      <c r="F11" s="1"/>
      <c r="G11" s="1"/>
      <c r="H11" s="1"/>
      <c r="I11" s="1"/>
    </row>
    <row r="12" spans="1:9" x14ac:dyDescent="0.2">
      <c r="A12" s="1" t="s">
        <v>23</v>
      </c>
      <c r="B12" s="1"/>
      <c r="C12" s="1"/>
      <c r="D12" s="63" t="s">
        <v>65</v>
      </c>
      <c r="E12" s="1"/>
      <c r="F12" s="1"/>
      <c r="G12" s="1"/>
      <c r="H12" s="1"/>
      <c r="I12" s="1"/>
    </row>
    <row r="13" spans="1:9" x14ac:dyDescent="0.2">
      <c r="A13" s="1"/>
      <c r="B13" s="1"/>
      <c r="C13" s="1"/>
      <c r="D13" s="1"/>
      <c r="E13" s="1"/>
      <c r="F13" s="1"/>
      <c r="G13" s="1"/>
      <c r="H13" s="1"/>
      <c r="I13" s="1"/>
    </row>
    <row r="14" spans="1:9" x14ac:dyDescent="0.2">
      <c r="A14" s="64" t="s">
        <v>28</v>
      </c>
      <c r="B14" s="1" t="s">
        <v>47</v>
      </c>
      <c r="C14" s="1"/>
      <c r="D14" s="1"/>
      <c r="E14" s="1"/>
      <c r="F14" s="1"/>
      <c r="G14" s="1"/>
      <c r="H14" s="1"/>
      <c r="I14" s="1"/>
    </row>
    <row r="15" spans="1:9" x14ac:dyDescent="0.2">
      <c r="A15" s="1"/>
      <c r="B15" s="1"/>
      <c r="C15" s="1"/>
      <c r="D15" s="1"/>
      <c r="E15" s="1"/>
      <c r="F15" s="1"/>
      <c r="G15" s="1"/>
      <c r="H15" s="1"/>
      <c r="I15" s="1"/>
    </row>
    <row r="16" spans="1:9" x14ac:dyDescent="0.2">
      <c r="A16" s="64"/>
      <c r="B16" s="1"/>
      <c r="C16" s="1"/>
      <c r="D16" s="1"/>
      <c r="E16" s="1"/>
      <c r="F16" s="1"/>
      <c r="G16" s="1"/>
      <c r="H16" s="1"/>
      <c r="I16" s="1"/>
    </row>
    <row r="17" spans="1:9" x14ac:dyDescent="0.2">
      <c r="A17" s="1"/>
      <c r="B17" s="1"/>
      <c r="C17" s="1"/>
      <c r="D17" s="1"/>
      <c r="E17" s="1"/>
      <c r="F17" s="1"/>
      <c r="G17" s="1"/>
      <c r="H17" s="1"/>
      <c r="I17" s="1"/>
    </row>
    <row r="18" spans="1:9" x14ac:dyDescent="0.2">
      <c r="A18" s="230" t="s">
        <v>12</v>
      </c>
      <c r="B18" s="231"/>
      <c r="C18" s="231"/>
      <c r="D18" s="231"/>
      <c r="E18" s="231"/>
      <c r="F18" s="231"/>
      <c r="G18" s="231"/>
      <c r="H18" s="231"/>
      <c r="I18" s="232"/>
    </row>
    <row r="19" spans="1:9" x14ac:dyDescent="0.2">
      <c r="A19" s="14"/>
      <c r="B19" s="6"/>
      <c r="C19" s="25" t="s">
        <v>27</v>
      </c>
      <c r="D19" s="25" t="s">
        <v>30</v>
      </c>
      <c r="E19" s="25" t="s">
        <v>32</v>
      </c>
      <c r="F19" s="25" t="s">
        <v>33</v>
      </c>
      <c r="G19" s="25" t="s">
        <v>34</v>
      </c>
      <c r="H19" s="25" t="s">
        <v>35</v>
      </c>
      <c r="I19" s="25" t="s">
        <v>312</v>
      </c>
    </row>
    <row r="20" spans="1:9" x14ac:dyDescent="0.2">
      <c r="A20" s="14"/>
      <c r="B20" s="6"/>
      <c r="C20" s="26" t="s">
        <v>10</v>
      </c>
      <c r="D20" s="7" t="s">
        <v>10</v>
      </c>
      <c r="E20" s="5" t="s">
        <v>10</v>
      </c>
      <c r="F20" s="5" t="s">
        <v>10</v>
      </c>
      <c r="G20" s="5" t="s">
        <v>10</v>
      </c>
      <c r="H20" s="5" t="s">
        <v>11</v>
      </c>
      <c r="I20" s="5" t="s">
        <v>11</v>
      </c>
    </row>
    <row r="21" spans="1:9" x14ac:dyDescent="0.2">
      <c r="A21" s="14" t="s">
        <v>0</v>
      </c>
      <c r="B21" s="6"/>
      <c r="C21" s="18"/>
      <c r="D21" s="18"/>
      <c r="E21" s="18"/>
      <c r="F21" s="18"/>
      <c r="G21" s="65">
        <v>6180433</v>
      </c>
      <c r="H21" s="18"/>
      <c r="I21" s="18"/>
    </row>
    <row r="22" spans="1:9" x14ac:dyDescent="0.2">
      <c r="A22" s="14" t="s">
        <v>1</v>
      </c>
      <c r="B22" s="6"/>
      <c r="C22" s="18">
        <f t="shared" ref="C22" si="0">B33</f>
        <v>0</v>
      </c>
      <c r="D22" s="18">
        <f t="shared" ref="D22" si="1">C33</f>
        <v>0</v>
      </c>
      <c r="E22" s="18">
        <f t="shared" ref="E22" si="2">D33</f>
        <v>0</v>
      </c>
      <c r="F22" s="18">
        <f t="shared" ref="F22" si="3">E33</f>
        <v>0</v>
      </c>
      <c r="G22" s="18">
        <f t="shared" ref="G22" si="4">F33</f>
        <v>0</v>
      </c>
      <c r="H22" s="18">
        <f t="shared" ref="H22" si="5">G33</f>
        <v>4417879.08</v>
      </c>
      <c r="I22" s="18">
        <f t="shared" ref="I22" si="6">H33</f>
        <v>4417879.08</v>
      </c>
    </row>
    <row r="23" spans="1:9" x14ac:dyDescent="0.2">
      <c r="A23" s="14" t="s">
        <v>2</v>
      </c>
      <c r="B23" s="6"/>
      <c r="C23" s="18"/>
      <c r="D23" s="18"/>
      <c r="E23" s="18"/>
      <c r="F23" s="18"/>
      <c r="G23" s="18">
        <v>0</v>
      </c>
      <c r="H23" s="18"/>
      <c r="I23" s="18"/>
    </row>
    <row r="24" spans="1:9" x14ac:dyDescent="0.2">
      <c r="A24" s="14" t="s">
        <v>3</v>
      </c>
      <c r="B24" s="6"/>
      <c r="C24" s="18"/>
      <c r="D24" s="18"/>
      <c r="E24" s="17"/>
      <c r="F24" s="18"/>
      <c r="G24" s="18">
        <v>1762553.92</v>
      </c>
      <c r="H24" s="18"/>
      <c r="I24" s="18"/>
    </row>
    <row r="25" spans="1:9" x14ac:dyDescent="0.2">
      <c r="A25" s="14"/>
      <c r="B25" s="6"/>
      <c r="C25" s="18"/>
      <c r="D25" s="18"/>
      <c r="E25" s="18"/>
      <c r="F25" s="18"/>
      <c r="G25" s="18"/>
      <c r="H25" s="18"/>
      <c r="I25" s="18"/>
    </row>
    <row r="26" spans="1:9" x14ac:dyDescent="0.2">
      <c r="A26" s="66" t="s">
        <v>4</v>
      </c>
      <c r="B26" s="67"/>
      <c r="C26" s="68"/>
      <c r="D26" s="68"/>
      <c r="E26" s="68"/>
      <c r="F26" s="68"/>
      <c r="G26" s="68"/>
      <c r="H26" s="69"/>
      <c r="I26" s="69"/>
    </row>
    <row r="27" spans="1:9" x14ac:dyDescent="0.2">
      <c r="A27" s="70" t="s">
        <v>31</v>
      </c>
      <c r="B27" s="71"/>
      <c r="C27" s="72"/>
      <c r="D27" s="68"/>
      <c r="E27" s="68"/>
      <c r="F27" s="68"/>
      <c r="G27" s="68"/>
      <c r="H27" s="69"/>
      <c r="I27" s="69"/>
    </row>
    <row r="28" spans="1:9" x14ac:dyDescent="0.2">
      <c r="A28" s="178" t="s">
        <v>293</v>
      </c>
      <c r="B28" s="74"/>
      <c r="C28" s="75"/>
      <c r="D28" s="75"/>
      <c r="E28" s="75"/>
      <c r="F28" s="75"/>
      <c r="G28" s="75">
        <v>6180433</v>
      </c>
      <c r="H28" s="75"/>
      <c r="I28" s="75"/>
    </row>
    <row r="29" spans="1:9" x14ac:dyDescent="0.2">
      <c r="A29" s="73"/>
      <c r="B29" s="74"/>
      <c r="C29" s="75"/>
      <c r="D29" s="75"/>
      <c r="E29" s="75"/>
      <c r="F29" s="75"/>
      <c r="G29" s="75"/>
      <c r="H29" s="75"/>
      <c r="I29" s="75"/>
    </row>
    <row r="30" spans="1:9" x14ac:dyDescent="0.2">
      <c r="A30" s="73"/>
      <c r="B30" s="74"/>
      <c r="C30" s="75"/>
      <c r="D30" s="75"/>
      <c r="E30" s="75"/>
      <c r="F30" s="75"/>
      <c r="G30" s="75"/>
      <c r="H30" s="75"/>
      <c r="I30" s="75"/>
    </row>
    <row r="31" spans="1:9" x14ac:dyDescent="0.2">
      <c r="A31" s="66" t="s">
        <v>5</v>
      </c>
      <c r="B31" s="71"/>
      <c r="C31" s="69">
        <f t="shared" ref="C31:H31" si="7">SUM(C28:C30)</f>
        <v>0</v>
      </c>
      <c r="D31" s="69">
        <f t="shared" si="7"/>
        <v>0</v>
      </c>
      <c r="E31" s="69">
        <f t="shared" si="7"/>
        <v>0</v>
      </c>
      <c r="F31" s="69">
        <f t="shared" si="7"/>
        <v>0</v>
      </c>
      <c r="G31" s="69">
        <f t="shared" si="7"/>
        <v>6180433</v>
      </c>
      <c r="H31" s="69">
        <f t="shared" si="7"/>
        <v>0</v>
      </c>
      <c r="I31" s="69">
        <f t="shared" ref="I31" si="8">SUM(I28:I30)</f>
        <v>0</v>
      </c>
    </row>
    <row r="32" spans="1:9" x14ac:dyDescent="0.2">
      <c r="A32" s="14"/>
      <c r="B32" s="6"/>
      <c r="C32" s="18"/>
      <c r="D32" s="18"/>
      <c r="E32" s="18"/>
      <c r="F32" s="18"/>
      <c r="G32" s="18"/>
      <c r="H32" s="18"/>
      <c r="I32" s="18"/>
    </row>
    <row r="33" spans="1:9" x14ac:dyDescent="0.2">
      <c r="A33" s="14" t="s">
        <v>7</v>
      </c>
      <c r="B33" s="6"/>
      <c r="C33" s="17">
        <f t="shared" ref="C33" si="9">+C22+C23-C24+C31</f>
        <v>0</v>
      </c>
      <c r="D33" s="17">
        <f>+D22+D23-D24+D31</f>
        <v>0</v>
      </c>
      <c r="E33" s="17">
        <f t="shared" ref="E33" si="10">+E22+E23-E24+E31</f>
        <v>0</v>
      </c>
      <c r="F33" s="17">
        <f>+F22+F23-F24+F31</f>
        <v>0</v>
      </c>
      <c r="G33" s="17">
        <f>+G22+G23-G24+G31</f>
        <v>4417879.08</v>
      </c>
      <c r="H33" s="17">
        <f t="shared" ref="H33" si="11">+H22+H23-H24+H31</f>
        <v>4417879.08</v>
      </c>
      <c r="I33" s="17">
        <f t="shared" ref="I33" si="12">+I22+I23-I24+I31</f>
        <v>4417879.08</v>
      </c>
    </row>
    <row r="34" spans="1:9" x14ac:dyDescent="0.2">
      <c r="A34" s="11"/>
      <c r="B34" s="12"/>
      <c r="C34" s="19"/>
      <c r="D34" s="19"/>
      <c r="E34" s="18"/>
      <c r="F34" s="18"/>
      <c r="G34" s="18"/>
      <c r="H34" s="18"/>
      <c r="I34" s="18"/>
    </row>
    <row r="35" spans="1:9" x14ac:dyDescent="0.2">
      <c r="A35" s="14" t="s">
        <v>24</v>
      </c>
      <c r="B35" s="6"/>
      <c r="C35" s="19"/>
      <c r="D35" s="19"/>
      <c r="E35" s="18"/>
      <c r="F35" s="18"/>
      <c r="G35" s="18">
        <v>400463.01</v>
      </c>
      <c r="H35" s="18"/>
      <c r="I35" s="18"/>
    </row>
    <row r="36" spans="1:9" x14ac:dyDescent="0.2">
      <c r="A36" s="11"/>
      <c r="B36" s="12"/>
      <c r="C36" s="19"/>
      <c r="D36" s="19"/>
      <c r="E36" s="18"/>
      <c r="F36" s="18"/>
      <c r="G36" s="18"/>
      <c r="H36" s="18"/>
      <c r="I36" s="18"/>
    </row>
    <row r="37" spans="1:9" x14ac:dyDescent="0.2">
      <c r="A37" s="14" t="s">
        <v>25</v>
      </c>
      <c r="B37" s="8"/>
      <c r="C37" s="20">
        <f t="shared" ref="C37:H37" si="13">C33-C35</f>
        <v>0</v>
      </c>
      <c r="D37" s="20">
        <f t="shared" si="13"/>
        <v>0</v>
      </c>
      <c r="E37" s="21">
        <f t="shared" si="13"/>
        <v>0</v>
      </c>
      <c r="F37" s="21">
        <f t="shared" si="13"/>
        <v>0</v>
      </c>
      <c r="G37" s="21">
        <f t="shared" si="13"/>
        <v>4017416.0700000003</v>
      </c>
      <c r="H37" s="21">
        <f t="shared" si="13"/>
        <v>4417879.08</v>
      </c>
      <c r="I37" s="21">
        <f t="shared" ref="I37" si="14">I33-I35</f>
        <v>4417879.08</v>
      </c>
    </row>
    <row r="38" spans="1:9" x14ac:dyDescent="0.2">
      <c r="A38" s="15"/>
      <c r="B38" s="15"/>
      <c r="C38" s="22"/>
      <c r="D38" s="22"/>
      <c r="E38" s="22"/>
      <c r="F38" s="22"/>
      <c r="G38" s="22"/>
      <c r="H38" s="22"/>
      <c r="I38" s="22"/>
    </row>
    <row r="39" spans="1:9" x14ac:dyDescent="0.2">
      <c r="A39" s="16" t="s">
        <v>26</v>
      </c>
      <c r="B39" s="2"/>
      <c r="C39" s="76"/>
      <c r="D39" s="76"/>
      <c r="E39" s="23"/>
      <c r="F39" s="23"/>
      <c r="G39" s="23"/>
      <c r="H39" s="23"/>
      <c r="I39" s="23"/>
    </row>
    <row r="40" spans="1:9" x14ac:dyDescent="0.2">
      <c r="A40" s="24" t="s">
        <v>29</v>
      </c>
      <c r="B40" s="12"/>
      <c r="C40" s="77"/>
      <c r="D40" s="77"/>
      <c r="E40" s="19"/>
      <c r="F40" s="19"/>
      <c r="G40" s="19"/>
      <c r="H40" s="19"/>
      <c r="I40" s="19"/>
    </row>
    <row r="41" spans="1:9" x14ac:dyDescent="0.2">
      <c r="A41" s="14"/>
      <c r="B41" s="6"/>
      <c r="C41" s="18"/>
      <c r="D41" s="18"/>
      <c r="E41" s="18"/>
      <c r="F41" s="18"/>
      <c r="G41" s="18"/>
      <c r="H41" s="18"/>
      <c r="I41" s="18"/>
    </row>
    <row r="42" spans="1:9" x14ac:dyDescent="0.2">
      <c r="A42" s="14" t="s">
        <v>6</v>
      </c>
      <c r="B42" s="6"/>
      <c r="C42" s="75"/>
      <c r="D42" s="75"/>
      <c r="E42" s="18"/>
      <c r="F42" s="18"/>
      <c r="G42" s="18"/>
      <c r="H42" s="18"/>
      <c r="I42" s="18"/>
    </row>
    <row r="43" spans="1:9" x14ac:dyDescent="0.2">
      <c r="A43" s="14"/>
      <c r="B43" s="6"/>
      <c r="C43" s="75"/>
      <c r="D43" s="75"/>
      <c r="E43" s="18"/>
      <c r="F43" s="18"/>
      <c r="G43" s="18"/>
      <c r="H43" s="18"/>
      <c r="I43" s="18"/>
    </row>
    <row r="44" spans="1:9" x14ac:dyDescent="0.2">
      <c r="A44" s="10" t="s">
        <v>8</v>
      </c>
      <c r="B44" s="8"/>
      <c r="C44" s="75"/>
      <c r="D44" s="75"/>
      <c r="E44" s="18"/>
      <c r="F44" s="18"/>
      <c r="G44" s="18"/>
      <c r="H44" s="18"/>
      <c r="I44" s="18"/>
    </row>
    <row r="45" spans="1:9" x14ac:dyDescent="0.2">
      <c r="A45" s="13" t="s">
        <v>9</v>
      </c>
      <c r="B45" s="9"/>
      <c r="C45" s="75"/>
      <c r="D45" s="75"/>
      <c r="E45" s="18"/>
      <c r="F45" s="18"/>
      <c r="G45" s="18"/>
      <c r="H45" s="18"/>
      <c r="I45" s="18"/>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CF56B3-389F-452B-AB7D-7B6349EA71EB}">
  <sheetPr>
    <pageSetUpPr fitToPage="1"/>
  </sheetPr>
  <dimension ref="A1:I42"/>
  <sheetViews>
    <sheetView zoomScaleNormal="100" workbookViewId="0">
      <selection activeCell="A14" sqref="A14"/>
    </sheetView>
  </sheetViews>
  <sheetFormatPr defaultRowHeight="12.75" x14ac:dyDescent="0.2"/>
  <cols>
    <col min="1" max="1" width="15.42578125" style="27" customWidth="1"/>
    <col min="2" max="2" width="14.5703125" style="27" customWidth="1"/>
    <col min="3" max="3" width="12.7109375" style="27" customWidth="1"/>
    <col min="4" max="4" width="13.140625" style="27" customWidth="1"/>
    <col min="5" max="8" width="14" style="27" customWidth="1"/>
    <col min="9" max="9" width="13.140625" style="27" customWidth="1"/>
    <col min="10" max="16384" width="9.14062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355</v>
      </c>
      <c r="I2" s="80"/>
    </row>
    <row r="3" spans="1:9" x14ac:dyDescent="0.2">
      <c r="A3" s="78" t="s">
        <v>22</v>
      </c>
      <c r="B3" s="80" t="s">
        <v>57</v>
      </c>
      <c r="C3" s="80"/>
      <c r="D3" s="80"/>
      <c r="E3" s="78"/>
      <c r="F3" s="78"/>
      <c r="G3" s="81" t="s">
        <v>15</v>
      </c>
      <c r="H3" s="82" t="s">
        <v>58</v>
      </c>
      <c r="I3" s="82"/>
    </row>
    <row r="4" spans="1:9" x14ac:dyDescent="0.2">
      <c r="A4" s="78" t="s">
        <v>16</v>
      </c>
      <c r="B4" s="80" t="s">
        <v>59</v>
      </c>
      <c r="C4" s="80"/>
      <c r="D4" s="80"/>
      <c r="E4" s="78"/>
      <c r="F4" s="78"/>
      <c r="G4" s="81" t="s">
        <v>18</v>
      </c>
      <c r="H4" s="80" t="s">
        <v>60</v>
      </c>
      <c r="I4" s="80"/>
    </row>
    <row r="5" spans="1:9" x14ac:dyDescent="0.2">
      <c r="A5" s="78" t="s">
        <v>17</v>
      </c>
      <c r="B5" s="80" t="s">
        <v>61</v>
      </c>
      <c r="C5" s="82"/>
      <c r="D5" s="82"/>
      <c r="E5" s="78"/>
      <c r="F5" s="78"/>
      <c r="G5" s="81" t="s">
        <v>19</v>
      </c>
      <c r="H5" s="82" t="s">
        <v>62</v>
      </c>
      <c r="I5" s="82"/>
    </row>
    <row r="6" spans="1:9" x14ac:dyDescent="0.2">
      <c r="A6" s="78"/>
      <c r="B6" s="78"/>
      <c r="C6" s="78"/>
      <c r="D6" s="78"/>
      <c r="E6" s="78"/>
      <c r="F6" s="78"/>
      <c r="G6" s="78"/>
      <c r="H6" s="78"/>
      <c r="I6" s="78"/>
    </row>
    <row r="7" spans="1:9" x14ac:dyDescent="0.2">
      <c r="A7" s="78" t="s">
        <v>20</v>
      </c>
      <c r="B7" s="78" t="s">
        <v>388</v>
      </c>
      <c r="C7" s="78"/>
      <c r="D7" s="78"/>
      <c r="E7" s="78"/>
      <c r="F7" s="78"/>
      <c r="G7" s="78"/>
      <c r="H7" s="78"/>
      <c r="I7" s="78"/>
    </row>
    <row r="8" spans="1:9" x14ac:dyDescent="0.2">
      <c r="A8" s="78"/>
      <c r="B8" s="78"/>
      <c r="C8" s="78"/>
      <c r="D8" s="78"/>
      <c r="E8" s="78"/>
      <c r="F8" s="78"/>
      <c r="G8" s="78"/>
      <c r="H8" s="78"/>
      <c r="I8" s="78"/>
    </row>
    <row r="9" spans="1:9" x14ac:dyDescent="0.2">
      <c r="A9" s="78" t="s">
        <v>64</v>
      </c>
      <c r="B9" s="78"/>
      <c r="C9" s="78"/>
      <c r="D9" s="78"/>
      <c r="E9" s="78"/>
      <c r="F9" s="78"/>
      <c r="G9" s="78"/>
      <c r="H9" s="78"/>
      <c r="I9" s="78"/>
    </row>
    <row r="10" spans="1:9" x14ac:dyDescent="0.2">
      <c r="A10" s="78"/>
      <c r="B10" s="78"/>
      <c r="C10" s="78"/>
      <c r="D10" s="78"/>
      <c r="E10" s="78"/>
      <c r="F10" s="78"/>
      <c r="G10" s="78"/>
      <c r="H10" s="78"/>
      <c r="I10" s="78"/>
    </row>
    <row r="11" spans="1:9" x14ac:dyDescent="0.2">
      <c r="A11" s="78" t="s">
        <v>389</v>
      </c>
      <c r="B11" s="78"/>
      <c r="C11" s="78"/>
      <c r="D11" s="78"/>
      <c r="E11" s="78"/>
      <c r="F11" s="78"/>
      <c r="G11" s="78"/>
      <c r="H11" s="78"/>
      <c r="I11" s="78"/>
    </row>
    <row r="12" spans="1:9" x14ac:dyDescent="0.2">
      <c r="A12" s="78"/>
      <c r="B12" s="78"/>
      <c r="C12" s="78"/>
      <c r="D12" s="78"/>
      <c r="E12" s="78"/>
      <c r="F12" s="78"/>
      <c r="G12" s="78"/>
      <c r="H12" s="78"/>
      <c r="I12" s="78"/>
    </row>
    <row r="13" spans="1:9" x14ac:dyDescent="0.2">
      <c r="A13" s="27" t="s">
        <v>391</v>
      </c>
      <c r="B13" s="78"/>
      <c r="C13" s="78"/>
      <c r="D13" s="78"/>
      <c r="E13" s="78"/>
      <c r="F13" s="78"/>
      <c r="G13" s="78"/>
      <c r="H13" s="78"/>
      <c r="I13" s="78"/>
    </row>
    <row r="14" spans="1:9" x14ac:dyDescent="0.2">
      <c r="A14" s="78"/>
      <c r="B14" s="78"/>
      <c r="C14" s="78"/>
      <c r="D14" s="78"/>
      <c r="E14" s="78"/>
      <c r="F14" s="78"/>
      <c r="G14" s="78"/>
      <c r="H14" s="78"/>
      <c r="I14" s="78"/>
    </row>
    <row r="15" spans="1:9" x14ac:dyDescent="0.2">
      <c r="A15" s="223" t="s">
        <v>12</v>
      </c>
      <c r="B15" s="224"/>
      <c r="C15" s="224"/>
      <c r="D15" s="224"/>
      <c r="E15" s="224"/>
      <c r="F15" s="224"/>
      <c r="G15" s="224"/>
      <c r="H15" s="224"/>
      <c r="I15" s="225"/>
    </row>
    <row r="16" spans="1:9" x14ac:dyDescent="0.2">
      <c r="A16" s="83"/>
      <c r="B16" s="84"/>
      <c r="C16" s="85" t="s">
        <v>27</v>
      </c>
      <c r="D16" s="85" t="s">
        <v>30</v>
      </c>
      <c r="E16" s="85" t="s">
        <v>32</v>
      </c>
      <c r="F16" s="85" t="s">
        <v>33</v>
      </c>
      <c r="G16" s="85" t="s">
        <v>34</v>
      </c>
      <c r="H16" s="85" t="s">
        <v>35</v>
      </c>
      <c r="I16" s="85" t="s">
        <v>312</v>
      </c>
    </row>
    <row r="17" spans="1:9" x14ac:dyDescent="0.2">
      <c r="A17" s="83"/>
      <c r="B17" s="84"/>
      <c r="C17" s="35" t="s">
        <v>10</v>
      </c>
      <c r="D17" s="86" t="s">
        <v>10</v>
      </c>
      <c r="E17" s="37" t="s">
        <v>10</v>
      </c>
      <c r="F17" s="37" t="s">
        <v>10</v>
      </c>
      <c r="G17" s="37" t="s">
        <v>10</v>
      </c>
      <c r="H17" s="37" t="s">
        <v>11</v>
      </c>
      <c r="I17" s="37" t="s">
        <v>11</v>
      </c>
    </row>
    <row r="18" spans="1:9" x14ac:dyDescent="0.2">
      <c r="A18" s="83" t="s">
        <v>0</v>
      </c>
      <c r="B18" s="84"/>
      <c r="C18" s="88"/>
      <c r="D18" s="88"/>
      <c r="E18" s="88"/>
      <c r="F18" s="88"/>
      <c r="G18" s="125">
        <v>6180433</v>
      </c>
      <c r="H18" s="88"/>
      <c r="I18" s="88"/>
    </row>
    <row r="19" spans="1:9" x14ac:dyDescent="0.2">
      <c r="A19" s="83" t="s">
        <v>1</v>
      </c>
      <c r="B19" s="84"/>
      <c r="C19" s="88">
        <f t="shared" ref="C19:H19" si="0">B30</f>
        <v>0</v>
      </c>
      <c r="D19" s="88">
        <f t="shared" si="0"/>
        <v>0</v>
      </c>
      <c r="E19" s="88">
        <f t="shared" si="0"/>
        <v>0</v>
      </c>
      <c r="F19" s="88">
        <f t="shared" si="0"/>
        <v>0</v>
      </c>
      <c r="G19" s="88">
        <f t="shared" si="0"/>
        <v>0</v>
      </c>
      <c r="H19" s="88">
        <f t="shared" si="0"/>
        <v>4417879.08</v>
      </c>
      <c r="I19" s="88">
        <v>0</v>
      </c>
    </row>
    <row r="20" spans="1:9" x14ac:dyDescent="0.2">
      <c r="A20" s="83" t="s">
        <v>2</v>
      </c>
      <c r="B20" s="84"/>
      <c r="C20" s="88"/>
      <c r="D20" s="88"/>
      <c r="E20" s="88"/>
      <c r="F20" s="88"/>
      <c r="G20" s="88">
        <v>0</v>
      </c>
      <c r="H20" s="88">
        <v>0</v>
      </c>
      <c r="I20" s="88">
        <v>0</v>
      </c>
    </row>
    <row r="21" spans="1:9" x14ac:dyDescent="0.2">
      <c r="A21" s="83" t="s">
        <v>3</v>
      </c>
      <c r="B21" s="84"/>
      <c r="C21" s="88"/>
      <c r="D21" s="88"/>
      <c r="E21" s="87"/>
      <c r="F21" s="88"/>
      <c r="G21" s="88">
        <v>1762553.92</v>
      </c>
      <c r="H21" s="88">
        <v>4417879</v>
      </c>
      <c r="I21" s="88">
        <v>0</v>
      </c>
    </row>
    <row r="22" spans="1:9" x14ac:dyDescent="0.2">
      <c r="A22" s="83"/>
      <c r="B22" s="84"/>
      <c r="C22" s="88"/>
      <c r="D22" s="88"/>
      <c r="E22" s="88"/>
      <c r="F22" s="88"/>
      <c r="G22" s="88"/>
      <c r="H22" s="88"/>
      <c r="I22" s="88"/>
    </row>
    <row r="23" spans="1:9" x14ac:dyDescent="0.2">
      <c r="A23" s="32" t="s">
        <v>4</v>
      </c>
      <c r="B23" s="30"/>
      <c r="C23" s="41"/>
      <c r="D23" s="41"/>
      <c r="E23" s="41"/>
      <c r="F23" s="41"/>
      <c r="G23" s="41"/>
      <c r="H23" s="38"/>
      <c r="I23" s="38"/>
    </row>
    <row r="24" spans="1:9" x14ac:dyDescent="0.2">
      <c r="A24" s="32" t="s">
        <v>31</v>
      </c>
      <c r="B24" s="33"/>
      <c r="C24" s="42"/>
      <c r="D24" s="41"/>
      <c r="E24" s="41"/>
      <c r="F24" s="41"/>
      <c r="G24" s="41"/>
      <c r="H24" s="38"/>
      <c r="I24" s="38"/>
    </row>
    <row r="25" spans="1:9" x14ac:dyDescent="0.2">
      <c r="A25" s="43" t="s">
        <v>293</v>
      </c>
      <c r="B25" s="44"/>
      <c r="C25" s="39"/>
      <c r="D25" s="39"/>
      <c r="E25" s="39"/>
      <c r="F25" s="39"/>
      <c r="G25" s="39">
        <v>6180433</v>
      </c>
      <c r="H25" s="39"/>
      <c r="I25" s="39"/>
    </row>
    <row r="26" spans="1:9" x14ac:dyDescent="0.2">
      <c r="A26" s="43"/>
      <c r="B26" s="44"/>
      <c r="C26" s="39"/>
      <c r="D26" s="39"/>
      <c r="E26" s="39"/>
      <c r="F26" s="39"/>
      <c r="G26" s="39"/>
      <c r="H26" s="39"/>
      <c r="I26" s="39"/>
    </row>
    <row r="27" spans="1:9" x14ac:dyDescent="0.2">
      <c r="A27" s="43"/>
      <c r="B27" s="44"/>
      <c r="C27" s="39"/>
      <c r="D27" s="39"/>
      <c r="E27" s="39"/>
      <c r="F27" s="39"/>
      <c r="G27" s="39"/>
      <c r="H27" s="39"/>
      <c r="I27" s="39"/>
    </row>
    <row r="28" spans="1:9" x14ac:dyDescent="0.2">
      <c r="A28" s="32" t="s">
        <v>5</v>
      </c>
      <c r="B28" s="33"/>
      <c r="C28" s="38">
        <f t="shared" ref="C28:I28" si="1">SUM(C25:C27)</f>
        <v>0</v>
      </c>
      <c r="D28" s="38">
        <f t="shared" si="1"/>
        <v>0</v>
      </c>
      <c r="E28" s="38">
        <f t="shared" si="1"/>
        <v>0</v>
      </c>
      <c r="F28" s="38">
        <f t="shared" si="1"/>
        <v>0</v>
      </c>
      <c r="G28" s="38">
        <f t="shared" si="1"/>
        <v>6180433</v>
      </c>
      <c r="H28" s="38">
        <f t="shared" si="1"/>
        <v>0</v>
      </c>
      <c r="I28" s="38">
        <f t="shared" si="1"/>
        <v>0</v>
      </c>
    </row>
    <row r="29" spans="1:9" x14ac:dyDescent="0.2">
      <c r="A29" s="83"/>
      <c r="B29" s="84"/>
      <c r="C29" s="88"/>
      <c r="D29" s="88"/>
      <c r="E29" s="88"/>
      <c r="F29" s="88"/>
      <c r="G29" s="88"/>
      <c r="H29" s="88"/>
      <c r="I29" s="88"/>
    </row>
    <row r="30" spans="1:9" x14ac:dyDescent="0.2">
      <c r="A30" s="83" t="s">
        <v>7</v>
      </c>
      <c r="B30" s="84"/>
      <c r="C30" s="87">
        <f t="shared" ref="C30:I30" si="2">+C19+C20-C21+C28</f>
        <v>0</v>
      </c>
      <c r="D30" s="87">
        <f t="shared" si="2"/>
        <v>0</v>
      </c>
      <c r="E30" s="87">
        <f t="shared" si="2"/>
        <v>0</v>
      </c>
      <c r="F30" s="87">
        <f t="shared" si="2"/>
        <v>0</v>
      </c>
      <c r="G30" s="87">
        <f t="shared" si="2"/>
        <v>4417879.08</v>
      </c>
      <c r="H30" s="87">
        <f t="shared" si="2"/>
        <v>8.0000000074505806E-2</v>
      </c>
      <c r="I30" s="87">
        <f t="shared" si="2"/>
        <v>0</v>
      </c>
    </row>
    <row r="31" spans="1:9" x14ac:dyDescent="0.2">
      <c r="A31" s="89"/>
      <c r="B31" s="90"/>
      <c r="C31" s="92"/>
      <c r="D31" s="92"/>
      <c r="E31" s="88"/>
      <c r="F31" s="88"/>
      <c r="G31" s="88"/>
      <c r="H31" s="88"/>
      <c r="I31" s="88"/>
    </row>
    <row r="32" spans="1:9" x14ac:dyDescent="0.2">
      <c r="A32" s="83" t="s">
        <v>24</v>
      </c>
      <c r="B32" s="84"/>
      <c r="C32" s="92"/>
      <c r="D32" s="92"/>
      <c r="E32" s="88"/>
      <c r="F32" s="88"/>
      <c r="G32" s="88">
        <v>400463.01</v>
      </c>
      <c r="H32" s="88"/>
      <c r="I32" s="88"/>
    </row>
    <row r="33" spans="1:9" x14ac:dyDescent="0.2">
      <c r="A33" s="89"/>
      <c r="B33" s="90"/>
      <c r="C33" s="92"/>
      <c r="D33" s="92"/>
      <c r="E33" s="88"/>
      <c r="F33" s="88"/>
      <c r="G33" s="88"/>
      <c r="H33" s="88"/>
      <c r="I33" s="88"/>
    </row>
    <row r="34" spans="1:9" x14ac:dyDescent="0.2">
      <c r="A34" s="83" t="s">
        <v>25</v>
      </c>
      <c r="B34" s="93"/>
      <c r="C34" s="94">
        <f t="shared" ref="C34:I34" si="3">C30-C32</f>
        <v>0</v>
      </c>
      <c r="D34" s="94">
        <f t="shared" si="3"/>
        <v>0</v>
      </c>
      <c r="E34" s="95">
        <f t="shared" si="3"/>
        <v>0</v>
      </c>
      <c r="F34" s="95">
        <f t="shared" si="3"/>
        <v>0</v>
      </c>
      <c r="G34" s="95">
        <f t="shared" si="3"/>
        <v>4017416.0700000003</v>
      </c>
      <c r="H34" s="95">
        <f t="shared" si="3"/>
        <v>8.0000000074505806E-2</v>
      </c>
      <c r="I34" s="95">
        <f t="shared" si="3"/>
        <v>0</v>
      </c>
    </row>
    <row r="35" spans="1:9" x14ac:dyDescent="0.2">
      <c r="A35" s="96"/>
      <c r="B35" s="96"/>
      <c r="C35" s="97"/>
      <c r="D35" s="97"/>
      <c r="E35" s="97"/>
      <c r="F35" s="97"/>
      <c r="G35" s="97"/>
      <c r="H35" s="97"/>
      <c r="I35" s="97"/>
    </row>
    <row r="36" spans="1:9" x14ac:dyDescent="0.2">
      <c r="A36" s="98" t="s">
        <v>26</v>
      </c>
      <c r="B36" s="80"/>
      <c r="C36" s="53"/>
      <c r="D36" s="53"/>
      <c r="E36" s="99"/>
      <c r="F36" s="99"/>
      <c r="G36" s="99"/>
      <c r="H36" s="99"/>
      <c r="I36" s="99"/>
    </row>
    <row r="37" spans="1:9" x14ac:dyDescent="0.2">
      <c r="A37" s="100" t="s">
        <v>29</v>
      </c>
      <c r="B37" s="90"/>
      <c r="C37" s="46"/>
      <c r="D37" s="46"/>
      <c r="E37" s="92"/>
      <c r="F37" s="92"/>
      <c r="G37" s="92"/>
      <c r="H37" s="92"/>
      <c r="I37" s="92"/>
    </row>
    <row r="38" spans="1:9" x14ac:dyDescent="0.2">
      <c r="A38" s="83"/>
      <c r="B38" s="84"/>
      <c r="C38" s="88"/>
      <c r="D38" s="88"/>
      <c r="E38" s="88"/>
      <c r="F38" s="88"/>
      <c r="G38" s="88"/>
      <c r="H38" s="88"/>
      <c r="I38" s="88"/>
    </row>
    <row r="39" spans="1:9" x14ac:dyDescent="0.2">
      <c r="A39" s="83" t="s">
        <v>6</v>
      </c>
      <c r="B39" s="84"/>
      <c r="C39" s="39"/>
      <c r="D39" s="39"/>
      <c r="E39" s="88"/>
      <c r="F39" s="88"/>
      <c r="G39" s="88"/>
      <c r="H39" s="88"/>
      <c r="I39" s="88"/>
    </row>
    <row r="40" spans="1:9" x14ac:dyDescent="0.2">
      <c r="A40" s="83"/>
      <c r="B40" s="84"/>
      <c r="C40" s="39"/>
      <c r="D40" s="39"/>
      <c r="E40" s="88"/>
      <c r="F40" s="88"/>
      <c r="G40" s="88"/>
      <c r="H40" s="88"/>
      <c r="I40" s="88"/>
    </row>
    <row r="41" spans="1:9" x14ac:dyDescent="0.2">
      <c r="A41" s="100" t="s">
        <v>8</v>
      </c>
      <c r="B41" s="93"/>
      <c r="C41" s="39"/>
      <c r="D41" s="39"/>
      <c r="E41" s="88"/>
      <c r="F41" s="88"/>
      <c r="G41" s="88"/>
      <c r="H41" s="88"/>
      <c r="I41" s="88"/>
    </row>
    <row r="42" spans="1:9" x14ac:dyDescent="0.2">
      <c r="A42" s="101" t="s">
        <v>9</v>
      </c>
      <c r="B42" s="102"/>
      <c r="C42" s="39"/>
      <c r="D42" s="39"/>
      <c r="E42" s="88"/>
      <c r="F42" s="88"/>
      <c r="G42" s="88"/>
      <c r="H42" s="88"/>
      <c r="I42" s="88"/>
    </row>
  </sheetData>
  <sheetProtection selectLockedCells="1"/>
  <mergeCells count="1">
    <mergeCell ref="A15:I15"/>
  </mergeCells>
  <printOptions horizontalCentered="1"/>
  <pageMargins left="0.75" right="0.75" top="0.6" bottom="0.55000000000000004" header="0.28000000000000003" footer="0.16"/>
  <pageSetup scale="98"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70A5B9-648E-4A76-AD95-610D44A99316}">
  <sheetPr>
    <pageSetUpPr fitToPage="1"/>
  </sheetPr>
  <dimension ref="A1:I43"/>
  <sheetViews>
    <sheetView zoomScaleNormal="100" zoomScalePageLayoutView="90" workbookViewId="0">
      <selection activeCell="A6" sqref="A6"/>
    </sheetView>
  </sheetViews>
  <sheetFormatPr defaultRowHeight="12.75" x14ac:dyDescent="0.2"/>
  <cols>
    <col min="1" max="2" width="14.7109375" style="27" customWidth="1"/>
    <col min="3" max="8" width="14" style="27" customWidth="1"/>
    <col min="9" max="9" width="13.140625" style="27" customWidth="1"/>
    <col min="10" max="16384" width="9.14062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328</v>
      </c>
      <c r="I2" s="80"/>
    </row>
    <row r="3" spans="1:9" x14ac:dyDescent="0.2">
      <c r="A3" s="78" t="s">
        <v>22</v>
      </c>
      <c r="B3" s="80" t="s">
        <v>89</v>
      </c>
      <c r="C3" s="80"/>
      <c r="D3" s="80"/>
      <c r="E3" s="78"/>
      <c r="F3" s="78"/>
      <c r="G3" s="81" t="s">
        <v>15</v>
      </c>
      <c r="H3" s="82" t="s">
        <v>329</v>
      </c>
      <c r="I3" s="82"/>
    </row>
    <row r="4" spans="1:9" x14ac:dyDescent="0.2">
      <c r="A4" s="78" t="s">
        <v>16</v>
      </c>
      <c r="B4" s="80" t="s">
        <v>104</v>
      </c>
      <c r="C4" s="80"/>
      <c r="D4" s="80"/>
      <c r="E4" s="78"/>
      <c r="F4" s="78"/>
      <c r="G4" s="81" t="s">
        <v>18</v>
      </c>
      <c r="H4" s="80" t="s">
        <v>60</v>
      </c>
      <c r="I4" s="80"/>
    </row>
    <row r="5" spans="1:9" ht="15" x14ac:dyDescent="0.25">
      <c r="A5" s="78" t="s">
        <v>17</v>
      </c>
      <c r="B5" s="184" t="s">
        <v>105</v>
      </c>
      <c r="C5" s="82"/>
      <c r="D5" s="82"/>
      <c r="E5" s="78"/>
      <c r="F5" s="78"/>
      <c r="G5" s="81" t="s">
        <v>19</v>
      </c>
      <c r="H5" s="82" t="s">
        <v>106</v>
      </c>
      <c r="I5" s="82"/>
    </row>
    <row r="6" spans="1:9" x14ac:dyDescent="0.2">
      <c r="A6" s="78"/>
      <c r="B6" s="78"/>
      <c r="C6" s="78"/>
      <c r="D6" s="78"/>
      <c r="E6" s="78"/>
      <c r="F6" s="78"/>
      <c r="G6" s="78"/>
      <c r="H6" s="78"/>
      <c r="I6" s="78"/>
    </row>
    <row r="7" spans="1:9" ht="13.5" customHeight="1" x14ac:dyDescent="0.2">
      <c r="A7" s="234" t="s">
        <v>107</v>
      </c>
      <c r="B7" s="234"/>
      <c r="C7" s="234"/>
      <c r="D7" s="234"/>
      <c r="E7" s="234"/>
      <c r="F7" s="234"/>
      <c r="G7" s="234"/>
      <c r="H7" s="234"/>
      <c r="I7" s="234"/>
    </row>
    <row r="8" spans="1:9" x14ac:dyDescent="0.2">
      <c r="A8" s="234"/>
      <c r="B8" s="234"/>
      <c r="C8" s="234"/>
      <c r="D8" s="234"/>
      <c r="E8" s="234"/>
      <c r="F8" s="234"/>
      <c r="G8" s="234"/>
      <c r="H8" s="234"/>
      <c r="I8" s="234"/>
    </row>
    <row r="9" spans="1:9" ht="12" customHeight="1" x14ac:dyDescent="0.2">
      <c r="A9" s="182"/>
      <c r="B9" s="182"/>
      <c r="C9" s="182"/>
      <c r="D9" s="182"/>
      <c r="E9" s="182"/>
      <c r="F9" s="182"/>
      <c r="G9" s="182"/>
      <c r="H9" s="182"/>
      <c r="I9" s="182"/>
    </row>
    <row r="10" spans="1:9" x14ac:dyDescent="0.2">
      <c r="A10" s="78" t="s">
        <v>330</v>
      </c>
      <c r="B10" s="78"/>
      <c r="C10" s="78"/>
      <c r="D10" s="78"/>
      <c r="E10" s="78"/>
      <c r="F10" s="78"/>
      <c r="G10" s="78"/>
      <c r="H10" s="78"/>
      <c r="I10" s="78"/>
    </row>
    <row r="11" spans="1:9" ht="19.5" customHeight="1" x14ac:dyDescent="0.2">
      <c r="A11" s="234" t="s">
        <v>390</v>
      </c>
      <c r="B11" s="234"/>
      <c r="C11" s="234"/>
      <c r="D11" s="234"/>
      <c r="E11" s="234"/>
      <c r="F11" s="234"/>
      <c r="G11" s="234"/>
      <c r="H11" s="234"/>
      <c r="I11" s="234"/>
    </row>
    <row r="12" spans="1:9" x14ac:dyDescent="0.2">
      <c r="A12" s="234"/>
      <c r="B12" s="234"/>
      <c r="C12" s="234"/>
      <c r="D12" s="234"/>
      <c r="E12" s="234"/>
      <c r="F12" s="234"/>
      <c r="G12" s="234"/>
      <c r="H12" s="234"/>
      <c r="I12" s="234"/>
    </row>
    <row r="13" spans="1:9" x14ac:dyDescent="0.2">
      <c r="A13" s="205"/>
      <c r="B13" s="205"/>
      <c r="C13" s="205"/>
      <c r="D13" s="205"/>
      <c r="E13" s="205"/>
      <c r="F13" s="205"/>
      <c r="G13" s="205"/>
      <c r="H13" s="205"/>
      <c r="I13" s="205"/>
    </row>
    <row r="14" spans="1:9" x14ac:dyDescent="0.2">
      <c r="A14" s="27" t="s">
        <v>331</v>
      </c>
      <c r="B14" s="78"/>
      <c r="C14" s="78"/>
      <c r="D14" s="78"/>
      <c r="E14" s="78"/>
      <c r="F14" s="78"/>
      <c r="G14" s="78"/>
      <c r="H14" s="78"/>
      <c r="I14" s="78"/>
    </row>
    <row r="15" spans="1:9" x14ac:dyDescent="0.2">
      <c r="A15" s="78"/>
      <c r="B15" s="78"/>
      <c r="C15" s="78"/>
      <c r="D15" s="78"/>
      <c r="E15" s="78"/>
      <c r="F15" s="78"/>
      <c r="G15" s="78"/>
      <c r="H15" s="78"/>
      <c r="I15" s="78"/>
    </row>
    <row r="16" spans="1:9" x14ac:dyDescent="0.2">
      <c r="A16" s="223" t="s">
        <v>12</v>
      </c>
      <c r="B16" s="224"/>
      <c r="C16" s="224"/>
      <c r="D16" s="224"/>
      <c r="E16" s="224"/>
      <c r="F16" s="224"/>
      <c r="G16" s="224"/>
      <c r="H16" s="224"/>
      <c r="I16" s="225"/>
    </row>
    <row r="17" spans="1:9" x14ac:dyDescent="0.2">
      <c r="A17" s="83"/>
      <c r="B17" s="84"/>
      <c r="C17" s="85" t="s">
        <v>27</v>
      </c>
      <c r="D17" s="85" t="s">
        <v>30</v>
      </c>
      <c r="E17" s="85" t="s">
        <v>32</v>
      </c>
      <c r="F17" s="85" t="s">
        <v>33</v>
      </c>
      <c r="G17" s="85" t="s">
        <v>34</v>
      </c>
      <c r="H17" s="85" t="s">
        <v>35</v>
      </c>
      <c r="I17" s="85" t="s">
        <v>312</v>
      </c>
    </row>
    <row r="18" spans="1:9" x14ac:dyDescent="0.2">
      <c r="A18" s="83"/>
      <c r="B18" s="84"/>
      <c r="C18" s="35" t="s">
        <v>10</v>
      </c>
      <c r="D18" s="86" t="s">
        <v>10</v>
      </c>
      <c r="E18" s="37" t="s">
        <v>10</v>
      </c>
      <c r="F18" s="37" t="s">
        <v>10</v>
      </c>
      <c r="G18" s="37" t="s">
        <v>10</v>
      </c>
      <c r="H18" s="37" t="s">
        <v>11</v>
      </c>
      <c r="I18" s="37" t="s">
        <v>11</v>
      </c>
    </row>
    <row r="19" spans="1:9" x14ac:dyDescent="0.2">
      <c r="A19" s="83" t="s">
        <v>0</v>
      </c>
      <c r="B19" s="84"/>
      <c r="C19" s="88"/>
      <c r="D19" s="88"/>
      <c r="E19" s="88"/>
      <c r="F19" s="88"/>
      <c r="G19" s="88"/>
      <c r="H19" s="88"/>
      <c r="I19" s="88"/>
    </row>
    <row r="20" spans="1:9" x14ac:dyDescent="0.2">
      <c r="A20" s="83" t="s">
        <v>1</v>
      </c>
      <c r="B20" s="84"/>
      <c r="C20" s="88">
        <f t="shared" ref="C20:F20" si="0">B31</f>
        <v>0</v>
      </c>
      <c r="D20" s="88">
        <f t="shared" si="0"/>
        <v>0</v>
      </c>
      <c r="E20" s="88">
        <f t="shared" si="0"/>
        <v>0</v>
      </c>
      <c r="F20" s="88">
        <f t="shared" si="0"/>
        <v>0</v>
      </c>
      <c r="G20" s="88">
        <v>0</v>
      </c>
      <c r="H20" s="88">
        <v>0</v>
      </c>
      <c r="I20" s="88">
        <v>0</v>
      </c>
    </row>
    <row r="21" spans="1:9" x14ac:dyDescent="0.2">
      <c r="A21" s="83" t="s">
        <v>2</v>
      </c>
      <c r="B21" s="84"/>
      <c r="C21" s="88"/>
      <c r="D21" s="88"/>
      <c r="E21" s="88"/>
      <c r="F21" s="88"/>
      <c r="G21" s="88">
        <v>0</v>
      </c>
      <c r="H21" s="88"/>
      <c r="I21" s="88"/>
    </row>
    <row r="22" spans="1:9" x14ac:dyDescent="0.2">
      <c r="A22" s="83" t="s">
        <v>3</v>
      </c>
      <c r="B22" s="84"/>
      <c r="C22" s="88"/>
      <c r="D22" s="88"/>
      <c r="E22" s="87"/>
      <c r="F22" s="88"/>
      <c r="G22" s="88">
        <v>146300.23000000001</v>
      </c>
      <c r="H22" s="88"/>
      <c r="I22" s="88"/>
    </row>
    <row r="23" spans="1:9" x14ac:dyDescent="0.2">
      <c r="A23" s="83"/>
      <c r="B23" s="84"/>
      <c r="C23" s="88"/>
      <c r="D23" s="88"/>
      <c r="E23" s="88"/>
      <c r="F23" s="88"/>
      <c r="G23" s="88"/>
      <c r="H23" s="88"/>
      <c r="I23" s="88"/>
    </row>
    <row r="24" spans="1:9" x14ac:dyDescent="0.2">
      <c r="A24" s="32" t="s">
        <v>4</v>
      </c>
      <c r="B24" s="30"/>
      <c r="C24" s="41"/>
      <c r="D24" s="41"/>
      <c r="E24" s="41"/>
      <c r="F24" s="41"/>
      <c r="G24" s="41"/>
      <c r="H24" s="38"/>
      <c r="I24" s="38"/>
    </row>
    <row r="25" spans="1:9" x14ac:dyDescent="0.2">
      <c r="A25" s="32" t="s">
        <v>31</v>
      </c>
      <c r="B25" s="33"/>
      <c r="C25" s="42"/>
      <c r="D25" s="41"/>
      <c r="E25" s="41"/>
      <c r="F25" s="41"/>
      <c r="G25" s="41"/>
      <c r="H25" s="38"/>
      <c r="I25" s="38"/>
    </row>
    <row r="26" spans="1:9" x14ac:dyDescent="0.2">
      <c r="A26" s="43" t="s">
        <v>294</v>
      </c>
      <c r="B26" s="44"/>
      <c r="C26" s="39"/>
      <c r="D26" s="39"/>
      <c r="E26" s="39"/>
      <c r="F26" s="39"/>
      <c r="G26" s="39">
        <v>1383931</v>
      </c>
      <c r="H26" s="39"/>
      <c r="I26" s="39"/>
    </row>
    <row r="27" spans="1:9" x14ac:dyDescent="0.2">
      <c r="A27" s="43"/>
      <c r="B27" s="44"/>
      <c r="C27" s="39"/>
      <c r="D27" s="39"/>
      <c r="E27" s="39"/>
      <c r="F27" s="39"/>
      <c r="G27" s="39"/>
      <c r="H27" s="39"/>
      <c r="I27" s="39"/>
    </row>
    <row r="28" spans="1:9" x14ac:dyDescent="0.2">
      <c r="A28" s="43"/>
      <c r="B28" s="44"/>
      <c r="C28" s="39"/>
      <c r="D28" s="39"/>
      <c r="E28" s="39"/>
      <c r="F28" s="39"/>
      <c r="G28" s="39"/>
      <c r="H28" s="39"/>
      <c r="I28" s="39"/>
    </row>
    <row r="29" spans="1:9" x14ac:dyDescent="0.2">
      <c r="A29" s="32" t="s">
        <v>5</v>
      </c>
      <c r="B29" s="33"/>
      <c r="C29" s="38">
        <f t="shared" ref="C29:H29" si="1">SUM(C26:C28)</f>
        <v>0</v>
      </c>
      <c r="D29" s="38">
        <f t="shared" si="1"/>
        <v>0</v>
      </c>
      <c r="E29" s="38">
        <f t="shared" si="1"/>
        <v>0</v>
      </c>
      <c r="F29" s="38">
        <f t="shared" si="1"/>
        <v>0</v>
      </c>
      <c r="G29" s="38">
        <f t="shared" si="1"/>
        <v>1383931</v>
      </c>
      <c r="H29" s="38">
        <f t="shared" si="1"/>
        <v>0</v>
      </c>
      <c r="I29" s="38">
        <f t="shared" ref="I29" si="2">SUM(I26:I28)</f>
        <v>0</v>
      </c>
    </row>
    <row r="30" spans="1:9" x14ac:dyDescent="0.2">
      <c r="A30" s="83"/>
      <c r="B30" s="84"/>
      <c r="C30" s="88"/>
      <c r="D30" s="88"/>
      <c r="E30" s="88"/>
      <c r="F30" s="88"/>
      <c r="G30" s="88"/>
      <c r="H30" s="88"/>
      <c r="I30" s="88"/>
    </row>
    <row r="31" spans="1:9" x14ac:dyDescent="0.2">
      <c r="A31" s="83" t="s">
        <v>7</v>
      </c>
      <c r="B31" s="84"/>
      <c r="C31" s="87">
        <f t="shared" ref="C31:I31" si="3">+C20+C21-C22+C29</f>
        <v>0</v>
      </c>
      <c r="D31" s="87">
        <f t="shared" si="3"/>
        <v>0</v>
      </c>
      <c r="E31" s="87">
        <f t="shared" si="3"/>
        <v>0</v>
      </c>
      <c r="F31" s="87">
        <f t="shared" si="3"/>
        <v>0</v>
      </c>
      <c r="G31" s="87">
        <f t="shared" si="3"/>
        <v>1237630.77</v>
      </c>
      <c r="H31" s="87">
        <f t="shared" si="3"/>
        <v>0</v>
      </c>
      <c r="I31" s="87">
        <f t="shared" si="3"/>
        <v>0</v>
      </c>
    </row>
    <row r="32" spans="1:9" x14ac:dyDescent="0.2">
      <c r="A32" s="89"/>
      <c r="B32" s="90"/>
      <c r="C32" s="92"/>
      <c r="D32" s="92"/>
      <c r="E32" s="88"/>
      <c r="F32" s="88"/>
      <c r="G32" s="88"/>
      <c r="H32" s="88"/>
      <c r="I32" s="88"/>
    </row>
    <row r="33" spans="1:9" x14ac:dyDescent="0.2">
      <c r="A33" s="83" t="s">
        <v>24</v>
      </c>
      <c r="B33" s="84"/>
      <c r="C33" s="92"/>
      <c r="D33" s="92"/>
      <c r="E33" s="88"/>
      <c r="F33" s="88"/>
      <c r="G33" s="88">
        <v>1237630.77</v>
      </c>
      <c r="H33" s="88"/>
      <c r="I33" s="88"/>
    </row>
    <row r="34" spans="1:9" x14ac:dyDescent="0.2">
      <c r="A34" s="89"/>
      <c r="B34" s="90"/>
      <c r="C34" s="92"/>
      <c r="D34" s="92"/>
      <c r="E34" s="88"/>
      <c r="F34" s="88"/>
      <c r="G34" s="88"/>
      <c r="H34" s="88"/>
      <c r="I34" s="88"/>
    </row>
    <row r="35" spans="1:9" x14ac:dyDescent="0.2">
      <c r="A35" s="83" t="s">
        <v>25</v>
      </c>
      <c r="B35" s="93"/>
      <c r="C35" s="94">
        <f t="shared" ref="C35:I35" si="4">C31-C33</f>
        <v>0</v>
      </c>
      <c r="D35" s="94">
        <f t="shared" si="4"/>
        <v>0</v>
      </c>
      <c r="E35" s="95">
        <f t="shared" si="4"/>
        <v>0</v>
      </c>
      <c r="F35" s="95">
        <f t="shared" si="4"/>
        <v>0</v>
      </c>
      <c r="G35" s="95">
        <f t="shared" si="4"/>
        <v>0</v>
      </c>
      <c r="H35" s="95">
        <f t="shared" si="4"/>
        <v>0</v>
      </c>
      <c r="I35" s="95">
        <f t="shared" si="4"/>
        <v>0</v>
      </c>
    </row>
    <row r="36" spans="1:9" x14ac:dyDescent="0.2">
      <c r="A36" s="96"/>
      <c r="B36" s="96"/>
      <c r="C36" s="97"/>
      <c r="D36" s="97"/>
      <c r="E36" s="97"/>
      <c r="F36" s="97"/>
      <c r="G36" s="97"/>
      <c r="H36" s="97"/>
      <c r="I36" s="97"/>
    </row>
    <row r="37" spans="1:9" x14ac:dyDescent="0.2">
      <c r="A37" s="98" t="s">
        <v>26</v>
      </c>
      <c r="B37" s="80"/>
      <c r="C37" s="53"/>
      <c r="D37" s="53"/>
      <c r="E37" s="99"/>
      <c r="F37" s="99"/>
      <c r="G37" s="99"/>
      <c r="H37" s="99"/>
      <c r="I37" s="99"/>
    </row>
    <row r="38" spans="1:9" x14ac:dyDescent="0.2">
      <c r="A38" s="100" t="s">
        <v>29</v>
      </c>
      <c r="B38" s="90"/>
      <c r="C38" s="46"/>
      <c r="D38" s="46"/>
      <c r="E38" s="92"/>
      <c r="F38" s="92"/>
      <c r="G38" s="92"/>
      <c r="H38" s="92"/>
      <c r="I38" s="92"/>
    </row>
    <row r="39" spans="1:9" x14ac:dyDescent="0.2">
      <c r="A39" s="83"/>
      <c r="B39" s="84"/>
      <c r="C39" s="88"/>
      <c r="D39" s="88"/>
      <c r="E39" s="88"/>
      <c r="F39" s="88"/>
      <c r="G39" s="88"/>
      <c r="H39" s="88"/>
      <c r="I39" s="88"/>
    </row>
    <row r="40" spans="1:9" x14ac:dyDescent="0.2">
      <c r="A40" s="83" t="s">
        <v>6</v>
      </c>
      <c r="B40" s="84"/>
      <c r="C40" s="39"/>
      <c r="D40" s="39"/>
      <c r="E40" s="88"/>
      <c r="F40" s="88"/>
      <c r="G40" s="88"/>
      <c r="H40" s="88"/>
      <c r="I40" s="88"/>
    </row>
    <row r="41" spans="1:9" x14ac:dyDescent="0.2">
      <c r="A41" s="83"/>
      <c r="B41" s="84"/>
      <c r="C41" s="39"/>
      <c r="D41" s="39"/>
      <c r="E41" s="88"/>
      <c r="F41" s="88"/>
      <c r="G41" s="88"/>
      <c r="H41" s="88"/>
      <c r="I41" s="88"/>
    </row>
    <row r="42" spans="1:9" x14ac:dyDescent="0.2">
      <c r="A42" s="100" t="s">
        <v>8</v>
      </c>
      <c r="B42" s="93"/>
      <c r="C42" s="39"/>
      <c r="D42" s="39"/>
      <c r="E42" s="88"/>
      <c r="F42" s="88"/>
      <c r="G42" s="88"/>
      <c r="H42" s="88"/>
      <c r="I42" s="88"/>
    </row>
    <row r="43" spans="1:9" x14ac:dyDescent="0.2">
      <c r="A43" s="101" t="s">
        <v>9</v>
      </c>
      <c r="B43" s="102"/>
      <c r="C43" s="39"/>
      <c r="D43" s="39"/>
      <c r="E43" s="88"/>
      <c r="F43" s="88"/>
      <c r="G43" s="88"/>
      <c r="H43" s="88"/>
      <c r="I43" s="88"/>
    </row>
  </sheetData>
  <mergeCells count="3">
    <mergeCell ref="A7:I8"/>
    <mergeCell ref="A11:I12"/>
    <mergeCell ref="A16:I16"/>
  </mergeCells>
  <printOptions horizontalCentered="1" verticalCentered="1"/>
  <pageMargins left="0.7" right="0.7" top="0.75" bottom="0.75" header="0.3" footer="0.3"/>
  <pageSetup scale="92" orientation="landscape" r:id="rId1"/>
  <headerFooter>
    <oddHeader xml:space="preserve">&amp;C&amp;"Arial,Bold"Report on Non-General Fund Information&amp;"Arial,Regular"
for Submittal to the 2023 Legislature
</oddHeader>
    <oddFooter>&amp;LForm 37-47 (rev. 9/7/21)&amp;R&amp;D  &amp;T</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BE0112-7599-4127-A729-AAACFAFA7F31}">
  <sheetPr>
    <pageSetUpPr fitToPage="1"/>
  </sheetPr>
  <dimension ref="A1:I42"/>
  <sheetViews>
    <sheetView zoomScaleNormal="100" zoomScalePageLayoutView="90" workbookViewId="0">
      <selection activeCell="G19" sqref="G19"/>
    </sheetView>
  </sheetViews>
  <sheetFormatPr defaultColWidth="8.85546875" defaultRowHeight="12.75" x14ac:dyDescent="0.2"/>
  <cols>
    <col min="1" max="2" width="14.7109375" style="27" customWidth="1"/>
    <col min="3" max="8" width="14" style="27" customWidth="1"/>
    <col min="9" max="9" width="13.140625" style="27" customWidth="1"/>
    <col min="10" max="16384" width="8.8554687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164</v>
      </c>
      <c r="I2" s="80"/>
    </row>
    <row r="3" spans="1:9" x14ac:dyDescent="0.2">
      <c r="A3" s="78" t="s">
        <v>22</v>
      </c>
      <c r="B3" s="80" t="s">
        <v>165</v>
      </c>
      <c r="C3" s="80"/>
      <c r="D3" s="80"/>
      <c r="E3" s="78"/>
      <c r="F3" s="78"/>
      <c r="G3" s="81" t="s">
        <v>15</v>
      </c>
      <c r="H3" s="82" t="s">
        <v>166</v>
      </c>
      <c r="I3" s="82"/>
    </row>
    <row r="4" spans="1:9" x14ac:dyDescent="0.2">
      <c r="A4" s="78" t="s">
        <v>16</v>
      </c>
      <c r="B4" s="80" t="s">
        <v>167</v>
      </c>
      <c r="C4" s="80"/>
      <c r="D4" s="80"/>
      <c r="E4" s="78"/>
      <c r="F4" s="78"/>
      <c r="G4" s="81" t="s">
        <v>18</v>
      </c>
      <c r="H4" s="80" t="s">
        <v>60</v>
      </c>
      <c r="I4" s="80"/>
    </row>
    <row r="5" spans="1:9" x14ac:dyDescent="0.2">
      <c r="A5" s="78" t="s">
        <v>17</v>
      </c>
      <c r="B5" s="80" t="s">
        <v>168</v>
      </c>
      <c r="C5" s="82"/>
      <c r="D5" s="82"/>
      <c r="E5" s="78"/>
      <c r="F5" s="78"/>
      <c r="G5" s="81" t="s">
        <v>19</v>
      </c>
      <c r="H5" s="82" t="s">
        <v>169</v>
      </c>
      <c r="I5" s="82"/>
    </row>
    <row r="6" spans="1:9" x14ac:dyDescent="0.2">
      <c r="A6" s="78"/>
      <c r="B6" s="78"/>
      <c r="C6" s="78"/>
      <c r="D6" s="78"/>
      <c r="E6" s="78"/>
      <c r="F6" s="78"/>
      <c r="G6" s="78"/>
      <c r="H6" s="78"/>
      <c r="I6" s="78"/>
    </row>
    <row r="7" spans="1:9" x14ac:dyDescent="0.2">
      <c r="A7" s="78" t="s">
        <v>170</v>
      </c>
      <c r="B7" s="78"/>
      <c r="C7" s="78"/>
      <c r="D7" s="78"/>
      <c r="E7" s="78"/>
      <c r="F7" s="78"/>
      <c r="G7" s="78"/>
      <c r="H7" s="78"/>
      <c r="I7" s="78"/>
    </row>
    <row r="8" spans="1:9" x14ac:dyDescent="0.2">
      <c r="A8" s="78"/>
      <c r="B8" s="78"/>
      <c r="C8" s="78"/>
      <c r="D8" s="78"/>
      <c r="E8" s="78"/>
      <c r="F8" s="78"/>
      <c r="G8" s="78"/>
      <c r="H8" s="78"/>
      <c r="I8" s="78"/>
    </row>
    <row r="9" spans="1:9" x14ac:dyDescent="0.2">
      <c r="A9" s="78" t="s">
        <v>171</v>
      </c>
      <c r="B9" s="78"/>
      <c r="C9" s="78"/>
      <c r="D9" s="78"/>
      <c r="E9" s="78"/>
      <c r="F9" s="78"/>
      <c r="G9" s="78"/>
      <c r="H9" s="78"/>
      <c r="I9" s="78"/>
    </row>
    <row r="10" spans="1:9" x14ac:dyDescent="0.2">
      <c r="A10" s="78"/>
      <c r="B10" s="78"/>
      <c r="C10" s="78"/>
      <c r="D10" s="78"/>
      <c r="E10" s="78"/>
      <c r="F10" s="78"/>
      <c r="G10" s="78"/>
      <c r="H10" s="78"/>
      <c r="I10" s="78"/>
    </row>
    <row r="11" spans="1:9" x14ac:dyDescent="0.2">
      <c r="A11" s="78" t="s">
        <v>172</v>
      </c>
      <c r="B11" s="78"/>
      <c r="C11" s="78"/>
      <c r="D11" s="78"/>
      <c r="E11" s="78"/>
      <c r="F11" s="78"/>
      <c r="G11" s="78"/>
      <c r="H11" s="78"/>
      <c r="I11" s="78"/>
    </row>
    <row r="12" spans="1:9" x14ac:dyDescent="0.2">
      <c r="A12" s="78"/>
      <c r="B12" s="78"/>
      <c r="C12" s="78"/>
      <c r="D12" s="78"/>
      <c r="E12" s="78"/>
      <c r="F12" s="78"/>
      <c r="G12" s="78"/>
      <c r="H12" s="78"/>
      <c r="I12" s="78"/>
    </row>
    <row r="13" spans="1:9" x14ac:dyDescent="0.2">
      <c r="A13" s="27" t="s">
        <v>28</v>
      </c>
      <c r="B13" s="78"/>
      <c r="C13" s="78"/>
      <c r="D13" s="78"/>
      <c r="E13" s="78"/>
      <c r="F13" s="78"/>
      <c r="G13" s="78"/>
      <c r="H13" s="78"/>
      <c r="I13" s="78"/>
    </row>
    <row r="14" spans="1:9" x14ac:dyDescent="0.2">
      <c r="A14" s="78"/>
      <c r="B14" s="78"/>
      <c r="C14" s="78"/>
      <c r="D14" s="78"/>
      <c r="E14" s="78"/>
      <c r="F14" s="78"/>
      <c r="G14" s="78"/>
      <c r="H14" s="78"/>
      <c r="I14" s="78"/>
    </row>
    <row r="15" spans="1:9" x14ac:dyDescent="0.2">
      <c r="A15" s="223" t="s">
        <v>12</v>
      </c>
      <c r="B15" s="224"/>
      <c r="C15" s="224"/>
      <c r="D15" s="224"/>
      <c r="E15" s="224"/>
      <c r="F15" s="224"/>
      <c r="G15" s="224"/>
      <c r="H15" s="224"/>
      <c r="I15" s="225"/>
    </row>
    <row r="16" spans="1:9" x14ac:dyDescent="0.2">
      <c r="A16" s="83"/>
      <c r="B16" s="84"/>
      <c r="C16" s="85" t="s">
        <v>27</v>
      </c>
      <c r="D16" s="85" t="s">
        <v>30</v>
      </c>
      <c r="E16" s="85" t="s">
        <v>32</v>
      </c>
      <c r="F16" s="85" t="s">
        <v>33</v>
      </c>
      <c r="G16" s="85" t="s">
        <v>34</v>
      </c>
      <c r="H16" s="85" t="s">
        <v>35</v>
      </c>
      <c r="I16" s="85" t="s">
        <v>312</v>
      </c>
    </row>
    <row r="17" spans="1:9" x14ac:dyDescent="0.2">
      <c r="A17" s="83"/>
      <c r="B17" s="84"/>
      <c r="C17" s="35" t="s">
        <v>10</v>
      </c>
      <c r="D17" s="86" t="s">
        <v>10</v>
      </c>
      <c r="E17" s="37" t="s">
        <v>10</v>
      </c>
      <c r="F17" s="37" t="s">
        <v>10</v>
      </c>
      <c r="G17" s="37" t="s">
        <v>10</v>
      </c>
      <c r="H17" s="37" t="s">
        <v>11</v>
      </c>
      <c r="I17" s="37" t="s">
        <v>11</v>
      </c>
    </row>
    <row r="18" spans="1:9" x14ac:dyDescent="0.2">
      <c r="A18" s="83" t="s">
        <v>0</v>
      </c>
      <c r="B18" s="84"/>
      <c r="C18" s="88"/>
      <c r="D18" s="88"/>
      <c r="E18" s="88"/>
      <c r="F18" s="88"/>
      <c r="G18" s="88"/>
      <c r="H18" s="88"/>
      <c r="I18" s="88"/>
    </row>
    <row r="19" spans="1:9" x14ac:dyDescent="0.2">
      <c r="A19" s="83" t="s">
        <v>1</v>
      </c>
      <c r="B19" s="84"/>
      <c r="C19" s="88">
        <f t="shared" ref="C19" si="0">B30</f>
        <v>0</v>
      </c>
      <c r="D19" s="88">
        <f t="shared" ref="D19" si="1">C30</f>
        <v>0</v>
      </c>
      <c r="E19" s="88">
        <f t="shared" ref="E19" si="2">D30</f>
        <v>0</v>
      </c>
      <c r="F19" s="88">
        <f t="shared" ref="F19" si="3">E30</f>
        <v>0</v>
      </c>
      <c r="G19" s="88">
        <f t="shared" ref="G19" si="4">F30</f>
        <v>0</v>
      </c>
      <c r="H19" s="88">
        <f t="shared" ref="H19" si="5">G30</f>
        <v>51032931.899999999</v>
      </c>
      <c r="I19" s="88">
        <f t="shared" ref="I19" si="6">H30</f>
        <v>51032931.899999999</v>
      </c>
    </row>
    <row r="20" spans="1:9" x14ac:dyDescent="0.2">
      <c r="A20" s="83" t="s">
        <v>2</v>
      </c>
      <c r="B20" s="84"/>
      <c r="C20" s="88"/>
      <c r="D20" s="88"/>
      <c r="E20" s="88"/>
      <c r="F20" s="88"/>
      <c r="G20" s="88">
        <v>0</v>
      </c>
      <c r="H20" s="88"/>
      <c r="I20" s="88"/>
    </row>
    <row r="21" spans="1:9" x14ac:dyDescent="0.2">
      <c r="A21" s="83" t="s">
        <v>3</v>
      </c>
      <c r="B21" s="84"/>
      <c r="C21" s="88"/>
      <c r="D21" s="88"/>
      <c r="E21" s="87"/>
      <c r="F21" s="88"/>
      <c r="G21" s="88">
        <v>33224111.100000001</v>
      </c>
      <c r="H21" s="88"/>
      <c r="I21" s="88"/>
    </row>
    <row r="22" spans="1:9" x14ac:dyDescent="0.2">
      <c r="A22" s="83"/>
      <c r="B22" s="84"/>
      <c r="C22" s="88"/>
      <c r="D22" s="88"/>
      <c r="E22" s="88"/>
      <c r="F22" s="88"/>
      <c r="G22" s="88"/>
      <c r="H22" s="88"/>
      <c r="I22" s="88"/>
    </row>
    <row r="23" spans="1:9" x14ac:dyDescent="0.2">
      <c r="A23" s="32" t="s">
        <v>4</v>
      </c>
      <c r="B23" s="30"/>
      <c r="C23" s="41"/>
      <c r="D23" s="41"/>
      <c r="E23" s="41"/>
      <c r="F23" s="41"/>
      <c r="G23" s="41"/>
      <c r="H23" s="38"/>
      <c r="I23" s="38"/>
    </row>
    <row r="24" spans="1:9" x14ac:dyDescent="0.2">
      <c r="A24" s="32" t="s">
        <v>31</v>
      </c>
      <c r="B24" s="33"/>
      <c r="C24" s="42"/>
      <c r="D24" s="41"/>
      <c r="E24" s="41"/>
      <c r="F24" s="41"/>
      <c r="G24" s="41"/>
      <c r="H24" s="38"/>
      <c r="I24" s="38"/>
    </row>
    <row r="25" spans="1:9" x14ac:dyDescent="0.2">
      <c r="A25" s="43" t="s">
        <v>295</v>
      </c>
      <c r="B25" s="44"/>
      <c r="C25" s="39"/>
      <c r="D25" s="39"/>
      <c r="E25" s="39"/>
      <c r="F25" s="39"/>
      <c r="G25" s="39">
        <v>84257043</v>
      </c>
      <c r="H25" s="39"/>
      <c r="I25" s="39"/>
    </row>
    <row r="26" spans="1:9" x14ac:dyDescent="0.2">
      <c r="A26" s="43"/>
      <c r="B26" s="44"/>
      <c r="C26" s="39"/>
      <c r="D26" s="39"/>
      <c r="E26" s="39"/>
      <c r="F26" s="39"/>
      <c r="G26" s="39"/>
      <c r="H26" s="39"/>
      <c r="I26" s="39"/>
    </row>
    <row r="27" spans="1:9" x14ac:dyDescent="0.2">
      <c r="A27" s="43"/>
      <c r="B27" s="44"/>
      <c r="C27" s="39"/>
      <c r="D27" s="39"/>
      <c r="E27" s="39"/>
      <c r="F27" s="39"/>
      <c r="G27" s="39"/>
      <c r="H27" s="39"/>
      <c r="I27" s="39"/>
    </row>
    <row r="28" spans="1:9" x14ac:dyDescent="0.2">
      <c r="A28" s="32" t="s">
        <v>5</v>
      </c>
      <c r="B28" s="33"/>
      <c r="C28" s="38">
        <f t="shared" ref="C28:H28" si="7">SUM(C25:C27)</f>
        <v>0</v>
      </c>
      <c r="D28" s="38">
        <f t="shared" si="7"/>
        <v>0</v>
      </c>
      <c r="E28" s="38">
        <f t="shared" si="7"/>
        <v>0</v>
      </c>
      <c r="F28" s="38">
        <f t="shared" si="7"/>
        <v>0</v>
      </c>
      <c r="G28" s="38">
        <f t="shared" si="7"/>
        <v>84257043</v>
      </c>
      <c r="H28" s="38">
        <f t="shared" si="7"/>
        <v>0</v>
      </c>
      <c r="I28" s="38">
        <f t="shared" ref="I28" si="8">SUM(I25:I27)</f>
        <v>0</v>
      </c>
    </row>
    <row r="29" spans="1:9" x14ac:dyDescent="0.2">
      <c r="A29" s="83"/>
      <c r="B29" s="84"/>
      <c r="C29" s="88"/>
      <c r="D29" s="88"/>
      <c r="E29" s="88"/>
      <c r="F29" s="88"/>
      <c r="G29" s="88"/>
      <c r="H29" s="88"/>
      <c r="I29" s="88"/>
    </row>
    <row r="30" spans="1:9" x14ac:dyDescent="0.2">
      <c r="A30" s="83" t="s">
        <v>7</v>
      </c>
      <c r="B30" s="84"/>
      <c r="C30" s="87">
        <f t="shared" ref="C30:H30" si="9">+C19+C20-C21+C28</f>
        <v>0</v>
      </c>
      <c r="D30" s="87">
        <f t="shared" si="9"/>
        <v>0</v>
      </c>
      <c r="E30" s="87">
        <f t="shared" si="9"/>
        <v>0</v>
      </c>
      <c r="F30" s="87">
        <f t="shared" si="9"/>
        <v>0</v>
      </c>
      <c r="G30" s="87">
        <f t="shared" si="9"/>
        <v>51032931.899999999</v>
      </c>
      <c r="H30" s="87">
        <f t="shared" si="9"/>
        <v>51032931.899999999</v>
      </c>
      <c r="I30" s="87">
        <f t="shared" ref="I30" si="10">+I19+I20-I21+I28</f>
        <v>51032931.899999999</v>
      </c>
    </row>
    <row r="31" spans="1:9" x14ac:dyDescent="0.2">
      <c r="A31" s="89"/>
      <c r="B31" s="90"/>
      <c r="C31" s="92"/>
      <c r="D31" s="92"/>
      <c r="E31" s="88"/>
      <c r="F31" s="88"/>
      <c r="G31" s="88"/>
      <c r="H31" s="88"/>
      <c r="I31" s="88"/>
    </row>
    <row r="32" spans="1:9" x14ac:dyDescent="0.2">
      <c r="A32" s="83" t="s">
        <v>24</v>
      </c>
      <c r="B32" s="84"/>
      <c r="C32" s="92"/>
      <c r="D32" s="92"/>
      <c r="E32" s="88"/>
      <c r="F32" s="88"/>
      <c r="G32" s="88">
        <v>51032931.899999999</v>
      </c>
      <c r="H32" s="88"/>
      <c r="I32" s="88"/>
    </row>
    <row r="33" spans="1:9" x14ac:dyDescent="0.2">
      <c r="A33" s="89"/>
      <c r="B33" s="90"/>
      <c r="C33" s="92"/>
      <c r="D33" s="92"/>
      <c r="E33" s="88"/>
      <c r="F33" s="88"/>
      <c r="G33" s="88"/>
      <c r="H33" s="88"/>
      <c r="I33" s="88"/>
    </row>
    <row r="34" spans="1:9" x14ac:dyDescent="0.2">
      <c r="A34" s="83" t="s">
        <v>25</v>
      </c>
      <c r="B34" s="93"/>
      <c r="C34" s="94">
        <f t="shared" ref="C34:H34" si="11">C30-C32</f>
        <v>0</v>
      </c>
      <c r="D34" s="94">
        <f t="shared" si="11"/>
        <v>0</v>
      </c>
      <c r="E34" s="95">
        <f t="shared" si="11"/>
        <v>0</v>
      </c>
      <c r="F34" s="95">
        <f t="shared" si="11"/>
        <v>0</v>
      </c>
      <c r="G34" s="95">
        <f t="shared" si="11"/>
        <v>0</v>
      </c>
      <c r="H34" s="95">
        <f t="shared" si="11"/>
        <v>51032931.899999999</v>
      </c>
      <c r="I34" s="95">
        <f t="shared" ref="I34" si="12">I30-I32</f>
        <v>51032931.899999999</v>
      </c>
    </row>
    <row r="35" spans="1:9" x14ac:dyDescent="0.2">
      <c r="A35" s="96"/>
      <c r="B35" s="96"/>
      <c r="C35" s="97"/>
      <c r="D35" s="97"/>
      <c r="E35" s="97"/>
      <c r="F35" s="97"/>
      <c r="G35" s="97"/>
      <c r="H35" s="97"/>
      <c r="I35" s="97"/>
    </row>
    <row r="36" spans="1:9" x14ac:dyDescent="0.2">
      <c r="A36" s="98" t="s">
        <v>26</v>
      </c>
      <c r="B36" s="80"/>
      <c r="C36" s="53"/>
      <c r="D36" s="53"/>
      <c r="E36" s="99"/>
      <c r="F36" s="99"/>
      <c r="G36" s="99"/>
      <c r="H36" s="99"/>
      <c r="I36" s="99"/>
    </row>
    <row r="37" spans="1:9" x14ac:dyDescent="0.2">
      <c r="A37" s="100" t="s">
        <v>29</v>
      </c>
      <c r="B37" s="90"/>
      <c r="C37" s="46"/>
      <c r="D37" s="46"/>
      <c r="E37" s="92"/>
      <c r="F37" s="92"/>
      <c r="G37" s="92"/>
      <c r="H37" s="92"/>
      <c r="I37" s="92"/>
    </row>
    <row r="38" spans="1:9" x14ac:dyDescent="0.2">
      <c r="A38" s="83"/>
      <c r="B38" s="84"/>
      <c r="C38" s="88"/>
      <c r="D38" s="88"/>
      <c r="E38" s="88"/>
      <c r="F38" s="88"/>
      <c r="G38" s="88"/>
      <c r="H38" s="88"/>
      <c r="I38" s="88"/>
    </row>
    <row r="39" spans="1:9" x14ac:dyDescent="0.2">
      <c r="A39" s="83" t="s">
        <v>6</v>
      </c>
      <c r="B39" s="84"/>
      <c r="C39" s="39"/>
      <c r="D39" s="39"/>
      <c r="E39" s="88"/>
      <c r="F39" s="88"/>
      <c r="G39" s="88"/>
      <c r="H39" s="88"/>
      <c r="I39" s="88"/>
    </row>
    <row r="40" spans="1:9" x14ac:dyDescent="0.2">
      <c r="A40" s="83"/>
      <c r="B40" s="84"/>
      <c r="C40" s="39"/>
      <c r="D40" s="39"/>
      <c r="E40" s="88"/>
      <c r="F40" s="88"/>
      <c r="G40" s="88"/>
      <c r="H40" s="88"/>
      <c r="I40" s="88"/>
    </row>
    <row r="41" spans="1:9" x14ac:dyDescent="0.2">
      <c r="A41" s="100" t="s">
        <v>8</v>
      </c>
      <c r="B41" s="93"/>
      <c r="C41" s="39"/>
      <c r="D41" s="39"/>
      <c r="E41" s="88"/>
      <c r="F41" s="88"/>
      <c r="G41" s="88"/>
      <c r="H41" s="88"/>
      <c r="I41" s="88"/>
    </row>
    <row r="42" spans="1:9" x14ac:dyDescent="0.2">
      <c r="A42" s="101" t="s">
        <v>9</v>
      </c>
      <c r="B42" s="102"/>
      <c r="C42" s="39"/>
      <c r="D42" s="39"/>
      <c r="E42" s="88"/>
      <c r="F42" s="88"/>
      <c r="G42" s="88"/>
      <c r="H42" s="88"/>
      <c r="I42" s="88"/>
    </row>
  </sheetData>
  <sheetProtection selectLockedCells="1"/>
  <mergeCells count="1">
    <mergeCell ref="A15:I15"/>
  </mergeCells>
  <printOptions horizontalCentered="1"/>
  <pageMargins left="0.75" right="0.75" top="0.6" bottom="0.55000000000000004" header="0.28000000000000003" footer="0.16"/>
  <pageSetup scale="97"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982D5B-AF99-4432-A57C-1F66BD235ED1}">
  <sheetPr>
    <pageSetUpPr fitToPage="1"/>
  </sheetPr>
  <dimension ref="A1:I46"/>
  <sheetViews>
    <sheetView topLeftCell="A10" zoomScaleNormal="100" workbookViewId="0">
      <selection activeCell="J43" sqref="J43"/>
    </sheetView>
  </sheetViews>
  <sheetFormatPr defaultColWidth="8.85546875" defaultRowHeight="12.75" x14ac:dyDescent="0.2"/>
  <cols>
    <col min="1" max="2" width="14.7109375" style="27" customWidth="1"/>
    <col min="3" max="8" width="14" style="27" customWidth="1"/>
    <col min="9" max="9" width="13.140625" style="27" customWidth="1"/>
    <col min="10" max="16384" width="8.85546875" style="27"/>
  </cols>
  <sheetData>
    <row r="1" spans="1:9" x14ac:dyDescent="0.2">
      <c r="A1" s="1" t="s">
        <v>13</v>
      </c>
      <c r="B1" s="2" t="s">
        <v>276</v>
      </c>
      <c r="C1" s="2"/>
      <c r="D1" s="2"/>
      <c r="E1" s="1"/>
      <c r="F1" s="1"/>
      <c r="G1" s="3" t="s">
        <v>14</v>
      </c>
      <c r="H1" s="2" t="s">
        <v>277</v>
      </c>
      <c r="I1" s="2"/>
    </row>
    <row r="2" spans="1:9" x14ac:dyDescent="0.2">
      <c r="A2" s="1" t="s">
        <v>22</v>
      </c>
      <c r="B2" s="2" t="s">
        <v>278</v>
      </c>
      <c r="C2" s="2"/>
      <c r="D2" s="2"/>
      <c r="E2" s="1"/>
      <c r="F2" s="1"/>
      <c r="G2" s="3" t="s">
        <v>15</v>
      </c>
      <c r="H2" s="4" t="s">
        <v>279</v>
      </c>
      <c r="I2" s="4"/>
    </row>
    <row r="3" spans="1:9" x14ac:dyDescent="0.2">
      <c r="A3" s="1" t="s">
        <v>16</v>
      </c>
      <c r="B3" s="2" t="s">
        <v>296</v>
      </c>
      <c r="C3" s="2"/>
      <c r="D3" s="2"/>
      <c r="E3" s="1"/>
      <c r="F3" s="1"/>
      <c r="G3" s="3" t="s">
        <v>18</v>
      </c>
      <c r="H3" s="2" t="s">
        <v>281</v>
      </c>
      <c r="I3" s="2"/>
    </row>
    <row r="4" spans="1:9" x14ac:dyDescent="0.2">
      <c r="A4" s="1" t="s">
        <v>17</v>
      </c>
      <c r="B4" s="2" t="s">
        <v>297</v>
      </c>
      <c r="C4" s="4"/>
      <c r="D4" s="4"/>
      <c r="E4" s="1"/>
      <c r="F4" s="1"/>
      <c r="G4" s="3" t="s">
        <v>19</v>
      </c>
      <c r="H4" s="4" t="s">
        <v>298</v>
      </c>
      <c r="I4" s="4"/>
    </row>
    <row r="5" spans="1:9" x14ac:dyDescent="0.2">
      <c r="A5" s="1"/>
      <c r="B5" s="1"/>
      <c r="C5" s="1"/>
      <c r="D5" s="1"/>
      <c r="E5" s="1"/>
      <c r="F5" s="1"/>
      <c r="G5" s="1"/>
      <c r="H5" s="1"/>
      <c r="I5" s="1"/>
    </row>
    <row r="6" spans="1:9" x14ac:dyDescent="0.2">
      <c r="A6" s="1" t="s">
        <v>299</v>
      </c>
      <c r="B6" s="1"/>
      <c r="C6" s="1"/>
      <c r="D6" s="1"/>
      <c r="E6" s="1"/>
      <c r="F6" s="1"/>
      <c r="G6" s="1"/>
      <c r="H6" s="1"/>
      <c r="I6" s="1"/>
    </row>
    <row r="7" spans="1:9" x14ac:dyDescent="0.2">
      <c r="A7" s="1"/>
      <c r="B7" s="1" t="s">
        <v>300</v>
      </c>
      <c r="C7" s="1"/>
      <c r="D7" s="1"/>
      <c r="E7" s="1"/>
      <c r="F7" s="1"/>
      <c r="G7" s="1"/>
      <c r="H7" s="1"/>
      <c r="I7" s="1"/>
    </row>
    <row r="8" spans="1:9" x14ac:dyDescent="0.2">
      <c r="A8" s="1"/>
      <c r="B8" s="1" t="s">
        <v>301</v>
      </c>
      <c r="C8" s="1"/>
      <c r="D8" s="1"/>
      <c r="E8" s="1"/>
      <c r="F8" s="1"/>
      <c r="G8" s="1"/>
      <c r="H8" s="1"/>
      <c r="I8" s="1"/>
    </row>
    <row r="9" spans="1:9" x14ac:dyDescent="0.2">
      <c r="A9" s="1"/>
      <c r="B9" s="1"/>
      <c r="C9" s="1"/>
      <c r="D9" s="1"/>
      <c r="E9" s="1"/>
      <c r="F9" s="1"/>
      <c r="G9" s="1"/>
      <c r="H9" s="1"/>
      <c r="I9" s="1"/>
    </row>
    <row r="10" spans="1:9" x14ac:dyDescent="0.2">
      <c r="A10" s="1" t="s">
        <v>53</v>
      </c>
      <c r="B10" s="1"/>
      <c r="C10" s="1"/>
      <c r="D10" s="1"/>
      <c r="E10" s="1"/>
      <c r="F10" s="1"/>
      <c r="G10" s="1"/>
      <c r="H10" s="1"/>
      <c r="I10" s="1"/>
    </row>
    <row r="11" spans="1:9" x14ac:dyDescent="0.2">
      <c r="A11" s="1"/>
      <c r="B11" s="1"/>
      <c r="C11" s="1"/>
      <c r="D11" s="1"/>
      <c r="E11" s="1"/>
      <c r="F11" s="1"/>
      <c r="G11" s="1"/>
      <c r="H11" s="1"/>
      <c r="I11" s="1"/>
    </row>
    <row r="12" spans="1:9" x14ac:dyDescent="0.2">
      <c r="A12" s="1" t="s">
        <v>285</v>
      </c>
      <c r="B12" s="1"/>
      <c r="C12" s="1"/>
      <c r="D12" s="1"/>
      <c r="E12" s="1"/>
      <c r="F12" s="1"/>
      <c r="G12" s="1"/>
      <c r="H12" s="1"/>
      <c r="I12" s="1"/>
    </row>
    <row r="13" spans="1:9" x14ac:dyDescent="0.2">
      <c r="A13" s="1"/>
      <c r="B13" s="1" t="s">
        <v>302</v>
      </c>
      <c r="C13" s="1"/>
      <c r="D13" s="1"/>
      <c r="E13" s="1"/>
      <c r="F13" s="1"/>
      <c r="G13" s="1"/>
      <c r="H13" s="1"/>
      <c r="I13" s="1"/>
    </row>
    <row r="14" spans="1:9" x14ac:dyDescent="0.2">
      <c r="A14" s="1"/>
      <c r="B14" s="1"/>
      <c r="C14" s="1"/>
      <c r="D14" s="1"/>
      <c r="E14" s="1"/>
      <c r="F14" s="1"/>
      <c r="G14" s="1"/>
      <c r="H14" s="1"/>
      <c r="I14" s="1"/>
    </row>
    <row r="15" spans="1:9" x14ac:dyDescent="0.2">
      <c r="A15" s="63" t="s">
        <v>46</v>
      </c>
      <c r="B15" s="1"/>
      <c r="C15" s="1"/>
      <c r="D15" s="1"/>
      <c r="E15" s="1"/>
      <c r="F15" s="1"/>
      <c r="G15" s="1"/>
      <c r="H15" s="1"/>
      <c r="I15" s="1"/>
    </row>
    <row r="16" spans="1:9" x14ac:dyDescent="0.2">
      <c r="A16" s="1"/>
      <c r="B16" s="1"/>
      <c r="C16" s="1"/>
      <c r="D16" s="1"/>
      <c r="E16" s="1"/>
      <c r="F16" s="1"/>
      <c r="G16" s="1"/>
      <c r="H16" s="1"/>
      <c r="I16" s="1"/>
    </row>
    <row r="17" spans="1:9" x14ac:dyDescent="0.2">
      <c r="A17" s="64" t="s">
        <v>303</v>
      </c>
      <c r="B17" s="1"/>
      <c r="C17" s="1"/>
      <c r="D17" s="1"/>
      <c r="E17" s="1"/>
      <c r="F17" s="1"/>
      <c r="G17" s="1"/>
      <c r="H17" s="1"/>
      <c r="I17" s="1"/>
    </row>
    <row r="18" spans="1:9" x14ac:dyDescent="0.2">
      <c r="A18" s="1"/>
      <c r="B18" s="1"/>
      <c r="C18" s="1"/>
      <c r="D18" s="1"/>
      <c r="E18" s="1"/>
      <c r="F18" s="1"/>
      <c r="G18" s="179" t="s">
        <v>304</v>
      </c>
      <c r="H18" s="1"/>
      <c r="I18" s="1"/>
    </row>
    <row r="19" spans="1:9" x14ac:dyDescent="0.2">
      <c r="A19" s="230" t="s">
        <v>12</v>
      </c>
      <c r="B19" s="231"/>
      <c r="C19" s="231"/>
      <c r="D19" s="231"/>
      <c r="E19" s="231"/>
      <c r="F19" s="231"/>
      <c r="G19" s="231"/>
      <c r="H19" s="231"/>
      <c r="I19" s="232"/>
    </row>
    <row r="20" spans="1:9" x14ac:dyDescent="0.2">
      <c r="A20" s="14"/>
      <c r="B20" s="6"/>
      <c r="C20" s="25" t="s">
        <v>27</v>
      </c>
      <c r="D20" s="25" t="s">
        <v>30</v>
      </c>
      <c r="E20" s="25" t="s">
        <v>32</v>
      </c>
      <c r="F20" s="25" t="s">
        <v>33</v>
      </c>
      <c r="G20" s="25" t="s">
        <v>34</v>
      </c>
      <c r="H20" s="25" t="s">
        <v>35</v>
      </c>
      <c r="I20" s="25" t="s">
        <v>35</v>
      </c>
    </row>
    <row r="21" spans="1:9" x14ac:dyDescent="0.2">
      <c r="A21" s="14"/>
      <c r="B21" s="6"/>
      <c r="C21" s="26" t="s">
        <v>10</v>
      </c>
      <c r="D21" s="7" t="s">
        <v>10</v>
      </c>
      <c r="E21" s="5" t="s">
        <v>10</v>
      </c>
      <c r="F21" s="5" t="s">
        <v>10</v>
      </c>
      <c r="G21" s="35" t="s">
        <v>10</v>
      </c>
      <c r="H21" s="5" t="s">
        <v>11</v>
      </c>
      <c r="I21" s="5" t="s">
        <v>11</v>
      </c>
    </row>
    <row r="22" spans="1:9" x14ac:dyDescent="0.2">
      <c r="A22" s="14" t="s">
        <v>0</v>
      </c>
      <c r="B22" s="6"/>
      <c r="C22" s="75"/>
      <c r="D22" s="75"/>
      <c r="E22" s="75">
        <v>1270000</v>
      </c>
      <c r="F22" s="18">
        <v>1275000</v>
      </c>
      <c r="G22" s="18">
        <v>1275000</v>
      </c>
      <c r="H22" s="18">
        <v>1275000</v>
      </c>
      <c r="I22" s="18">
        <v>1275000</v>
      </c>
    </row>
    <row r="23" spans="1:9" x14ac:dyDescent="0.2">
      <c r="A23" s="14" t="s">
        <v>1</v>
      </c>
      <c r="B23" s="6"/>
      <c r="C23" s="75"/>
      <c r="D23" s="75"/>
      <c r="E23" s="75">
        <v>0</v>
      </c>
      <c r="F23" s="18">
        <v>26.309999999823049</v>
      </c>
      <c r="G23" s="18">
        <f>F34</f>
        <v>1.7099999997299165</v>
      </c>
      <c r="H23" s="18">
        <v>26.309999999823049</v>
      </c>
      <c r="I23" s="18">
        <v>26.309999999823049</v>
      </c>
    </row>
    <row r="24" spans="1:9" x14ac:dyDescent="0.2">
      <c r="A24" s="14" t="s">
        <v>2</v>
      </c>
      <c r="B24" s="6"/>
      <c r="C24" s="75"/>
      <c r="D24" s="75"/>
      <c r="E24" s="75">
        <v>1073264.1299999999</v>
      </c>
      <c r="F24" s="18">
        <v>1793597.15</v>
      </c>
      <c r="G24" s="18">
        <v>1313396.1399999999</v>
      </c>
      <c r="H24" s="18">
        <v>1275000</v>
      </c>
      <c r="I24" s="18">
        <v>1275000</v>
      </c>
    </row>
    <row r="25" spans="1:9" x14ac:dyDescent="0.2">
      <c r="A25" s="14" t="s">
        <v>3</v>
      </c>
      <c r="B25" s="6"/>
      <c r="C25" s="75"/>
      <c r="D25" s="75"/>
      <c r="E25" s="69">
        <v>1073237.82</v>
      </c>
      <c r="F25" s="18">
        <v>1793621.75</v>
      </c>
      <c r="G25" s="18">
        <v>1313397.8500000001</v>
      </c>
      <c r="H25" s="18">
        <v>1275000</v>
      </c>
      <c r="I25" s="18">
        <v>1275000</v>
      </c>
    </row>
    <row r="26" spans="1:9" x14ac:dyDescent="0.2">
      <c r="A26" s="14"/>
      <c r="B26" s="6"/>
      <c r="C26" s="75"/>
      <c r="D26" s="75"/>
      <c r="E26" s="75"/>
      <c r="F26" s="18"/>
      <c r="G26" s="18"/>
      <c r="H26" s="18"/>
      <c r="I26" s="18"/>
    </row>
    <row r="27" spans="1:9" x14ac:dyDescent="0.2">
      <c r="A27" s="66" t="s">
        <v>4</v>
      </c>
      <c r="B27" s="67"/>
      <c r="C27" s="68"/>
      <c r="D27" s="68"/>
      <c r="E27" s="68"/>
      <c r="F27" s="68"/>
      <c r="G27" s="68"/>
      <c r="H27" s="69"/>
      <c r="I27" s="69"/>
    </row>
    <row r="28" spans="1:9" x14ac:dyDescent="0.2">
      <c r="A28" s="70" t="s">
        <v>31</v>
      </c>
      <c r="B28" s="71"/>
      <c r="C28" s="72"/>
      <c r="D28" s="68"/>
      <c r="E28" s="68"/>
      <c r="F28" s="68"/>
      <c r="G28" s="68"/>
      <c r="H28" s="69"/>
      <c r="I28" s="69"/>
    </row>
    <row r="29" spans="1:9" x14ac:dyDescent="0.2">
      <c r="A29" s="73"/>
      <c r="B29" s="74"/>
      <c r="C29" s="75"/>
      <c r="D29" s="75"/>
      <c r="E29" s="75"/>
      <c r="F29" s="75"/>
      <c r="G29" s="75"/>
      <c r="H29" s="75"/>
      <c r="I29" s="75"/>
    </row>
    <row r="30" spans="1:9" x14ac:dyDescent="0.2">
      <c r="A30" s="73"/>
      <c r="B30" s="74"/>
      <c r="C30" s="75"/>
      <c r="D30" s="75"/>
      <c r="E30" s="75"/>
      <c r="F30" s="75"/>
      <c r="G30" s="75"/>
      <c r="H30" s="75"/>
      <c r="I30" s="75"/>
    </row>
    <row r="31" spans="1:9" x14ac:dyDescent="0.2">
      <c r="A31" s="73"/>
      <c r="B31" s="74"/>
      <c r="C31" s="75"/>
      <c r="D31" s="75"/>
      <c r="E31" s="75"/>
      <c r="F31" s="75"/>
      <c r="G31" s="75"/>
      <c r="H31" s="75"/>
      <c r="I31" s="75"/>
    </row>
    <row r="32" spans="1:9" x14ac:dyDescent="0.2">
      <c r="A32" s="66" t="s">
        <v>5</v>
      </c>
      <c r="B32" s="71"/>
      <c r="C32" s="69">
        <f t="shared" ref="C32:D32" si="0">SUM(C29:C31)</f>
        <v>0</v>
      </c>
      <c r="D32" s="69">
        <f t="shared" si="0"/>
        <v>0</v>
      </c>
      <c r="E32" s="69">
        <v>0</v>
      </c>
      <c r="F32" s="69">
        <v>0</v>
      </c>
      <c r="G32" s="69">
        <v>0</v>
      </c>
      <c r="H32" s="69">
        <v>0</v>
      </c>
      <c r="I32" s="69">
        <v>0</v>
      </c>
    </row>
    <row r="33" spans="1:9" x14ac:dyDescent="0.2">
      <c r="A33" s="14"/>
      <c r="B33" s="6"/>
      <c r="C33" s="75"/>
      <c r="D33" s="75"/>
      <c r="E33" s="75"/>
      <c r="F33" s="18"/>
      <c r="G33" s="18"/>
      <c r="H33" s="18"/>
      <c r="I33" s="18"/>
    </row>
    <row r="34" spans="1:9" x14ac:dyDescent="0.2">
      <c r="A34" s="14" t="s">
        <v>7</v>
      </c>
      <c r="B34" s="6"/>
      <c r="C34" s="69">
        <f t="shared" ref="C34:D34" si="1">+C23+C24-C25+C32</f>
        <v>0</v>
      </c>
      <c r="D34" s="69">
        <f t="shared" si="1"/>
        <v>0</v>
      </c>
      <c r="E34" s="69">
        <v>26.309999999823049</v>
      </c>
      <c r="F34" s="17">
        <f>F23+F24-F25</f>
        <v>1.7099999997299165</v>
      </c>
      <c r="G34" s="17">
        <f t="shared" ref="G34:H34" si="2">G23+G24-G25</f>
        <v>0</v>
      </c>
      <c r="H34" s="17">
        <f t="shared" si="2"/>
        <v>26.309999999823049</v>
      </c>
      <c r="I34" s="17">
        <f t="shared" ref="I34" si="3">I23+I24-I25</f>
        <v>26.309999999823049</v>
      </c>
    </row>
    <row r="35" spans="1:9" x14ac:dyDescent="0.2">
      <c r="A35" s="11"/>
      <c r="B35" s="12"/>
      <c r="C35" s="77"/>
      <c r="D35" s="77"/>
      <c r="E35" s="75"/>
      <c r="F35" s="18"/>
      <c r="G35" s="18"/>
      <c r="H35" s="18"/>
      <c r="I35" s="18"/>
    </row>
    <row r="36" spans="1:9" x14ac:dyDescent="0.2">
      <c r="A36" s="14" t="s">
        <v>24</v>
      </c>
      <c r="B36" s="6"/>
      <c r="C36" s="77"/>
      <c r="D36" s="77"/>
      <c r="E36" s="75">
        <v>192211.28</v>
      </c>
      <c r="F36" s="18">
        <v>75422.11</v>
      </c>
      <c r="G36" s="18">
        <v>319451.12</v>
      </c>
      <c r="H36" s="18"/>
      <c r="I36" s="18"/>
    </row>
    <row r="37" spans="1:9" x14ac:dyDescent="0.2">
      <c r="A37" s="11"/>
      <c r="B37" s="12"/>
      <c r="C37" s="77"/>
      <c r="D37" s="77"/>
      <c r="E37" s="75"/>
      <c r="F37" s="18"/>
      <c r="G37" s="18"/>
      <c r="H37" s="18"/>
      <c r="I37" s="18"/>
    </row>
    <row r="38" spans="1:9" x14ac:dyDescent="0.2">
      <c r="A38" s="14" t="s">
        <v>25</v>
      </c>
      <c r="B38" s="8"/>
      <c r="C38" s="135">
        <f t="shared" ref="C38:D38" si="4">C34-C36</f>
        <v>0</v>
      </c>
      <c r="D38" s="135">
        <f t="shared" si="4"/>
        <v>0</v>
      </c>
      <c r="E38" s="136" t="s">
        <v>76</v>
      </c>
      <c r="F38" s="136" t="s">
        <v>76</v>
      </c>
      <c r="G38" s="136" t="s">
        <v>76</v>
      </c>
      <c r="H38" s="136" t="s">
        <v>76</v>
      </c>
      <c r="I38" s="136" t="s">
        <v>76</v>
      </c>
    </row>
    <row r="39" spans="1:9" x14ac:dyDescent="0.2">
      <c r="A39" s="15"/>
      <c r="B39" s="15"/>
      <c r="C39" s="22"/>
      <c r="D39" s="22"/>
      <c r="E39" s="22"/>
      <c r="F39" s="22"/>
      <c r="G39" s="22"/>
      <c r="H39" s="22"/>
      <c r="I39" s="22"/>
    </row>
    <row r="40" spans="1:9" x14ac:dyDescent="0.2">
      <c r="A40" s="16" t="s">
        <v>26</v>
      </c>
      <c r="B40" s="2"/>
      <c r="C40" s="76"/>
      <c r="D40" s="76"/>
      <c r="E40" s="23"/>
      <c r="F40" s="23"/>
      <c r="G40" s="23"/>
      <c r="H40" s="23"/>
      <c r="I40" s="23"/>
    </row>
    <row r="41" spans="1:9" x14ac:dyDescent="0.2">
      <c r="A41" s="24" t="s">
        <v>29</v>
      </c>
      <c r="B41" s="12"/>
      <c r="C41" s="77"/>
      <c r="D41" s="77"/>
      <c r="E41" s="19"/>
      <c r="F41" s="19"/>
      <c r="G41" s="19"/>
      <c r="H41" s="19"/>
      <c r="I41" s="19"/>
    </row>
    <row r="42" spans="1:9" x14ac:dyDescent="0.2">
      <c r="A42" s="14"/>
      <c r="B42" s="6"/>
      <c r="C42" s="18"/>
      <c r="D42" s="18"/>
      <c r="E42" s="18"/>
      <c r="F42" s="18"/>
      <c r="G42" s="18"/>
      <c r="H42" s="18"/>
      <c r="I42" s="18"/>
    </row>
    <row r="43" spans="1:9" x14ac:dyDescent="0.2">
      <c r="A43" s="14" t="s">
        <v>6</v>
      </c>
      <c r="B43" s="6"/>
      <c r="C43" s="75"/>
      <c r="D43" s="75"/>
      <c r="E43" s="18"/>
      <c r="F43" s="18"/>
      <c r="G43" s="18"/>
      <c r="H43" s="18"/>
      <c r="I43" s="18"/>
    </row>
    <row r="44" spans="1:9" x14ac:dyDescent="0.2">
      <c r="A44" s="14"/>
      <c r="B44" s="6"/>
      <c r="C44" s="75"/>
      <c r="D44" s="75"/>
      <c r="E44" s="18"/>
      <c r="F44" s="18"/>
      <c r="G44" s="18"/>
      <c r="H44" s="18"/>
      <c r="I44" s="18"/>
    </row>
    <row r="45" spans="1:9" x14ac:dyDescent="0.2">
      <c r="A45" s="10" t="s">
        <v>8</v>
      </c>
      <c r="B45" s="8"/>
      <c r="C45" s="75"/>
      <c r="D45" s="75"/>
      <c r="E45" s="18"/>
      <c r="F45" s="18"/>
      <c r="G45" s="18"/>
      <c r="H45" s="18"/>
      <c r="I45" s="18"/>
    </row>
    <row r="46" spans="1:9" x14ac:dyDescent="0.2">
      <c r="A46" s="13" t="s">
        <v>9</v>
      </c>
      <c r="B46" s="9"/>
      <c r="C46" s="75"/>
      <c r="D46" s="75"/>
      <c r="E46" s="18"/>
      <c r="F46" s="18"/>
      <c r="G46" s="18"/>
      <c r="H46" s="18"/>
      <c r="I46" s="18"/>
    </row>
  </sheetData>
  <sheetProtection selectLockedCells="1"/>
  <mergeCells count="1">
    <mergeCell ref="A19:I19"/>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3999C-1CBE-48B2-92A9-260920883E86}">
  <sheetPr>
    <pageSetUpPr fitToPage="1"/>
  </sheetPr>
  <dimension ref="A1:I44"/>
  <sheetViews>
    <sheetView topLeftCell="A4" zoomScaleNormal="100" workbookViewId="0">
      <selection activeCell="A5" sqref="A5"/>
    </sheetView>
  </sheetViews>
  <sheetFormatPr defaultColWidth="8.85546875" defaultRowHeight="12.75" x14ac:dyDescent="0.2"/>
  <cols>
    <col min="1" max="2" width="14.7109375" style="27" customWidth="1"/>
    <col min="3" max="8" width="14" style="27" customWidth="1"/>
    <col min="9" max="9" width="13.140625" style="27" customWidth="1"/>
    <col min="10" max="16384" width="8.85546875" style="27"/>
  </cols>
  <sheetData>
    <row r="1" spans="1:9" x14ac:dyDescent="0.2">
      <c r="A1" s="78" t="s">
        <v>13</v>
      </c>
      <c r="B1" s="80" t="s">
        <v>276</v>
      </c>
      <c r="C1" s="80"/>
      <c r="D1" s="80"/>
      <c r="E1" s="78"/>
      <c r="F1" s="78"/>
      <c r="G1" s="81" t="s">
        <v>14</v>
      </c>
      <c r="H1" s="80" t="s">
        <v>277</v>
      </c>
      <c r="I1" s="80"/>
    </row>
    <row r="2" spans="1:9" x14ac:dyDescent="0.2">
      <c r="A2" s="78" t="s">
        <v>22</v>
      </c>
      <c r="B2" s="80" t="s">
        <v>278</v>
      </c>
      <c r="C2" s="80"/>
      <c r="D2" s="80"/>
      <c r="E2" s="78"/>
      <c r="F2" s="78"/>
      <c r="G2" s="81" t="s">
        <v>15</v>
      </c>
      <c r="H2" s="82" t="s">
        <v>279</v>
      </c>
      <c r="I2" s="82"/>
    </row>
    <row r="3" spans="1:9" x14ac:dyDescent="0.2">
      <c r="A3" s="78" t="s">
        <v>16</v>
      </c>
      <c r="B3" s="80" t="s">
        <v>296</v>
      </c>
      <c r="C3" s="80"/>
      <c r="D3" s="80"/>
      <c r="E3" s="78"/>
      <c r="F3" s="78"/>
      <c r="G3" s="81" t="s">
        <v>18</v>
      </c>
      <c r="H3" s="80" t="s">
        <v>281</v>
      </c>
      <c r="I3" s="80"/>
    </row>
    <row r="4" spans="1:9" x14ac:dyDescent="0.2">
      <c r="A4" s="78" t="s">
        <v>17</v>
      </c>
      <c r="B4" s="80" t="s">
        <v>297</v>
      </c>
      <c r="C4" s="82"/>
      <c r="D4" s="82"/>
      <c r="E4" s="78"/>
      <c r="F4" s="78"/>
      <c r="G4" s="81" t="s">
        <v>19</v>
      </c>
      <c r="H4" s="82" t="s">
        <v>298</v>
      </c>
      <c r="I4" s="82"/>
    </row>
    <row r="5" spans="1:9" x14ac:dyDescent="0.2">
      <c r="A5" s="78"/>
      <c r="B5" s="78"/>
      <c r="C5" s="78"/>
      <c r="D5" s="78"/>
      <c r="E5" s="78"/>
      <c r="F5" s="78"/>
      <c r="G5" s="78"/>
      <c r="H5" s="78"/>
      <c r="I5" s="78"/>
    </row>
    <row r="6" spans="1:9" x14ac:dyDescent="0.2">
      <c r="A6" s="78" t="s">
        <v>299</v>
      </c>
      <c r="B6" s="78"/>
      <c r="C6" s="78"/>
      <c r="D6" s="78"/>
      <c r="E6" s="78"/>
      <c r="F6" s="78"/>
      <c r="G6" s="78"/>
      <c r="H6" s="78"/>
      <c r="I6" s="78"/>
    </row>
    <row r="7" spans="1:9" x14ac:dyDescent="0.2">
      <c r="A7" s="78"/>
      <c r="B7" s="78" t="s">
        <v>300</v>
      </c>
      <c r="C7" s="78"/>
      <c r="D7" s="78"/>
      <c r="E7" s="78"/>
      <c r="F7" s="78"/>
      <c r="G7" s="78"/>
      <c r="H7" s="78"/>
      <c r="I7" s="78"/>
    </row>
    <row r="8" spans="1:9" x14ac:dyDescent="0.2">
      <c r="A8" s="78"/>
      <c r="B8" s="78" t="s">
        <v>301</v>
      </c>
      <c r="C8" s="78"/>
      <c r="D8" s="78"/>
      <c r="E8" s="78"/>
      <c r="F8" s="78"/>
      <c r="G8" s="78"/>
      <c r="H8" s="78"/>
      <c r="I8" s="78"/>
    </row>
    <row r="9" spans="1:9" x14ac:dyDescent="0.2">
      <c r="A9" s="78"/>
      <c r="B9" s="78"/>
      <c r="C9" s="78"/>
      <c r="D9" s="78"/>
      <c r="E9" s="78"/>
      <c r="F9" s="78"/>
      <c r="G9" s="78"/>
      <c r="H9" s="78"/>
      <c r="I9" s="78"/>
    </row>
    <row r="10" spans="1:9" x14ac:dyDescent="0.2">
      <c r="A10" s="78" t="s">
        <v>53</v>
      </c>
      <c r="B10" s="78"/>
      <c r="C10" s="78"/>
      <c r="D10" s="78"/>
      <c r="E10" s="78"/>
      <c r="F10" s="78"/>
      <c r="G10" s="78"/>
      <c r="H10" s="78"/>
      <c r="I10" s="78"/>
    </row>
    <row r="11" spans="1:9" x14ac:dyDescent="0.2">
      <c r="A11" s="78"/>
      <c r="B11" s="78"/>
      <c r="C11" s="78"/>
      <c r="D11" s="78"/>
      <c r="E11" s="78"/>
      <c r="F11" s="78"/>
      <c r="G11" s="78"/>
      <c r="H11" s="78"/>
      <c r="I11" s="78"/>
    </row>
    <row r="12" spans="1:9" x14ac:dyDescent="0.2">
      <c r="A12" s="78" t="s">
        <v>285</v>
      </c>
      <c r="B12" s="78"/>
      <c r="C12" s="78"/>
      <c r="D12" s="78"/>
      <c r="E12" s="78"/>
      <c r="F12" s="78"/>
      <c r="G12" s="78"/>
      <c r="H12" s="78"/>
      <c r="I12" s="78"/>
    </row>
    <row r="13" spans="1:9" x14ac:dyDescent="0.2">
      <c r="A13" s="78"/>
      <c r="B13" s="78" t="s">
        <v>302</v>
      </c>
      <c r="C13" s="78"/>
      <c r="D13" s="78"/>
      <c r="E13" s="78"/>
      <c r="F13" s="78"/>
      <c r="G13" s="78"/>
      <c r="H13" s="78"/>
      <c r="I13" s="78"/>
    </row>
    <row r="14" spans="1:9" x14ac:dyDescent="0.2">
      <c r="A14" s="78"/>
      <c r="B14" s="78"/>
      <c r="C14" s="78"/>
      <c r="D14" s="78"/>
      <c r="E14" s="78"/>
      <c r="F14" s="78"/>
      <c r="G14" s="78"/>
      <c r="H14" s="78"/>
      <c r="I14" s="78"/>
    </row>
    <row r="15" spans="1:9" x14ac:dyDescent="0.2">
      <c r="A15" s="27" t="s">
        <v>303</v>
      </c>
      <c r="B15" s="78"/>
      <c r="C15" s="78"/>
      <c r="D15" s="78"/>
      <c r="E15" s="78"/>
      <c r="F15" s="78"/>
      <c r="G15" s="78"/>
      <c r="H15" s="78"/>
      <c r="I15" s="78"/>
    </row>
    <row r="16" spans="1:9" x14ac:dyDescent="0.2">
      <c r="A16" s="78"/>
      <c r="B16" s="78"/>
      <c r="C16" s="78"/>
      <c r="D16" s="78"/>
      <c r="E16" s="78"/>
      <c r="F16" s="78"/>
      <c r="G16" s="79" t="s">
        <v>304</v>
      </c>
      <c r="H16" s="78"/>
      <c r="I16" s="78"/>
    </row>
    <row r="17" spans="1:9" x14ac:dyDescent="0.2">
      <c r="A17" s="223" t="s">
        <v>12</v>
      </c>
      <c r="B17" s="224"/>
      <c r="C17" s="224"/>
      <c r="D17" s="224"/>
      <c r="E17" s="224"/>
      <c r="F17" s="224"/>
      <c r="G17" s="224"/>
      <c r="H17" s="224"/>
      <c r="I17" s="225"/>
    </row>
    <row r="18" spans="1:9" x14ac:dyDescent="0.2">
      <c r="A18" s="83"/>
      <c r="B18" s="84"/>
      <c r="C18" s="85" t="s">
        <v>27</v>
      </c>
      <c r="D18" s="85" t="s">
        <v>30</v>
      </c>
      <c r="E18" s="85" t="s">
        <v>32</v>
      </c>
      <c r="F18" s="85" t="s">
        <v>33</v>
      </c>
      <c r="G18" s="85" t="s">
        <v>34</v>
      </c>
      <c r="H18" s="85" t="s">
        <v>35</v>
      </c>
      <c r="I18" s="85" t="s">
        <v>35</v>
      </c>
    </row>
    <row r="19" spans="1:9" x14ac:dyDescent="0.2">
      <c r="A19" s="83"/>
      <c r="B19" s="84"/>
      <c r="C19" s="35" t="s">
        <v>10</v>
      </c>
      <c r="D19" s="86" t="s">
        <v>10</v>
      </c>
      <c r="E19" s="37" t="s">
        <v>10</v>
      </c>
      <c r="F19" s="37" t="s">
        <v>10</v>
      </c>
      <c r="G19" s="35" t="s">
        <v>10</v>
      </c>
      <c r="H19" s="37" t="s">
        <v>11</v>
      </c>
      <c r="I19" s="37" t="s">
        <v>11</v>
      </c>
    </row>
    <row r="20" spans="1:9" x14ac:dyDescent="0.2">
      <c r="A20" s="83" t="s">
        <v>0</v>
      </c>
      <c r="B20" s="84"/>
      <c r="C20" s="39"/>
      <c r="D20" s="39"/>
      <c r="E20" s="39">
        <v>1270000</v>
      </c>
      <c r="F20" s="88">
        <v>1275000</v>
      </c>
      <c r="G20" s="88">
        <v>1275000</v>
      </c>
      <c r="H20" s="88">
        <v>1275000</v>
      </c>
      <c r="I20" s="88">
        <v>1275000</v>
      </c>
    </row>
    <row r="21" spans="1:9" x14ac:dyDescent="0.2">
      <c r="A21" s="83" t="s">
        <v>1</v>
      </c>
      <c r="B21" s="84"/>
      <c r="C21" s="39"/>
      <c r="D21" s="39"/>
      <c r="E21" s="39">
        <v>0</v>
      </c>
      <c r="F21" s="88">
        <v>26.309999999823049</v>
      </c>
      <c r="G21" s="88">
        <f>F32</f>
        <v>1.7099999997299165</v>
      </c>
      <c r="H21" s="88">
        <v>26.309999999823049</v>
      </c>
      <c r="I21" s="88">
        <v>26.309999999823049</v>
      </c>
    </row>
    <row r="22" spans="1:9" x14ac:dyDescent="0.2">
      <c r="A22" s="83" t="s">
        <v>2</v>
      </c>
      <c r="B22" s="84"/>
      <c r="C22" s="39"/>
      <c r="D22" s="39"/>
      <c r="E22" s="39">
        <v>1073264.1299999999</v>
      </c>
      <c r="F22" s="88">
        <v>1793597.15</v>
      </c>
      <c r="G22" s="88">
        <v>1313396.1399999999</v>
      </c>
      <c r="H22" s="88">
        <v>1275000</v>
      </c>
      <c r="I22" s="88">
        <v>1275000</v>
      </c>
    </row>
    <row r="23" spans="1:9" x14ac:dyDescent="0.2">
      <c r="A23" s="83" t="s">
        <v>3</v>
      </c>
      <c r="B23" s="84"/>
      <c r="C23" s="39"/>
      <c r="D23" s="39"/>
      <c r="E23" s="38">
        <v>1073237.82</v>
      </c>
      <c r="F23" s="88">
        <v>1793621.75</v>
      </c>
      <c r="G23" s="88">
        <v>1313397.8500000001</v>
      </c>
      <c r="H23" s="88">
        <v>1275000</v>
      </c>
      <c r="I23" s="88">
        <v>1275000</v>
      </c>
    </row>
    <row r="24" spans="1:9" x14ac:dyDescent="0.2">
      <c r="A24" s="83"/>
      <c r="B24" s="84"/>
      <c r="C24" s="39"/>
      <c r="D24" s="39"/>
      <c r="E24" s="39"/>
      <c r="F24" s="88"/>
      <c r="G24" s="88"/>
      <c r="H24" s="88"/>
      <c r="I24" s="88"/>
    </row>
    <row r="25" spans="1:9" x14ac:dyDescent="0.2">
      <c r="A25" s="32" t="s">
        <v>4</v>
      </c>
      <c r="B25" s="30"/>
      <c r="C25" s="41"/>
      <c r="D25" s="41"/>
      <c r="E25" s="41"/>
      <c r="F25" s="41"/>
      <c r="G25" s="41"/>
      <c r="H25" s="38"/>
      <c r="I25" s="38"/>
    </row>
    <row r="26" spans="1:9" x14ac:dyDescent="0.2">
      <c r="A26" s="32" t="s">
        <v>31</v>
      </c>
      <c r="B26" s="33"/>
      <c r="C26" s="42"/>
      <c r="D26" s="41"/>
      <c r="E26" s="41"/>
      <c r="F26" s="41"/>
      <c r="G26" s="41"/>
      <c r="H26" s="38"/>
      <c r="I26" s="38"/>
    </row>
    <row r="27" spans="1:9" x14ac:dyDescent="0.2">
      <c r="A27" s="43"/>
      <c r="B27" s="44"/>
      <c r="C27" s="39"/>
      <c r="D27" s="39"/>
      <c r="E27" s="39"/>
      <c r="F27" s="39"/>
      <c r="G27" s="39"/>
      <c r="H27" s="39"/>
      <c r="I27" s="39"/>
    </row>
    <row r="28" spans="1:9" x14ac:dyDescent="0.2">
      <c r="A28" s="43"/>
      <c r="B28" s="44"/>
      <c r="C28" s="39"/>
      <c r="D28" s="39"/>
      <c r="E28" s="39"/>
      <c r="F28" s="39"/>
      <c r="G28" s="39"/>
      <c r="H28" s="39"/>
      <c r="I28" s="39"/>
    </row>
    <row r="29" spans="1:9" x14ac:dyDescent="0.2">
      <c r="A29" s="43"/>
      <c r="B29" s="44"/>
      <c r="C29" s="39"/>
      <c r="D29" s="39"/>
      <c r="E29" s="39"/>
      <c r="F29" s="39"/>
      <c r="G29" s="39"/>
      <c r="H29" s="39"/>
      <c r="I29" s="39"/>
    </row>
    <row r="30" spans="1:9" x14ac:dyDescent="0.2">
      <c r="A30" s="32" t="s">
        <v>5</v>
      </c>
      <c r="B30" s="33"/>
      <c r="C30" s="38">
        <f t="shared" ref="C30:D30" si="0">SUM(C27:C29)</f>
        <v>0</v>
      </c>
      <c r="D30" s="38">
        <f t="shared" si="0"/>
        <v>0</v>
      </c>
      <c r="E30" s="38">
        <v>0</v>
      </c>
      <c r="F30" s="38">
        <v>0</v>
      </c>
      <c r="G30" s="38">
        <v>0</v>
      </c>
      <c r="H30" s="38">
        <v>0</v>
      </c>
      <c r="I30" s="38">
        <v>0</v>
      </c>
    </row>
    <row r="31" spans="1:9" x14ac:dyDescent="0.2">
      <c r="A31" s="83"/>
      <c r="B31" s="84"/>
      <c r="C31" s="39"/>
      <c r="D31" s="39"/>
      <c r="E31" s="39"/>
      <c r="F31" s="88"/>
      <c r="G31" s="88"/>
      <c r="H31" s="88"/>
      <c r="I31" s="88"/>
    </row>
    <row r="32" spans="1:9" x14ac:dyDescent="0.2">
      <c r="A32" s="83" t="s">
        <v>7</v>
      </c>
      <c r="B32" s="84"/>
      <c r="C32" s="38">
        <f t="shared" ref="C32:D32" si="1">+C21+C22-C23+C30</f>
        <v>0</v>
      </c>
      <c r="D32" s="38">
        <f t="shared" si="1"/>
        <v>0</v>
      </c>
      <c r="E32" s="38">
        <v>26.309999999823049</v>
      </c>
      <c r="F32" s="87">
        <f>F21+F22-F23</f>
        <v>1.7099999997299165</v>
      </c>
      <c r="G32" s="87">
        <f t="shared" ref="G32:I32" si="2">G21+G22-G23</f>
        <v>0</v>
      </c>
      <c r="H32" s="87">
        <f t="shared" si="2"/>
        <v>26.309999999823049</v>
      </c>
      <c r="I32" s="87">
        <f t="shared" si="2"/>
        <v>26.309999999823049</v>
      </c>
    </row>
    <row r="33" spans="1:9" x14ac:dyDescent="0.2">
      <c r="A33" s="89"/>
      <c r="B33" s="90"/>
      <c r="C33" s="46"/>
      <c r="D33" s="46"/>
      <c r="E33" s="39"/>
      <c r="F33" s="88"/>
      <c r="G33" s="88"/>
      <c r="H33" s="88"/>
      <c r="I33" s="88"/>
    </row>
    <row r="34" spans="1:9" x14ac:dyDescent="0.2">
      <c r="A34" s="83" t="s">
        <v>24</v>
      </c>
      <c r="B34" s="84"/>
      <c r="C34" s="46"/>
      <c r="D34" s="46"/>
      <c r="E34" s="39">
        <v>192211.28</v>
      </c>
      <c r="F34" s="88">
        <v>75422.11</v>
      </c>
      <c r="G34" s="88">
        <v>319451.12</v>
      </c>
      <c r="H34" s="88"/>
      <c r="I34" s="88"/>
    </row>
    <row r="35" spans="1:9" x14ac:dyDescent="0.2">
      <c r="A35" s="89"/>
      <c r="B35" s="90"/>
      <c r="C35" s="46"/>
      <c r="D35" s="46"/>
      <c r="E35" s="39"/>
      <c r="F35" s="88"/>
      <c r="G35" s="88"/>
      <c r="H35" s="88"/>
      <c r="I35" s="88"/>
    </row>
    <row r="36" spans="1:9" x14ac:dyDescent="0.2">
      <c r="A36" s="83" t="s">
        <v>25</v>
      </c>
      <c r="B36" s="93"/>
      <c r="C36" s="139">
        <f t="shared" ref="C36:D36" si="3">C32-C34</f>
        <v>0</v>
      </c>
      <c r="D36" s="139">
        <f t="shared" si="3"/>
        <v>0</v>
      </c>
      <c r="E36" s="174" t="s">
        <v>76</v>
      </c>
      <c r="F36" s="174" t="s">
        <v>76</v>
      </c>
      <c r="G36" s="174" t="s">
        <v>76</v>
      </c>
      <c r="H36" s="174" t="s">
        <v>76</v>
      </c>
      <c r="I36" s="174" t="s">
        <v>76</v>
      </c>
    </row>
    <row r="37" spans="1:9" x14ac:dyDescent="0.2">
      <c r="A37" s="96"/>
      <c r="B37" s="96"/>
      <c r="C37" s="97"/>
      <c r="D37" s="97"/>
      <c r="E37" s="97"/>
      <c r="F37" s="97"/>
      <c r="G37" s="97"/>
      <c r="H37" s="97"/>
      <c r="I37" s="97"/>
    </row>
    <row r="38" spans="1:9" x14ac:dyDescent="0.2">
      <c r="A38" s="98" t="s">
        <v>26</v>
      </c>
      <c r="B38" s="80"/>
      <c r="C38" s="53"/>
      <c r="D38" s="53"/>
      <c r="E38" s="99"/>
      <c r="F38" s="99"/>
      <c r="G38" s="99"/>
      <c r="H38" s="99"/>
      <c r="I38" s="99"/>
    </row>
    <row r="39" spans="1:9" x14ac:dyDescent="0.2">
      <c r="A39" s="100" t="s">
        <v>29</v>
      </c>
      <c r="B39" s="90"/>
      <c r="C39" s="46"/>
      <c r="D39" s="46"/>
      <c r="E39" s="92"/>
      <c r="F39" s="92"/>
      <c r="G39" s="92"/>
      <c r="H39" s="92"/>
      <c r="I39" s="92"/>
    </row>
    <row r="40" spans="1:9" x14ac:dyDescent="0.2">
      <c r="A40" s="83"/>
      <c r="B40" s="84"/>
      <c r="C40" s="88"/>
      <c r="D40" s="88"/>
      <c r="E40" s="88"/>
      <c r="F40" s="88"/>
      <c r="G40" s="88"/>
      <c r="H40" s="88"/>
      <c r="I40" s="88"/>
    </row>
    <row r="41" spans="1:9" x14ac:dyDescent="0.2">
      <c r="A41" s="83" t="s">
        <v>6</v>
      </c>
      <c r="B41" s="84"/>
      <c r="C41" s="39"/>
      <c r="D41" s="39"/>
      <c r="E41" s="88"/>
      <c r="F41" s="88"/>
      <c r="G41" s="88"/>
      <c r="H41" s="88"/>
      <c r="I41" s="88"/>
    </row>
    <row r="42" spans="1:9" x14ac:dyDescent="0.2">
      <c r="A42" s="83"/>
      <c r="B42" s="84"/>
      <c r="C42" s="39"/>
      <c r="D42" s="39"/>
      <c r="E42" s="88"/>
      <c r="F42" s="88"/>
      <c r="G42" s="88"/>
      <c r="H42" s="88"/>
      <c r="I42" s="88"/>
    </row>
    <row r="43" spans="1:9" x14ac:dyDescent="0.2">
      <c r="A43" s="100" t="s">
        <v>8</v>
      </c>
      <c r="B43" s="93"/>
      <c r="C43" s="39"/>
      <c r="D43" s="39"/>
      <c r="E43" s="88"/>
      <c r="F43" s="88"/>
      <c r="G43" s="88"/>
      <c r="H43" s="88"/>
      <c r="I43" s="88"/>
    </row>
    <row r="44" spans="1:9" x14ac:dyDescent="0.2">
      <c r="A44" s="101" t="s">
        <v>9</v>
      </c>
      <c r="B44" s="102"/>
      <c r="C44" s="39"/>
      <c r="D44" s="39"/>
      <c r="E44" s="88"/>
      <c r="F44" s="88"/>
      <c r="G44" s="88"/>
      <c r="H44" s="88"/>
      <c r="I44" s="88"/>
    </row>
  </sheetData>
  <sheetProtection selectLockedCells="1"/>
  <mergeCells count="1">
    <mergeCell ref="A17:I17"/>
  </mergeCells>
  <printOptions horizontalCentered="1"/>
  <pageMargins left="0.75" right="0.75" top="0.6" bottom="0.55000000000000004" header="0.28000000000000003" footer="0.16"/>
  <pageSetup scale="97"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627C36-4479-43FE-8212-16B1BC855D34}">
  <sheetPr>
    <pageSetUpPr fitToPage="1"/>
  </sheetPr>
  <dimension ref="A1:I44"/>
  <sheetViews>
    <sheetView zoomScaleNormal="100" zoomScalePageLayoutView="90" workbookViewId="0">
      <selection activeCell="A5" sqref="A5"/>
    </sheetView>
  </sheetViews>
  <sheetFormatPr defaultColWidth="8.85546875" defaultRowHeight="12.75" x14ac:dyDescent="0.2"/>
  <cols>
    <col min="1" max="2" width="14.7109375" style="27" customWidth="1"/>
    <col min="3" max="8" width="14" style="27" customWidth="1"/>
    <col min="9" max="9" width="13.140625" style="27" customWidth="1"/>
    <col min="10" max="16384" width="8.85546875" style="27"/>
  </cols>
  <sheetData>
    <row r="1" spans="1:9" x14ac:dyDescent="0.2">
      <c r="A1" s="27" t="s">
        <v>13</v>
      </c>
      <c r="B1" s="28" t="s">
        <v>55</v>
      </c>
      <c r="C1" s="28"/>
      <c r="D1" s="28"/>
      <c r="F1" s="78"/>
      <c r="G1" s="81" t="s">
        <v>14</v>
      </c>
      <c r="H1" s="80" t="s">
        <v>37</v>
      </c>
      <c r="I1" s="80"/>
    </row>
    <row r="2" spans="1:9" x14ac:dyDescent="0.2">
      <c r="A2" s="27" t="s">
        <v>22</v>
      </c>
      <c r="B2" s="28" t="s">
        <v>38</v>
      </c>
      <c r="C2" s="28"/>
      <c r="D2" s="28"/>
      <c r="F2" s="78"/>
      <c r="G2" s="81" t="s">
        <v>15</v>
      </c>
      <c r="H2" s="82" t="s">
        <v>39</v>
      </c>
      <c r="I2" s="82"/>
    </row>
    <row r="3" spans="1:9" x14ac:dyDescent="0.2">
      <c r="A3" s="27" t="s">
        <v>16</v>
      </c>
      <c r="B3" s="213" t="s">
        <v>315</v>
      </c>
      <c r="C3" s="213"/>
      <c r="D3" s="213"/>
      <c r="E3" s="213"/>
      <c r="F3" s="78"/>
      <c r="G3" s="81" t="s">
        <v>18</v>
      </c>
      <c r="H3" s="80" t="s">
        <v>41</v>
      </c>
      <c r="I3" s="80"/>
    </row>
    <row r="4" spans="1:9" x14ac:dyDescent="0.2">
      <c r="A4" s="27" t="s">
        <v>17</v>
      </c>
      <c r="B4" s="31" t="s">
        <v>42</v>
      </c>
      <c r="C4" s="31"/>
      <c r="D4" s="31"/>
      <c r="F4" s="78"/>
      <c r="G4" s="81" t="s">
        <v>19</v>
      </c>
      <c r="H4" s="82" t="s">
        <v>305</v>
      </c>
      <c r="I4" s="82"/>
    </row>
    <row r="5" spans="1:9" x14ac:dyDescent="0.2">
      <c r="A5" s="78"/>
      <c r="B5" s="78"/>
      <c r="C5" s="78"/>
      <c r="D5" s="78"/>
      <c r="E5" s="78"/>
      <c r="F5" s="78"/>
      <c r="G5" s="78"/>
      <c r="H5" s="78"/>
      <c r="I5" s="78"/>
    </row>
    <row r="6" spans="1:9" x14ac:dyDescent="0.2">
      <c r="A6" s="78" t="s">
        <v>20</v>
      </c>
      <c r="B6" s="78" t="s">
        <v>314</v>
      </c>
      <c r="C6" s="78"/>
      <c r="D6" s="78"/>
      <c r="E6" s="78"/>
      <c r="F6" s="78"/>
      <c r="G6" s="78"/>
      <c r="H6" s="78"/>
      <c r="I6" s="78"/>
    </row>
    <row r="7" spans="1:9" ht="11.25" customHeight="1" x14ac:dyDescent="0.2">
      <c r="A7" s="78"/>
      <c r="B7" s="78"/>
      <c r="C7" s="78"/>
      <c r="D7" s="78"/>
      <c r="E7" s="78"/>
      <c r="F7" s="78"/>
      <c r="G7" s="78"/>
      <c r="H7" s="78"/>
      <c r="I7" s="78"/>
    </row>
    <row r="8" spans="1:9" x14ac:dyDescent="0.2">
      <c r="A8" s="213" t="s">
        <v>274</v>
      </c>
      <c r="B8" s="213"/>
      <c r="C8" s="213"/>
      <c r="D8" s="213"/>
      <c r="E8" s="213"/>
      <c r="F8" s="213"/>
      <c r="G8" s="213"/>
      <c r="H8" s="213"/>
      <c r="I8" s="213"/>
    </row>
    <row r="9" spans="1:9" ht="12" customHeight="1" x14ac:dyDescent="0.2">
      <c r="A9" s="78"/>
      <c r="B9" s="78"/>
      <c r="C9" s="78"/>
      <c r="D9" s="78"/>
      <c r="E9" s="78"/>
      <c r="F9" s="78"/>
      <c r="G9" s="78"/>
      <c r="H9" s="78"/>
      <c r="I9" s="78"/>
    </row>
    <row r="10" spans="1:9" x14ac:dyDescent="0.2">
      <c r="A10" s="213" t="s">
        <v>45</v>
      </c>
      <c r="B10" s="213"/>
      <c r="C10" s="213"/>
      <c r="D10" s="213"/>
      <c r="E10" s="213"/>
      <c r="F10" s="213"/>
      <c r="G10" s="213"/>
      <c r="H10" s="213"/>
      <c r="I10" s="213"/>
    </row>
    <row r="11" spans="1:9" ht="12" customHeight="1" x14ac:dyDescent="0.2">
      <c r="A11" s="203"/>
      <c r="B11" s="203"/>
      <c r="C11" s="203"/>
      <c r="D11" s="203"/>
      <c r="E11" s="203"/>
      <c r="F11" s="203"/>
      <c r="G11" s="203"/>
      <c r="H11" s="203"/>
      <c r="I11" s="203"/>
    </row>
    <row r="12" spans="1:9" ht="11.25" customHeight="1" x14ac:dyDescent="0.2">
      <c r="A12" s="244" t="s">
        <v>316</v>
      </c>
      <c r="B12" s="244"/>
      <c r="C12" s="244"/>
      <c r="D12" s="244"/>
      <c r="E12" s="244"/>
      <c r="F12" s="244"/>
      <c r="G12" s="244"/>
      <c r="H12" s="244"/>
      <c r="I12" s="244"/>
    </row>
    <row r="13" spans="1:9" x14ac:dyDescent="0.2">
      <c r="A13" s="244"/>
      <c r="B13" s="244"/>
      <c r="C13" s="244"/>
      <c r="D13" s="244"/>
      <c r="E13" s="244"/>
      <c r="F13" s="244"/>
      <c r="G13" s="244"/>
      <c r="H13" s="244"/>
      <c r="I13" s="244"/>
    </row>
    <row r="14" spans="1:9" x14ac:dyDescent="0.2">
      <c r="A14" s="210"/>
      <c r="B14" s="210"/>
      <c r="C14" s="210"/>
      <c r="D14" s="210"/>
      <c r="E14" s="210"/>
      <c r="F14" s="210"/>
      <c r="G14" s="210"/>
      <c r="H14" s="210"/>
      <c r="I14" s="210"/>
    </row>
    <row r="15" spans="1:9" x14ac:dyDescent="0.2">
      <c r="A15" s="223" t="s">
        <v>12</v>
      </c>
      <c r="B15" s="224"/>
      <c r="C15" s="224"/>
      <c r="D15" s="224"/>
      <c r="E15" s="224"/>
      <c r="F15" s="224"/>
      <c r="G15" s="224"/>
      <c r="H15" s="224"/>
      <c r="I15" s="225"/>
    </row>
    <row r="16" spans="1:9" x14ac:dyDescent="0.2">
      <c r="A16" s="83"/>
      <c r="B16" s="84"/>
      <c r="C16" s="85" t="s">
        <v>27</v>
      </c>
      <c r="D16" s="85" t="s">
        <v>30</v>
      </c>
      <c r="E16" s="85" t="s">
        <v>32</v>
      </c>
      <c r="F16" s="85" t="s">
        <v>33</v>
      </c>
      <c r="G16" s="85" t="s">
        <v>34</v>
      </c>
      <c r="H16" s="85" t="s">
        <v>35</v>
      </c>
      <c r="I16" s="85" t="s">
        <v>312</v>
      </c>
    </row>
    <row r="17" spans="1:9" x14ac:dyDescent="0.2">
      <c r="A17" s="83"/>
      <c r="B17" s="84"/>
      <c r="C17" s="35" t="s">
        <v>10</v>
      </c>
      <c r="D17" s="86" t="s">
        <v>10</v>
      </c>
      <c r="E17" s="37" t="s">
        <v>10</v>
      </c>
      <c r="F17" s="37" t="s">
        <v>10</v>
      </c>
      <c r="G17" s="37" t="s">
        <v>10</v>
      </c>
      <c r="H17" s="37" t="s">
        <v>11</v>
      </c>
      <c r="I17" s="37" t="s">
        <v>11</v>
      </c>
    </row>
    <row r="18" spans="1:9" x14ac:dyDescent="0.2">
      <c r="A18" s="83" t="s">
        <v>0</v>
      </c>
      <c r="B18" s="84"/>
      <c r="C18" s="88"/>
      <c r="D18" s="88"/>
      <c r="E18" s="88"/>
      <c r="F18" s="88"/>
      <c r="G18" s="88"/>
      <c r="H18" s="88"/>
      <c r="I18" s="88"/>
    </row>
    <row r="19" spans="1:9" x14ac:dyDescent="0.2">
      <c r="A19" s="83" t="s">
        <v>1</v>
      </c>
      <c r="B19" s="84"/>
      <c r="C19" s="88">
        <f t="shared" ref="C19" si="0">B30</f>
        <v>0</v>
      </c>
      <c r="D19" s="88">
        <f t="shared" ref="D19" si="1">C30</f>
        <v>0</v>
      </c>
      <c r="E19" s="88">
        <f t="shared" ref="E19" si="2">D30</f>
        <v>0</v>
      </c>
      <c r="F19" s="88">
        <v>0</v>
      </c>
      <c r="G19" s="88">
        <f t="shared" ref="G19" si="3">F30</f>
        <v>0</v>
      </c>
      <c r="H19" s="88">
        <f t="shared" ref="H19" si="4">G30</f>
        <v>0</v>
      </c>
      <c r="I19" s="88">
        <f t="shared" ref="I19" si="5">H30</f>
        <v>0</v>
      </c>
    </row>
    <row r="20" spans="1:9" x14ac:dyDescent="0.2">
      <c r="A20" s="83" t="s">
        <v>2</v>
      </c>
      <c r="B20" s="84"/>
      <c r="C20" s="88"/>
      <c r="D20" s="88"/>
      <c r="E20" s="88"/>
      <c r="F20" s="88">
        <v>0</v>
      </c>
      <c r="G20" s="88">
        <v>261952.04</v>
      </c>
      <c r="H20" s="88">
        <v>294483</v>
      </c>
      <c r="I20" s="88"/>
    </row>
    <row r="21" spans="1:9" x14ac:dyDescent="0.2">
      <c r="A21" s="83" t="s">
        <v>3</v>
      </c>
      <c r="B21" s="84"/>
      <c r="C21" s="88"/>
      <c r="D21" s="88"/>
      <c r="E21" s="87"/>
      <c r="F21" s="88">
        <v>0</v>
      </c>
      <c r="G21" s="88">
        <v>261952.04</v>
      </c>
      <c r="H21" s="88">
        <v>294483</v>
      </c>
      <c r="I21" s="88"/>
    </row>
    <row r="22" spans="1:9" x14ac:dyDescent="0.2">
      <c r="A22" s="83"/>
      <c r="B22" s="84"/>
      <c r="C22" s="88"/>
      <c r="D22" s="88"/>
      <c r="E22" s="88"/>
      <c r="F22" s="88"/>
      <c r="G22" s="88"/>
      <c r="H22" s="88"/>
      <c r="I22" s="88"/>
    </row>
    <row r="23" spans="1:9" x14ac:dyDescent="0.2">
      <c r="A23" s="32" t="s">
        <v>4</v>
      </c>
      <c r="B23" s="30"/>
      <c r="C23" s="41"/>
      <c r="D23" s="41"/>
      <c r="E23" s="41"/>
      <c r="F23" s="41"/>
      <c r="G23" s="41"/>
      <c r="H23" s="38"/>
      <c r="I23" s="38"/>
    </row>
    <row r="24" spans="1:9" x14ac:dyDescent="0.2">
      <c r="A24" s="32" t="s">
        <v>31</v>
      </c>
      <c r="B24" s="33"/>
      <c r="C24" s="42"/>
      <c r="D24" s="41"/>
      <c r="E24" s="41"/>
      <c r="F24" s="41"/>
      <c r="G24" s="41"/>
      <c r="H24" s="38"/>
      <c r="I24" s="38"/>
    </row>
    <row r="25" spans="1:9" x14ac:dyDescent="0.2">
      <c r="A25" s="43"/>
      <c r="B25" s="44"/>
      <c r="C25" s="39"/>
      <c r="D25" s="39"/>
      <c r="E25" s="39"/>
      <c r="F25" s="39"/>
      <c r="G25" s="39"/>
      <c r="H25" s="39"/>
      <c r="I25" s="39"/>
    </row>
    <row r="26" spans="1:9" x14ac:dyDescent="0.2">
      <c r="A26" s="43"/>
      <c r="B26" s="44"/>
      <c r="C26" s="39"/>
      <c r="D26" s="39"/>
      <c r="E26" s="39"/>
      <c r="F26" s="39"/>
      <c r="G26" s="39"/>
      <c r="H26" s="39"/>
      <c r="I26" s="39"/>
    </row>
    <row r="27" spans="1:9" x14ac:dyDescent="0.2">
      <c r="A27" s="43"/>
      <c r="B27" s="44"/>
      <c r="C27" s="39"/>
      <c r="D27" s="39"/>
      <c r="E27" s="39"/>
      <c r="F27" s="39"/>
      <c r="G27" s="39"/>
      <c r="H27" s="39"/>
      <c r="I27" s="39"/>
    </row>
    <row r="28" spans="1:9" x14ac:dyDescent="0.2">
      <c r="A28" s="32" t="s">
        <v>5</v>
      </c>
      <c r="B28" s="33"/>
      <c r="C28" s="38">
        <f t="shared" ref="C28:H28" si="6">SUM(C25:C27)</f>
        <v>0</v>
      </c>
      <c r="D28" s="38">
        <f t="shared" si="6"/>
        <v>0</v>
      </c>
      <c r="E28" s="38">
        <f t="shared" si="6"/>
        <v>0</v>
      </c>
      <c r="F28" s="38">
        <f t="shared" si="6"/>
        <v>0</v>
      </c>
      <c r="G28" s="38">
        <f t="shared" si="6"/>
        <v>0</v>
      </c>
      <c r="H28" s="38">
        <f t="shared" si="6"/>
        <v>0</v>
      </c>
      <c r="I28" s="38">
        <f t="shared" ref="I28" si="7">SUM(I25:I27)</f>
        <v>0</v>
      </c>
    </row>
    <row r="29" spans="1:9" x14ac:dyDescent="0.2">
      <c r="A29" s="83"/>
      <c r="B29" s="84"/>
      <c r="C29" s="88"/>
      <c r="D29" s="88"/>
      <c r="E29" s="88"/>
      <c r="F29" s="88"/>
      <c r="G29" s="88"/>
      <c r="H29" s="88"/>
      <c r="I29" s="88"/>
    </row>
    <row r="30" spans="1:9" x14ac:dyDescent="0.2">
      <c r="A30" s="83" t="s">
        <v>7</v>
      </c>
      <c r="B30" s="84"/>
      <c r="C30" s="87">
        <f t="shared" ref="C30:H30" si="8">+C19+C20-C21+C28</f>
        <v>0</v>
      </c>
      <c r="D30" s="87">
        <f t="shared" si="8"/>
        <v>0</v>
      </c>
      <c r="E30" s="87">
        <f t="shared" si="8"/>
        <v>0</v>
      </c>
      <c r="F30" s="87">
        <f t="shared" si="8"/>
        <v>0</v>
      </c>
      <c r="G30" s="87">
        <f t="shared" si="8"/>
        <v>0</v>
      </c>
      <c r="H30" s="87">
        <f t="shared" si="8"/>
        <v>0</v>
      </c>
      <c r="I30" s="87">
        <f t="shared" ref="I30" si="9">+I19+I20-I21+I28</f>
        <v>0</v>
      </c>
    </row>
    <row r="31" spans="1:9" x14ac:dyDescent="0.2">
      <c r="A31" s="89"/>
      <c r="B31" s="90"/>
      <c r="C31" s="92"/>
      <c r="D31" s="92"/>
      <c r="E31" s="88"/>
      <c r="F31" s="88"/>
      <c r="G31" s="88"/>
      <c r="H31" s="88"/>
      <c r="I31" s="88"/>
    </row>
    <row r="32" spans="1:9" x14ac:dyDescent="0.2">
      <c r="A32" s="83" t="s">
        <v>24</v>
      </c>
      <c r="B32" s="84"/>
      <c r="C32" s="92"/>
      <c r="D32" s="92"/>
      <c r="E32" s="88"/>
      <c r="F32" s="88">
        <v>513098</v>
      </c>
      <c r="G32" s="88">
        <v>251145.96</v>
      </c>
      <c r="H32" s="88"/>
      <c r="I32" s="88"/>
    </row>
    <row r="33" spans="1:9" x14ac:dyDescent="0.2">
      <c r="A33" s="89"/>
      <c r="B33" s="90"/>
      <c r="C33" s="92"/>
      <c r="D33" s="92"/>
      <c r="E33" s="88"/>
      <c r="F33" s="88"/>
      <c r="G33" s="88"/>
      <c r="H33" s="88"/>
      <c r="I33" s="88"/>
    </row>
    <row r="34" spans="1:9" x14ac:dyDescent="0.2">
      <c r="A34" s="83" t="s">
        <v>25</v>
      </c>
      <c r="B34" s="93"/>
      <c r="C34" s="94">
        <f t="shared" ref="C34:E34" si="10">C30-C32</f>
        <v>0</v>
      </c>
      <c r="D34" s="94">
        <f t="shared" si="10"/>
        <v>0</v>
      </c>
      <c r="E34" s="95">
        <f t="shared" si="10"/>
        <v>0</v>
      </c>
      <c r="F34" s="95" t="s">
        <v>76</v>
      </c>
      <c r="G34" s="95" t="s">
        <v>76</v>
      </c>
      <c r="H34" s="95">
        <f t="shared" ref="H34" si="11">H30-H32</f>
        <v>0</v>
      </c>
      <c r="I34" s="95">
        <f t="shared" ref="I34" si="12">I30-I32</f>
        <v>0</v>
      </c>
    </row>
    <row r="35" spans="1:9" x14ac:dyDescent="0.2">
      <c r="A35" s="96"/>
      <c r="B35" s="96"/>
      <c r="C35" s="97"/>
      <c r="D35" s="97"/>
      <c r="E35" s="97"/>
      <c r="F35" s="97"/>
      <c r="G35" s="97"/>
      <c r="H35" s="97"/>
      <c r="I35" s="97"/>
    </row>
    <row r="36" spans="1:9" x14ac:dyDescent="0.2">
      <c r="A36" s="98" t="s">
        <v>26</v>
      </c>
      <c r="B36" s="80"/>
      <c r="C36" s="53"/>
      <c r="D36" s="53"/>
      <c r="E36" s="99"/>
      <c r="F36" s="99"/>
      <c r="G36" s="99"/>
      <c r="H36" s="99"/>
      <c r="I36" s="99"/>
    </row>
    <row r="37" spans="1:9" x14ac:dyDescent="0.2">
      <c r="A37" s="100" t="s">
        <v>29</v>
      </c>
      <c r="B37" s="90"/>
      <c r="C37" s="46"/>
      <c r="D37" s="46"/>
      <c r="E37" s="92"/>
      <c r="F37" s="92"/>
      <c r="G37" s="92"/>
      <c r="H37" s="92"/>
      <c r="I37" s="92"/>
    </row>
    <row r="38" spans="1:9" x14ac:dyDescent="0.2">
      <c r="A38" s="83"/>
      <c r="B38" s="84"/>
      <c r="C38" s="88"/>
      <c r="D38" s="88"/>
      <c r="E38" s="88"/>
      <c r="F38" s="88"/>
      <c r="G38" s="88"/>
      <c r="H38" s="88"/>
      <c r="I38" s="88"/>
    </row>
    <row r="39" spans="1:9" x14ac:dyDescent="0.2">
      <c r="A39" s="83" t="s">
        <v>6</v>
      </c>
      <c r="B39" s="84"/>
      <c r="C39" s="39"/>
      <c r="D39" s="39"/>
      <c r="E39" s="88"/>
      <c r="F39" s="88"/>
      <c r="G39" s="88"/>
      <c r="H39" s="88"/>
      <c r="I39" s="88"/>
    </row>
    <row r="40" spans="1:9" x14ac:dyDescent="0.2">
      <c r="A40" s="83"/>
      <c r="B40" s="84"/>
      <c r="C40" s="39"/>
      <c r="D40" s="39"/>
      <c r="E40" s="88"/>
      <c r="F40" s="88"/>
      <c r="G40" s="88"/>
      <c r="H40" s="88"/>
      <c r="I40" s="88"/>
    </row>
    <row r="41" spans="1:9" x14ac:dyDescent="0.2">
      <c r="A41" s="100" t="s">
        <v>8</v>
      </c>
      <c r="B41" s="93"/>
      <c r="C41" s="39"/>
      <c r="D41" s="39"/>
      <c r="E41" s="88"/>
      <c r="F41" s="88"/>
      <c r="G41" s="88"/>
      <c r="H41" s="88"/>
      <c r="I41" s="88"/>
    </row>
    <row r="42" spans="1:9" x14ac:dyDescent="0.2">
      <c r="A42" s="101" t="s">
        <v>9</v>
      </c>
      <c r="B42" s="102"/>
      <c r="C42" s="39"/>
      <c r="D42" s="39"/>
      <c r="E42" s="88"/>
      <c r="F42" s="88"/>
      <c r="G42" s="88"/>
      <c r="H42" s="88"/>
      <c r="I42" s="88"/>
    </row>
    <row r="43" spans="1:9" x14ac:dyDescent="0.2">
      <c r="A43" s="10" t="s">
        <v>8</v>
      </c>
      <c r="B43" s="8"/>
      <c r="C43" s="75"/>
      <c r="D43" s="75"/>
      <c r="E43" s="18"/>
      <c r="F43" s="18"/>
      <c r="G43" s="18"/>
      <c r="H43" s="18"/>
      <c r="I43" s="18"/>
    </row>
    <row r="44" spans="1:9" x14ac:dyDescent="0.2">
      <c r="A44" s="13" t="s">
        <v>9</v>
      </c>
      <c r="B44" s="9"/>
      <c r="C44" s="75"/>
      <c r="D44" s="75"/>
      <c r="E44" s="18"/>
      <c r="F44" s="18"/>
      <c r="G44" s="18"/>
      <c r="H44" s="18"/>
      <c r="I44" s="18"/>
    </row>
  </sheetData>
  <sheetProtection selectLockedCells="1"/>
  <mergeCells count="5">
    <mergeCell ref="A15:I15"/>
    <mergeCell ref="B3:E3"/>
    <mergeCell ref="A8:I8"/>
    <mergeCell ref="A10:I10"/>
    <mergeCell ref="A12:I13"/>
  </mergeCells>
  <printOptions horizontalCentered="1"/>
  <pageMargins left="0.75" right="0.75" top="0.6" bottom="0.55000000000000004" header="0.28000000000000003" footer="0.16"/>
  <pageSetup scale="97"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075E25-431F-4B33-B591-CF3268120EF1}">
  <sheetPr>
    <pageSetUpPr fitToPage="1"/>
  </sheetPr>
  <dimension ref="A1:I42"/>
  <sheetViews>
    <sheetView zoomScaleNormal="100" zoomScalePageLayoutView="90" workbookViewId="0">
      <selection activeCell="A6" sqref="A6"/>
    </sheetView>
  </sheetViews>
  <sheetFormatPr defaultColWidth="8.85546875" defaultRowHeight="12.75" x14ac:dyDescent="0.2"/>
  <cols>
    <col min="1" max="2" width="14.7109375" style="27" customWidth="1"/>
    <col min="3" max="8" width="14" style="27" customWidth="1"/>
    <col min="9" max="9" width="13.140625" style="27" customWidth="1"/>
    <col min="10" max="16384" width="8.8554687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186</v>
      </c>
      <c r="I2" s="80"/>
    </row>
    <row r="3" spans="1:9" x14ac:dyDescent="0.2">
      <c r="A3" s="78" t="s">
        <v>22</v>
      </c>
      <c r="B3" s="80" t="s">
        <v>197</v>
      </c>
      <c r="C3" s="80"/>
      <c r="D3" s="80"/>
      <c r="E3" s="78"/>
      <c r="F3" s="78"/>
      <c r="G3" s="81" t="s">
        <v>15</v>
      </c>
      <c r="H3" s="137" t="s">
        <v>188</v>
      </c>
      <c r="I3" s="82"/>
    </row>
    <row r="4" spans="1:9" x14ac:dyDescent="0.2">
      <c r="A4" s="78" t="s">
        <v>16</v>
      </c>
      <c r="B4" s="80" t="s">
        <v>198</v>
      </c>
      <c r="C4" s="80"/>
      <c r="D4" s="80"/>
      <c r="E4" s="78"/>
      <c r="F4" s="78"/>
      <c r="G4" s="81" t="s">
        <v>18</v>
      </c>
      <c r="H4" s="80" t="s">
        <v>60</v>
      </c>
      <c r="I4" s="80"/>
    </row>
    <row r="5" spans="1:9" x14ac:dyDescent="0.2">
      <c r="A5" s="78" t="s">
        <v>17</v>
      </c>
      <c r="B5" s="80" t="s">
        <v>199</v>
      </c>
      <c r="C5" s="82"/>
      <c r="D5" s="82"/>
      <c r="E5" s="78"/>
      <c r="F5" s="78"/>
      <c r="G5" s="81" t="s">
        <v>19</v>
      </c>
      <c r="H5" s="82" t="s">
        <v>200</v>
      </c>
      <c r="I5" s="82"/>
    </row>
    <row r="6" spans="1:9" x14ac:dyDescent="0.2">
      <c r="A6" s="78"/>
      <c r="B6" s="78"/>
      <c r="C6" s="78"/>
      <c r="D6" s="78"/>
      <c r="E6" s="78"/>
      <c r="F6" s="78"/>
      <c r="G6" s="78"/>
      <c r="H6" s="78"/>
      <c r="I6" s="78"/>
    </row>
    <row r="7" spans="1:9" x14ac:dyDescent="0.2">
      <c r="A7" s="78" t="s">
        <v>201</v>
      </c>
      <c r="B7" s="78"/>
      <c r="C7" s="78"/>
      <c r="D7" s="78"/>
      <c r="E7" s="78"/>
      <c r="F7" s="78"/>
      <c r="G7" s="78"/>
      <c r="H7" s="78"/>
      <c r="I7" s="78"/>
    </row>
    <row r="8" spans="1:9" x14ac:dyDescent="0.2">
      <c r="A8" s="78"/>
      <c r="B8" s="78"/>
      <c r="C8" s="78"/>
      <c r="D8" s="78"/>
      <c r="E8" s="78"/>
      <c r="F8" s="78"/>
      <c r="G8" s="78"/>
      <c r="H8" s="78"/>
      <c r="I8" s="78"/>
    </row>
    <row r="9" spans="1:9" x14ac:dyDescent="0.2">
      <c r="A9" s="78" t="s">
        <v>202</v>
      </c>
      <c r="B9" s="78"/>
      <c r="C9" s="78"/>
      <c r="D9" s="78"/>
      <c r="E9" s="78"/>
      <c r="F9" s="78"/>
      <c r="G9" s="78"/>
      <c r="H9" s="78"/>
      <c r="I9" s="78"/>
    </row>
    <row r="10" spans="1:9" x14ac:dyDescent="0.2">
      <c r="A10" s="78"/>
      <c r="B10" s="78"/>
      <c r="C10" s="78"/>
      <c r="D10" s="78"/>
      <c r="E10" s="78"/>
      <c r="F10" s="78"/>
      <c r="G10" s="78"/>
      <c r="H10" s="78"/>
      <c r="I10" s="78"/>
    </row>
    <row r="11" spans="1:9" x14ac:dyDescent="0.2">
      <c r="A11" s="78" t="s">
        <v>203</v>
      </c>
      <c r="B11" s="78"/>
      <c r="C11" s="78"/>
      <c r="D11" s="78"/>
      <c r="E11" s="78"/>
      <c r="F11" s="78"/>
      <c r="G11" s="78"/>
      <c r="H11" s="78"/>
      <c r="I11" s="78"/>
    </row>
    <row r="12" spans="1:9" x14ac:dyDescent="0.2">
      <c r="A12" s="78"/>
      <c r="B12" s="78"/>
      <c r="C12" s="78"/>
      <c r="D12" s="78"/>
      <c r="E12" s="78"/>
      <c r="F12" s="78"/>
      <c r="G12" s="78"/>
      <c r="H12" s="78"/>
      <c r="I12" s="78"/>
    </row>
    <row r="13" spans="1:9" x14ac:dyDescent="0.2">
      <c r="A13" s="27" t="s">
        <v>344</v>
      </c>
      <c r="B13" s="78"/>
      <c r="C13" s="78"/>
      <c r="D13" s="78"/>
      <c r="E13" s="78"/>
      <c r="F13" s="78"/>
      <c r="G13" s="78"/>
      <c r="H13" s="78"/>
      <c r="I13" s="78"/>
    </row>
    <row r="14" spans="1:9" x14ac:dyDescent="0.2">
      <c r="A14" s="78"/>
      <c r="B14" s="78"/>
      <c r="C14" s="78"/>
      <c r="D14" s="78"/>
      <c r="E14" s="78"/>
      <c r="F14" s="78"/>
      <c r="G14" s="78"/>
      <c r="H14" s="78"/>
      <c r="I14" s="78"/>
    </row>
    <row r="15" spans="1:9" x14ac:dyDescent="0.2">
      <c r="A15" s="223" t="s">
        <v>12</v>
      </c>
      <c r="B15" s="224"/>
      <c r="C15" s="224"/>
      <c r="D15" s="224"/>
      <c r="E15" s="224"/>
      <c r="F15" s="224"/>
      <c r="G15" s="224"/>
      <c r="H15" s="224"/>
      <c r="I15" s="225"/>
    </row>
    <row r="16" spans="1:9" x14ac:dyDescent="0.2">
      <c r="A16" s="83"/>
      <c r="B16" s="84"/>
      <c r="C16" s="85" t="s">
        <v>27</v>
      </c>
      <c r="D16" s="85" t="s">
        <v>30</v>
      </c>
      <c r="E16" s="85" t="s">
        <v>32</v>
      </c>
      <c r="F16" s="85" t="s">
        <v>33</v>
      </c>
      <c r="G16" s="85" t="s">
        <v>34</v>
      </c>
      <c r="H16" s="85" t="s">
        <v>35</v>
      </c>
      <c r="I16" s="85" t="s">
        <v>312</v>
      </c>
    </row>
    <row r="17" spans="1:9" x14ac:dyDescent="0.2">
      <c r="A17" s="83"/>
      <c r="B17" s="84"/>
      <c r="C17" s="35" t="s">
        <v>10</v>
      </c>
      <c r="D17" s="86" t="s">
        <v>10</v>
      </c>
      <c r="E17" s="37" t="s">
        <v>10</v>
      </c>
      <c r="F17" s="37" t="s">
        <v>10</v>
      </c>
      <c r="G17" s="37" t="s">
        <v>10</v>
      </c>
      <c r="H17" s="37" t="s">
        <v>11</v>
      </c>
      <c r="I17" s="37" t="s">
        <v>11</v>
      </c>
    </row>
    <row r="18" spans="1:9" x14ac:dyDescent="0.2">
      <c r="A18" s="83" t="s">
        <v>0</v>
      </c>
      <c r="B18" s="84"/>
      <c r="C18" s="88"/>
      <c r="D18" s="88"/>
      <c r="E18" s="88"/>
      <c r="F18" s="88"/>
      <c r="G18" s="88"/>
      <c r="H18" s="88"/>
      <c r="I18" s="88"/>
    </row>
    <row r="19" spans="1:9" x14ac:dyDescent="0.2">
      <c r="A19" s="83" t="s">
        <v>1</v>
      </c>
      <c r="B19" s="84"/>
      <c r="C19" s="88">
        <f t="shared" ref="C19:E19" si="0">B30</f>
        <v>0</v>
      </c>
      <c r="D19" s="88">
        <f t="shared" si="0"/>
        <v>0</v>
      </c>
      <c r="E19" s="88">
        <f t="shared" si="0"/>
        <v>0</v>
      </c>
      <c r="F19" s="88">
        <v>0</v>
      </c>
      <c r="G19" s="88">
        <v>0</v>
      </c>
      <c r="H19" s="88">
        <f t="shared" ref="H19" si="1">G30</f>
        <v>1451223.87</v>
      </c>
      <c r="I19" s="88">
        <v>0</v>
      </c>
    </row>
    <row r="20" spans="1:9" x14ac:dyDescent="0.2">
      <c r="A20" s="83" t="s">
        <v>2</v>
      </c>
      <c r="B20" s="84"/>
      <c r="C20" s="88"/>
      <c r="D20" s="88"/>
      <c r="E20" s="88"/>
      <c r="F20" s="88">
        <v>0</v>
      </c>
      <c r="G20" s="88">
        <v>0</v>
      </c>
      <c r="H20" s="88">
        <v>0</v>
      </c>
      <c r="I20" s="88">
        <v>0</v>
      </c>
    </row>
    <row r="21" spans="1:9" x14ac:dyDescent="0.2">
      <c r="A21" s="83" t="s">
        <v>3</v>
      </c>
      <c r="B21" s="84"/>
      <c r="C21" s="88"/>
      <c r="D21" s="88"/>
      <c r="E21" s="87"/>
      <c r="F21" s="88">
        <v>0</v>
      </c>
      <c r="G21" s="88">
        <v>48776.13</v>
      </c>
      <c r="H21" s="88">
        <v>1451224</v>
      </c>
      <c r="I21" s="88">
        <v>0</v>
      </c>
    </row>
    <row r="22" spans="1:9" x14ac:dyDescent="0.2">
      <c r="A22" s="83"/>
      <c r="B22" s="84"/>
      <c r="C22" s="88"/>
      <c r="D22" s="88"/>
      <c r="E22" s="88"/>
      <c r="F22" s="88"/>
      <c r="G22" s="88"/>
      <c r="H22" s="88"/>
      <c r="I22" s="88"/>
    </row>
    <row r="23" spans="1:9" x14ac:dyDescent="0.2">
      <c r="A23" s="32" t="s">
        <v>4</v>
      </c>
      <c r="B23" s="30"/>
      <c r="C23" s="41"/>
      <c r="D23" s="41"/>
      <c r="E23" s="41"/>
      <c r="F23" s="41"/>
      <c r="G23" s="41"/>
      <c r="H23" s="38"/>
      <c r="I23" s="38"/>
    </row>
    <row r="24" spans="1:9" x14ac:dyDescent="0.2">
      <c r="A24" s="32" t="s">
        <v>31</v>
      </c>
      <c r="B24" s="33"/>
      <c r="C24" s="42"/>
      <c r="D24" s="41"/>
      <c r="E24" s="41"/>
      <c r="F24" s="41"/>
      <c r="G24" s="41"/>
      <c r="H24" s="38"/>
      <c r="I24" s="38"/>
    </row>
    <row r="25" spans="1:9" x14ac:dyDescent="0.2">
      <c r="A25" s="43" t="s">
        <v>306</v>
      </c>
      <c r="B25" s="44"/>
      <c r="C25" s="39"/>
      <c r="D25" s="39"/>
      <c r="E25" s="39"/>
      <c r="F25" s="39"/>
      <c r="G25" s="39">
        <v>1500000</v>
      </c>
      <c r="H25" s="39"/>
      <c r="I25" s="39"/>
    </row>
    <row r="26" spans="1:9" x14ac:dyDescent="0.2">
      <c r="A26" s="43"/>
      <c r="B26" s="44"/>
      <c r="C26" s="39"/>
      <c r="D26" s="39"/>
      <c r="E26" s="39"/>
      <c r="F26" s="39"/>
      <c r="G26" s="39"/>
      <c r="H26" s="39"/>
      <c r="I26" s="39"/>
    </row>
    <row r="27" spans="1:9" x14ac:dyDescent="0.2">
      <c r="A27" s="43"/>
      <c r="B27" s="44"/>
      <c r="C27" s="39"/>
      <c r="D27" s="39"/>
      <c r="E27" s="39"/>
      <c r="F27" s="39"/>
      <c r="G27" s="39"/>
      <c r="H27" s="39"/>
      <c r="I27" s="39"/>
    </row>
    <row r="28" spans="1:9" x14ac:dyDescent="0.2">
      <c r="A28" s="32" t="s">
        <v>5</v>
      </c>
      <c r="B28" s="33"/>
      <c r="C28" s="38">
        <f t="shared" ref="C28:H28" si="2">SUM(C25:C27)</f>
        <v>0</v>
      </c>
      <c r="D28" s="38">
        <f t="shared" si="2"/>
        <v>0</v>
      </c>
      <c r="E28" s="38">
        <f t="shared" si="2"/>
        <v>0</v>
      </c>
      <c r="F28" s="38">
        <f t="shared" si="2"/>
        <v>0</v>
      </c>
      <c r="G28" s="38">
        <f t="shared" si="2"/>
        <v>1500000</v>
      </c>
      <c r="H28" s="38">
        <f t="shared" si="2"/>
        <v>0</v>
      </c>
      <c r="I28" s="38">
        <f t="shared" ref="I28" si="3">SUM(I25:I27)</f>
        <v>0</v>
      </c>
    </row>
    <row r="29" spans="1:9" x14ac:dyDescent="0.2">
      <c r="A29" s="83"/>
      <c r="B29" s="84"/>
      <c r="C29" s="88"/>
      <c r="D29" s="88"/>
      <c r="E29" s="88"/>
      <c r="F29" s="88"/>
      <c r="G29" s="88"/>
      <c r="H29" s="88"/>
      <c r="I29" s="88"/>
    </row>
    <row r="30" spans="1:9" x14ac:dyDescent="0.2">
      <c r="A30" s="83" t="s">
        <v>7</v>
      </c>
      <c r="B30" s="84"/>
      <c r="C30" s="87">
        <f t="shared" ref="C30:I30" si="4">+C19+C20-C21+C28</f>
        <v>0</v>
      </c>
      <c r="D30" s="87">
        <f t="shared" si="4"/>
        <v>0</v>
      </c>
      <c r="E30" s="87">
        <f t="shared" si="4"/>
        <v>0</v>
      </c>
      <c r="F30" s="87">
        <f t="shared" si="4"/>
        <v>0</v>
      </c>
      <c r="G30" s="87">
        <f t="shared" si="4"/>
        <v>1451223.87</v>
      </c>
      <c r="H30" s="87">
        <f t="shared" si="4"/>
        <v>-0.12999999988824129</v>
      </c>
      <c r="I30" s="87">
        <f t="shared" si="4"/>
        <v>0</v>
      </c>
    </row>
    <row r="31" spans="1:9" x14ac:dyDescent="0.2">
      <c r="A31" s="89"/>
      <c r="B31" s="90"/>
      <c r="C31" s="92"/>
      <c r="D31" s="92"/>
      <c r="E31" s="88"/>
      <c r="F31" s="88"/>
      <c r="G31" s="88"/>
      <c r="H31" s="88"/>
      <c r="I31" s="88"/>
    </row>
    <row r="32" spans="1:9" x14ac:dyDescent="0.2">
      <c r="A32" s="83" t="s">
        <v>24</v>
      </c>
      <c r="B32" s="84"/>
      <c r="C32" s="92"/>
      <c r="D32" s="92"/>
      <c r="E32" s="88"/>
      <c r="F32" s="88"/>
      <c r="G32" s="88">
        <v>1451223.87</v>
      </c>
      <c r="H32" s="88"/>
      <c r="I32" s="88"/>
    </row>
    <row r="33" spans="1:9" x14ac:dyDescent="0.2">
      <c r="A33" s="89"/>
      <c r="B33" s="90"/>
      <c r="C33" s="92"/>
      <c r="D33" s="92"/>
      <c r="E33" s="88"/>
      <c r="F33" s="88"/>
      <c r="G33" s="88"/>
      <c r="H33" s="88"/>
      <c r="I33" s="88"/>
    </row>
    <row r="34" spans="1:9" x14ac:dyDescent="0.2">
      <c r="A34" s="83" t="s">
        <v>25</v>
      </c>
      <c r="B34" s="93"/>
      <c r="C34" s="94">
        <f t="shared" ref="C34:I34" si="5">C30-C32</f>
        <v>0</v>
      </c>
      <c r="D34" s="94">
        <f t="shared" si="5"/>
        <v>0</v>
      </c>
      <c r="E34" s="95">
        <f t="shared" si="5"/>
        <v>0</v>
      </c>
      <c r="F34" s="95">
        <f t="shared" si="5"/>
        <v>0</v>
      </c>
      <c r="G34" s="95">
        <f t="shared" si="5"/>
        <v>0</v>
      </c>
      <c r="H34" s="95">
        <f t="shared" si="5"/>
        <v>-0.12999999988824129</v>
      </c>
      <c r="I34" s="95">
        <f t="shared" si="5"/>
        <v>0</v>
      </c>
    </row>
    <row r="35" spans="1:9" x14ac:dyDescent="0.2">
      <c r="A35" s="96"/>
      <c r="B35" s="96"/>
      <c r="C35" s="97"/>
      <c r="D35" s="97"/>
      <c r="E35" s="97"/>
      <c r="F35" s="97"/>
      <c r="G35" s="97"/>
      <c r="H35" s="97"/>
      <c r="I35" s="97"/>
    </row>
    <row r="36" spans="1:9" x14ac:dyDescent="0.2">
      <c r="A36" s="98" t="s">
        <v>26</v>
      </c>
      <c r="B36" s="80"/>
      <c r="C36" s="53"/>
      <c r="D36" s="53"/>
      <c r="E36" s="99"/>
      <c r="F36" s="99"/>
      <c r="G36" s="99"/>
      <c r="H36" s="99"/>
      <c r="I36" s="99"/>
    </row>
    <row r="37" spans="1:9" x14ac:dyDescent="0.2">
      <c r="A37" s="100" t="s">
        <v>29</v>
      </c>
      <c r="B37" s="90"/>
      <c r="C37" s="46"/>
      <c r="D37" s="46"/>
      <c r="E37" s="92"/>
      <c r="F37" s="92"/>
      <c r="G37" s="92"/>
      <c r="H37" s="92"/>
      <c r="I37" s="92"/>
    </row>
    <row r="38" spans="1:9" x14ac:dyDescent="0.2">
      <c r="A38" s="83"/>
      <c r="B38" s="84"/>
      <c r="C38" s="88"/>
      <c r="D38" s="88"/>
      <c r="E38" s="88"/>
      <c r="F38" s="88"/>
      <c r="G38" s="88"/>
      <c r="H38" s="88"/>
      <c r="I38" s="88"/>
    </row>
    <row r="39" spans="1:9" x14ac:dyDescent="0.2">
      <c r="A39" s="83" t="s">
        <v>6</v>
      </c>
      <c r="B39" s="84"/>
      <c r="C39" s="39"/>
      <c r="D39" s="39"/>
      <c r="E39" s="88"/>
      <c r="F39" s="88"/>
      <c r="G39" s="88"/>
      <c r="H39" s="88"/>
      <c r="I39" s="88"/>
    </row>
    <row r="40" spans="1:9" x14ac:dyDescent="0.2">
      <c r="A40" s="83"/>
      <c r="B40" s="84"/>
      <c r="C40" s="39"/>
      <c r="D40" s="39"/>
      <c r="E40" s="88"/>
      <c r="F40" s="88"/>
      <c r="G40" s="88"/>
      <c r="H40" s="88"/>
      <c r="I40" s="88"/>
    </row>
    <row r="41" spans="1:9" x14ac:dyDescent="0.2">
      <c r="A41" s="100" t="s">
        <v>8</v>
      </c>
      <c r="B41" s="93"/>
      <c r="C41" s="39"/>
      <c r="D41" s="39"/>
      <c r="E41" s="88"/>
      <c r="F41" s="88"/>
      <c r="G41" s="88"/>
      <c r="H41" s="88"/>
      <c r="I41" s="88"/>
    </row>
    <row r="42" spans="1:9" x14ac:dyDescent="0.2">
      <c r="A42" s="101" t="s">
        <v>9</v>
      </c>
      <c r="B42" s="102"/>
      <c r="C42" s="39"/>
      <c r="D42" s="39"/>
      <c r="E42" s="88"/>
      <c r="F42" s="88"/>
      <c r="G42" s="88"/>
      <c r="H42" s="88"/>
      <c r="I42" s="88"/>
    </row>
  </sheetData>
  <sheetProtection selectLockedCells="1"/>
  <mergeCells count="1">
    <mergeCell ref="A15:I15"/>
  </mergeCells>
  <printOptions horizontalCentered="1"/>
  <pageMargins left="0.75" right="0.75" top="0.6" bottom="0.55000000000000004" header="0.28000000000000003" footer="0.16"/>
  <pageSetup scale="97" orientation="landscape" horizontalDpi="4294967295" verticalDpi="4294967295" r:id="rId1"/>
  <headerFooter alignWithMargins="0">
    <oddHeader>&amp;C&amp;"Arial,Bold"Report on Non-General Fund Information
&amp;"Arial,Regular"for Submittal to the 2023 Legislature</oddHeader>
    <oddFooter>&amp;LForm 37-47 (rev. 9/7/21)&amp;R&amp;D  &amp;T</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96F442-C7E4-4537-886C-40425C6D5FFA}">
  <sheetPr>
    <pageSetUpPr fitToPage="1"/>
  </sheetPr>
  <dimension ref="A1:I41"/>
  <sheetViews>
    <sheetView zoomScaleNormal="100" zoomScalePageLayoutView="90" workbookViewId="0">
      <selection activeCell="A5" sqref="A5"/>
    </sheetView>
  </sheetViews>
  <sheetFormatPr defaultColWidth="8.85546875" defaultRowHeight="12.75" x14ac:dyDescent="0.2"/>
  <cols>
    <col min="1" max="2" width="14.7109375" style="27" customWidth="1"/>
    <col min="3" max="8" width="14" style="27" customWidth="1"/>
    <col min="9" max="9" width="13.140625" style="27" customWidth="1"/>
    <col min="10" max="16384" width="8.85546875" style="27"/>
  </cols>
  <sheetData>
    <row r="1" spans="1:9" x14ac:dyDescent="0.2">
      <c r="A1" s="27" t="s">
        <v>13</v>
      </c>
      <c r="B1" s="80" t="s">
        <v>55</v>
      </c>
      <c r="C1" s="28"/>
      <c r="D1" s="28"/>
      <c r="G1" s="29" t="s">
        <v>14</v>
      </c>
      <c r="H1" s="28" t="s">
        <v>358</v>
      </c>
      <c r="I1" s="28"/>
    </row>
    <row r="2" spans="1:9" x14ac:dyDescent="0.2">
      <c r="A2" s="27" t="s">
        <v>22</v>
      </c>
      <c r="B2" s="28" t="s">
        <v>361</v>
      </c>
      <c r="C2" s="28"/>
      <c r="D2" s="28"/>
      <c r="G2" s="29" t="s">
        <v>15</v>
      </c>
      <c r="H2" s="30" t="s">
        <v>359</v>
      </c>
      <c r="I2" s="30"/>
    </row>
    <row r="3" spans="1:9" x14ac:dyDescent="0.2">
      <c r="A3" s="27" t="s">
        <v>16</v>
      </c>
      <c r="B3" s="80" t="s">
        <v>152</v>
      </c>
      <c r="C3" s="28"/>
      <c r="D3" s="28"/>
      <c r="G3" s="29" t="s">
        <v>18</v>
      </c>
      <c r="H3" s="28" t="s">
        <v>41</v>
      </c>
      <c r="I3" s="28"/>
    </row>
    <row r="4" spans="1:9" x14ac:dyDescent="0.2">
      <c r="A4" s="27" t="s">
        <v>17</v>
      </c>
      <c r="B4" s="80" t="s">
        <v>153</v>
      </c>
      <c r="C4" s="30"/>
      <c r="D4" s="30"/>
      <c r="G4" s="29" t="s">
        <v>19</v>
      </c>
      <c r="H4" s="30" t="s">
        <v>362</v>
      </c>
      <c r="I4" s="30"/>
    </row>
    <row r="6" spans="1:9" ht="54" customHeight="1" x14ac:dyDescent="0.2">
      <c r="A6" s="220" t="s">
        <v>307</v>
      </c>
      <c r="B6" s="220"/>
      <c r="C6" s="220"/>
      <c r="D6" s="220"/>
      <c r="E6" s="220"/>
      <c r="F6" s="220"/>
      <c r="G6" s="220"/>
      <c r="H6" s="220"/>
      <c r="I6" s="220"/>
    </row>
    <row r="7" spans="1:9" ht="11.25" customHeight="1" x14ac:dyDescent="0.2">
      <c r="A7" s="78"/>
      <c r="B7" s="78"/>
      <c r="C7" s="78"/>
      <c r="D7" s="78"/>
      <c r="E7" s="78"/>
      <c r="F7" s="78"/>
      <c r="G7" s="78"/>
      <c r="H7" s="78"/>
      <c r="I7" s="78"/>
    </row>
    <row r="8" spans="1:9" ht="42" customHeight="1" x14ac:dyDescent="0.2">
      <c r="A8" s="220" t="s">
        <v>308</v>
      </c>
      <c r="B8" s="220"/>
      <c r="C8" s="220"/>
      <c r="D8" s="220"/>
      <c r="E8" s="220"/>
      <c r="F8" s="220"/>
      <c r="G8" s="220"/>
      <c r="H8" s="220"/>
      <c r="I8" s="220"/>
    </row>
    <row r="9" spans="1:9" x14ac:dyDescent="0.2">
      <c r="A9" s="78"/>
      <c r="B9" s="78"/>
      <c r="C9" s="78"/>
      <c r="D9" s="78"/>
      <c r="E9" s="78"/>
      <c r="F9" s="78"/>
      <c r="G9" s="78"/>
      <c r="H9" s="78"/>
      <c r="I9" s="78"/>
    </row>
    <row r="10" spans="1:9" x14ac:dyDescent="0.2">
      <c r="A10" s="220" t="s">
        <v>309</v>
      </c>
      <c r="B10" s="220"/>
      <c r="C10" s="220"/>
      <c r="D10" s="220"/>
      <c r="E10" s="220"/>
      <c r="F10" s="220"/>
      <c r="G10" s="220"/>
      <c r="H10" s="220"/>
      <c r="I10" s="220"/>
    </row>
    <row r="11" spans="1:9" x14ac:dyDescent="0.2">
      <c r="A11" s="78"/>
      <c r="B11" s="78"/>
      <c r="C11" s="78"/>
      <c r="D11" s="78"/>
      <c r="E11" s="78"/>
      <c r="F11" s="78"/>
      <c r="G11" s="78"/>
      <c r="H11" s="78"/>
      <c r="I11" s="78"/>
    </row>
    <row r="12" spans="1:9" x14ac:dyDescent="0.2">
      <c r="A12" s="27" t="s">
        <v>108</v>
      </c>
      <c r="B12" s="78"/>
      <c r="C12" s="78"/>
      <c r="D12" s="78"/>
      <c r="E12" s="78"/>
      <c r="F12" s="78"/>
      <c r="G12" s="78"/>
      <c r="H12" s="78"/>
      <c r="I12" s="78"/>
    </row>
    <row r="14" spans="1:9" x14ac:dyDescent="0.2">
      <c r="A14" s="214" t="s">
        <v>12</v>
      </c>
      <c r="B14" s="215"/>
      <c r="C14" s="215"/>
      <c r="D14" s="215"/>
      <c r="E14" s="215"/>
      <c r="F14" s="215"/>
      <c r="G14" s="215"/>
      <c r="H14" s="215"/>
      <c r="I14" s="216"/>
    </row>
    <row r="15" spans="1:9" x14ac:dyDescent="0.2">
      <c r="A15" s="32"/>
      <c r="B15" s="33"/>
      <c r="C15" s="34" t="s">
        <v>27</v>
      </c>
      <c r="D15" s="34" t="s">
        <v>30</v>
      </c>
      <c r="E15" s="34" t="s">
        <v>32</v>
      </c>
      <c r="F15" s="34" t="s">
        <v>33</v>
      </c>
      <c r="G15" s="34" t="s">
        <v>34</v>
      </c>
      <c r="H15" s="34" t="s">
        <v>35</v>
      </c>
      <c r="I15" s="34" t="s">
        <v>312</v>
      </c>
    </row>
    <row r="16" spans="1:9" x14ac:dyDescent="0.2">
      <c r="A16" s="32"/>
      <c r="B16" s="33"/>
      <c r="C16" s="35" t="s">
        <v>10</v>
      </c>
      <c r="D16" s="36" t="s">
        <v>10</v>
      </c>
      <c r="E16" s="35" t="s">
        <v>10</v>
      </c>
      <c r="F16" s="35" t="s">
        <v>10</v>
      </c>
      <c r="G16" s="35" t="s">
        <v>10</v>
      </c>
      <c r="H16" s="35" t="s">
        <v>11</v>
      </c>
      <c r="I16" s="35" t="s">
        <v>11</v>
      </c>
    </row>
    <row r="17" spans="1:9" x14ac:dyDescent="0.2">
      <c r="A17" s="32" t="s">
        <v>0</v>
      </c>
      <c r="B17" s="33"/>
      <c r="C17" s="39"/>
      <c r="D17" s="39"/>
      <c r="E17" s="39">
        <v>1984225</v>
      </c>
      <c r="F17" s="39">
        <v>396845</v>
      </c>
      <c r="G17" s="39">
        <v>396845</v>
      </c>
      <c r="H17" s="39">
        <v>396845</v>
      </c>
      <c r="I17" s="39">
        <v>396845</v>
      </c>
    </row>
    <row r="18" spans="1:9" x14ac:dyDescent="0.2">
      <c r="A18" s="32" t="s">
        <v>1</v>
      </c>
      <c r="B18" s="33"/>
      <c r="C18" s="39">
        <v>0</v>
      </c>
      <c r="D18" s="39">
        <v>0</v>
      </c>
      <c r="E18" s="39">
        <v>0</v>
      </c>
      <c r="F18" s="39">
        <f t="shared" ref="F18" si="0">E29</f>
        <v>0</v>
      </c>
      <c r="G18" s="39">
        <f t="shared" ref="G18" si="1">F29</f>
        <v>0</v>
      </c>
      <c r="H18" s="39">
        <f t="shared" ref="H18" si="2">G29</f>
        <v>0</v>
      </c>
      <c r="I18" s="39">
        <f t="shared" ref="I18" si="3">H29</f>
        <v>0</v>
      </c>
    </row>
    <row r="19" spans="1:9" x14ac:dyDescent="0.2">
      <c r="A19" s="32" t="s">
        <v>2</v>
      </c>
      <c r="B19" s="33"/>
      <c r="C19" s="39"/>
      <c r="D19" s="39"/>
      <c r="E19" s="39">
        <v>379464.1</v>
      </c>
      <c r="F19" s="39">
        <v>412052.62</v>
      </c>
      <c r="G19" s="39">
        <v>342057.23</v>
      </c>
      <c r="H19" s="39">
        <v>396845</v>
      </c>
      <c r="I19" s="39">
        <v>396845</v>
      </c>
    </row>
    <row r="20" spans="1:9" x14ac:dyDescent="0.2">
      <c r="A20" s="32" t="s">
        <v>3</v>
      </c>
      <c r="B20" s="33"/>
      <c r="C20" s="39"/>
      <c r="D20" s="39"/>
      <c r="E20" s="38">
        <v>379464.1</v>
      </c>
      <c r="F20" s="39">
        <v>412052.62</v>
      </c>
      <c r="G20" s="39">
        <v>342057.23</v>
      </c>
      <c r="H20" s="39">
        <v>396845</v>
      </c>
      <c r="I20" s="39">
        <v>396845</v>
      </c>
    </row>
    <row r="21" spans="1:9" x14ac:dyDescent="0.2">
      <c r="A21" s="32"/>
      <c r="B21" s="33"/>
      <c r="C21" s="39"/>
      <c r="D21" s="39"/>
      <c r="E21" s="39"/>
      <c r="F21" s="39"/>
      <c r="G21" s="39"/>
      <c r="H21" s="39"/>
      <c r="I21" s="39"/>
    </row>
    <row r="22" spans="1:9" x14ac:dyDescent="0.2">
      <c r="A22" s="32" t="s">
        <v>4</v>
      </c>
      <c r="B22" s="30"/>
      <c r="C22" s="41"/>
      <c r="D22" s="41"/>
      <c r="E22" s="41"/>
      <c r="F22" s="41"/>
      <c r="G22" s="41"/>
      <c r="H22" s="38"/>
      <c r="I22" s="38"/>
    </row>
    <row r="23" spans="1:9" x14ac:dyDescent="0.2">
      <c r="A23" s="32" t="s">
        <v>31</v>
      </c>
      <c r="B23" s="33"/>
      <c r="C23" s="42"/>
      <c r="D23" s="41"/>
      <c r="E23" s="41"/>
      <c r="F23" s="41"/>
      <c r="G23" s="41"/>
      <c r="H23" s="38"/>
      <c r="I23" s="38"/>
    </row>
    <row r="24" spans="1:9" x14ac:dyDescent="0.2">
      <c r="A24" s="43"/>
      <c r="B24" s="44"/>
      <c r="C24" s="39"/>
      <c r="D24" s="39"/>
      <c r="E24" s="39"/>
      <c r="F24" s="39"/>
      <c r="G24" s="39"/>
      <c r="H24" s="39"/>
      <c r="I24" s="39"/>
    </row>
    <row r="25" spans="1:9" x14ac:dyDescent="0.2">
      <c r="A25" s="43"/>
      <c r="B25" s="44"/>
      <c r="C25" s="39"/>
      <c r="D25" s="39"/>
      <c r="E25" s="39"/>
      <c r="F25" s="39"/>
      <c r="G25" s="39"/>
      <c r="H25" s="39"/>
      <c r="I25" s="39"/>
    </row>
    <row r="26" spans="1:9" x14ac:dyDescent="0.2">
      <c r="A26" s="43"/>
      <c r="B26" s="44"/>
      <c r="C26" s="39"/>
      <c r="D26" s="39"/>
      <c r="E26" s="39"/>
      <c r="F26" s="39"/>
      <c r="G26" s="39"/>
      <c r="H26" s="39"/>
      <c r="I26" s="39"/>
    </row>
    <row r="27" spans="1:9" x14ac:dyDescent="0.2">
      <c r="A27" s="32" t="s">
        <v>5</v>
      </c>
      <c r="B27" s="33"/>
      <c r="C27" s="38">
        <v>0</v>
      </c>
      <c r="D27" s="38">
        <v>0</v>
      </c>
      <c r="E27" s="38">
        <v>0</v>
      </c>
      <c r="F27" s="38">
        <f t="shared" ref="F27:H27" si="4">SUM(F24:F26)</f>
        <v>0</v>
      </c>
      <c r="G27" s="38">
        <f t="shared" si="4"/>
        <v>0</v>
      </c>
      <c r="H27" s="38">
        <f t="shared" si="4"/>
        <v>0</v>
      </c>
      <c r="I27" s="38">
        <f t="shared" ref="I27" si="5">SUM(I24:I26)</f>
        <v>0</v>
      </c>
    </row>
    <row r="28" spans="1:9" x14ac:dyDescent="0.2">
      <c r="A28" s="32"/>
      <c r="B28" s="33"/>
      <c r="C28" s="39"/>
      <c r="D28" s="39"/>
      <c r="E28" s="39"/>
      <c r="F28" s="39"/>
      <c r="G28" s="39"/>
      <c r="H28" s="39"/>
      <c r="I28" s="39"/>
    </row>
    <row r="29" spans="1:9" x14ac:dyDescent="0.2">
      <c r="A29" s="32" t="s">
        <v>7</v>
      </c>
      <c r="B29" s="33"/>
      <c r="C29" s="38">
        <v>0</v>
      </c>
      <c r="D29" s="38">
        <v>0</v>
      </c>
      <c r="E29" s="38">
        <v>0</v>
      </c>
      <c r="F29" s="38">
        <f>+F18+F19-F20+F27</f>
        <v>0</v>
      </c>
      <c r="G29" s="38">
        <f>+G18+G19-G20+G27</f>
        <v>0</v>
      </c>
      <c r="H29" s="38">
        <f t="shared" ref="H29:I29" si="6">+H18+H19-H20+H27</f>
        <v>0</v>
      </c>
      <c r="I29" s="38">
        <f t="shared" si="6"/>
        <v>0</v>
      </c>
    </row>
    <row r="30" spans="1:9" x14ac:dyDescent="0.2">
      <c r="A30" s="43"/>
      <c r="B30" s="44"/>
      <c r="C30" s="46"/>
      <c r="D30" s="46"/>
      <c r="E30" s="39"/>
      <c r="F30" s="39"/>
      <c r="G30" s="39"/>
      <c r="H30" s="39"/>
      <c r="I30" s="39"/>
    </row>
    <row r="31" spans="1:9" x14ac:dyDescent="0.2">
      <c r="A31" s="32" t="s">
        <v>24</v>
      </c>
      <c r="B31" s="33"/>
      <c r="C31" s="46"/>
      <c r="D31" s="46"/>
      <c r="E31" s="39">
        <v>0</v>
      </c>
      <c r="F31" s="39"/>
      <c r="G31" s="39"/>
      <c r="H31" s="39"/>
      <c r="I31" s="39"/>
    </row>
    <row r="32" spans="1:9" x14ac:dyDescent="0.2">
      <c r="A32" s="43"/>
      <c r="B32" s="44"/>
      <c r="C32" s="46"/>
      <c r="D32" s="46"/>
      <c r="E32" s="39"/>
      <c r="F32" s="39"/>
      <c r="G32" s="39"/>
      <c r="H32" s="39"/>
      <c r="I32" s="39"/>
    </row>
    <row r="33" spans="1:9" x14ac:dyDescent="0.2">
      <c r="A33" s="32" t="s">
        <v>25</v>
      </c>
      <c r="B33" s="47"/>
      <c r="C33" s="180">
        <v>0</v>
      </c>
      <c r="D33" s="180">
        <v>0</v>
      </c>
      <c r="E33" s="49" t="s">
        <v>76</v>
      </c>
      <c r="F33" s="49" t="s">
        <v>76</v>
      </c>
      <c r="G33" s="49" t="s">
        <v>76</v>
      </c>
      <c r="H33" s="49" t="s">
        <v>76</v>
      </c>
      <c r="I33" s="49" t="s">
        <v>76</v>
      </c>
    </row>
    <row r="34" spans="1:9" x14ac:dyDescent="0.2">
      <c r="A34" s="50"/>
      <c r="B34" s="50"/>
      <c r="C34" s="51"/>
      <c r="D34" s="51"/>
      <c r="E34" s="51"/>
      <c r="F34" s="51"/>
      <c r="G34" s="51"/>
      <c r="H34" s="51"/>
      <c r="I34" s="51"/>
    </row>
    <row r="35" spans="1:9" x14ac:dyDescent="0.2">
      <c r="A35" s="52" t="s">
        <v>26</v>
      </c>
      <c r="B35" s="28"/>
      <c r="C35" s="53"/>
      <c r="D35" s="53"/>
      <c r="E35" s="53"/>
      <c r="F35" s="53"/>
      <c r="G35" s="53"/>
      <c r="H35" s="53"/>
      <c r="I35" s="53"/>
    </row>
    <row r="36" spans="1:9" x14ac:dyDescent="0.2">
      <c r="A36" s="54" t="s">
        <v>29</v>
      </c>
      <c r="B36" s="44"/>
      <c r="C36" s="46"/>
      <c r="D36" s="46"/>
      <c r="E36" s="46"/>
      <c r="F36" s="46"/>
      <c r="G36" s="46"/>
      <c r="H36" s="46"/>
      <c r="I36" s="46"/>
    </row>
    <row r="37" spans="1:9" x14ac:dyDescent="0.2">
      <c r="A37" s="83"/>
      <c r="B37" s="84"/>
      <c r="C37" s="88"/>
      <c r="D37" s="88"/>
      <c r="E37" s="88"/>
      <c r="F37" s="88"/>
      <c r="G37" s="88"/>
      <c r="H37" s="88"/>
      <c r="I37" s="88"/>
    </row>
    <row r="38" spans="1:9" x14ac:dyDescent="0.2">
      <c r="A38" s="83" t="s">
        <v>6</v>
      </c>
      <c r="B38" s="84"/>
      <c r="C38" s="39"/>
      <c r="D38" s="39"/>
      <c r="E38" s="88"/>
      <c r="F38" s="88"/>
      <c r="G38" s="88"/>
      <c r="H38" s="88"/>
      <c r="I38" s="88"/>
    </row>
    <row r="39" spans="1:9" x14ac:dyDescent="0.2">
      <c r="A39" s="83"/>
      <c r="B39" s="84"/>
      <c r="C39" s="39"/>
      <c r="D39" s="39"/>
      <c r="E39" s="88"/>
      <c r="F39" s="88"/>
      <c r="G39" s="88"/>
      <c r="H39" s="88"/>
      <c r="I39" s="88"/>
    </row>
    <row r="40" spans="1:9" x14ac:dyDescent="0.2">
      <c r="A40" s="100" t="s">
        <v>8</v>
      </c>
      <c r="B40" s="93"/>
      <c r="C40" s="39"/>
      <c r="D40" s="39"/>
      <c r="E40" s="88"/>
      <c r="F40" s="88"/>
      <c r="G40" s="88"/>
      <c r="H40" s="88"/>
      <c r="I40" s="88"/>
    </row>
    <row r="41" spans="1:9" x14ac:dyDescent="0.2">
      <c r="A41" s="101" t="s">
        <v>9</v>
      </c>
      <c r="B41" s="102"/>
      <c r="C41" s="39"/>
      <c r="D41" s="39"/>
      <c r="E41" s="88"/>
      <c r="F41" s="88"/>
      <c r="G41" s="88"/>
      <c r="H41" s="88"/>
      <c r="I41" s="88"/>
    </row>
  </sheetData>
  <sheetProtection selectLockedCells="1"/>
  <mergeCells count="4">
    <mergeCell ref="A6:I6"/>
    <mergeCell ref="A8:I8"/>
    <mergeCell ref="A10:I10"/>
    <mergeCell ref="A14:I14"/>
  </mergeCells>
  <printOptions horizontalCentered="1"/>
  <pageMargins left="0.75" right="0.75" top="0.6" bottom="0.55000000000000004" header="0.28000000000000003" footer="0.16"/>
  <pageSetup scale="91" orientation="landscape" horizontalDpi="4294967295" verticalDpi="4294967295" r:id="rId1"/>
  <headerFooter alignWithMargins="0">
    <oddHeader>&amp;C&amp;"Arial,Bold"Report on Non-General Fund Information
&amp;"Arial,Regular"for Submittal to the 2023 Legislature</oddHeader>
    <oddFooter>&amp;LForm 37-47 (rev. 9/7/21)&amp;R&amp;D  &amp;T</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01323E-4BF8-4318-B82A-E748DF697976}">
  <sheetPr>
    <pageSetUpPr fitToPage="1"/>
  </sheetPr>
  <dimension ref="A1:I44"/>
  <sheetViews>
    <sheetView zoomScaleNormal="100" zoomScalePageLayoutView="90" workbookViewId="0">
      <selection activeCell="A16" sqref="A16"/>
    </sheetView>
  </sheetViews>
  <sheetFormatPr defaultColWidth="8.85546875" defaultRowHeight="12.75" x14ac:dyDescent="0.2"/>
  <cols>
    <col min="1" max="2" width="14.7109375" style="27" customWidth="1"/>
    <col min="3" max="8" width="14" style="27" customWidth="1"/>
    <col min="9" max="9" width="13.140625" style="27" customWidth="1"/>
    <col min="10" max="256" width="8.85546875" style="27"/>
    <col min="257" max="258" width="14.7109375" style="27" customWidth="1"/>
    <col min="259" max="264" width="14" style="27" customWidth="1"/>
    <col min="265" max="265" width="13.140625" style="27" customWidth="1"/>
    <col min="266" max="512" width="8.85546875" style="27"/>
    <col min="513" max="514" width="14.7109375" style="27" customWidth="1"/>
    <col min="515" max="520" width="14" style="27" customWidth="1"/>
    <col min="521" max="521" width="13.140625" style="27" customWidth="1"/>
    <col min="522" max="768" width="8.85546875" style="27"/>
    <col min="769" max="770" width="14.7109375" style="27" customWidth="1"/>
    <col min="771" max="776" width="14" style="27" customWidth="1"/>
    <col min="777" max="777" width="13.140625" style="27" customWidth="1"/>
    <col min="778" max="1024" width="8.85546875" style="27"/>
    <col min="1025" max="1026" width="14.7109375" style="27" customWidth="1"/>
    <col min="1027" max="1032" width="14" style="27" customWidth="1"/>
    <col min="1033" max="1033" width="13.140625" style="27" customWidth="1"/>
    <col min="1034" max="1280" width="8.85546875" style="27"/>
    <col min="1281" max="1282" width="14.7109375" style="27" customWidth="1"/>
    <col min="1283" max="1288" width="14" style="27" customWidth="1"/>
    <col min="1289" max="1289" width="13.140625" style="27" customWidth="1"/>
    <col min="1290" max="1536" width="8.85546875" style="27"/>
    <col min="1537" max="1538" width="14.7109375" style="27" customWidth="1"/>
    <col min="1539" max="1544" width="14" style="27" customWidth="1"/>
    <col min="1545" max="1545" width="13.140625" style="27" customWidth="1"/>
    <col min="1546" max="1792" width="8.85546875" style="27"/>
    <col min="1793" max="1794" width="14.7109375" style="27" customWidth="1"/>
    <col min="1795" max="1800" width="14" style="27" customWidth="1"/>
    <col min="1801" max="1801" width="13.140625" style="27" customWidth="1"/>
    <col min="1802" max="2048" width="8.85546875" style="27"/>
    <col min="2049" max="2050" width="14.7109375" style="27" customWidth="1"/>
    <col min="2051" max="2056" width="14" style="27" customWidth="1"/>
    <col min="2057" max="2057" width="13.140625" style="27" customWidth="1"/>
    <col min="2058" max="2304" width="8.85546875" style="27"/>
    <col min="2305" max="2306" width="14.7109375" style="27" customWidth="1"/>
    <col min="2307" max="2312" width="14" style="27" customWidth="1"/>
    <col min="2313" max="2313" width="13.140625" style="27" customWidth="1"/>
    <col min="2314" max="2560" width="8.85546875" style="27"/>
    <col min="2561" max="2562" width="14.7109375" style="27" customWidth="1"/>
    <col min="2563" max="2568" width="14" style="27" customWidth="1"/>
    <col min="2569" max="2569" width="13.140625" style="27" customWidth="1"/>
    <col min="2570" max="2816" width="8.85546875" style="27"/>
    <col min="2817" max="2818" width="14.7109375" style="27" customWidth="1"/>
    <col min="2819" max="2824" width="14" style="27" customWidth="1"/>
    <col min="2825" max="2825" width="13.140625" style="27" customWidth="1"/>
    <col min="2826" max="3072" width="8.85546875" style="27"/>
    <col min="3073" max="3074" width="14.7109375" style="27" customWidth="1"/>
    <col min="3075" max="3080" width="14" style="27" customWidth="1"/>
    <col min="3081" max="3081" width="13.140625" style="27" customWidth="1"/>
    <col min="3082" max="3328" width="8.85546875" style="27"/>
    <col min="3329" max="3330" width="14.7109375" style="27" customWidth="1"/>
    <col min="3331" max="3336" width="14" style="27" customWidth="1"/>
    <col min="3337" max="3337" width="13.140625" style="27" customWidth="1"/>
    <col min="3338" max="3584" width="8.85546875" style="27"/>
    <col min="3585" max="3586" width="14.7109375" style="27" customWidth="1"/>
    <col min="3587" max="3592" width="14" style="27" customWidth="1"/>
    <col min="3593" max="3593" width="13.140625" style="27" customWidth="1"/>
    <col min="3594" max="3840" width="8.85546875" style="27"/>
    <col min="3841" max="3842" width="14.7109375" style="27" customWidth="1"/>
    <col min="3843" max="3848" width="14" style="27" customWidth="1"/>
    <col min="3849" max="3849" width="13.140625" style="27" customWidth="1"/>
    <col min="3850" max="4096" width="8.85546875" style="27"/>
    <col min="4097" max="4098" width="14.7109375" style="27" customWidth="1"/>
    <col min="4099" max="4104" width="14" style="27" customWidth="1"/>
    <col min="4105" max="4105" width="13.140625" style="27" customWidth="1"/>
    <col min="4106" max="4352" width="8.85546875" style="27"/>
    <col min="4353" max="4354" width="14.7109375" style="27" customWidth="1"/>
    <col min="4355" max="4360" width="14" style="27" customWidth="1"/>
    <col min="4361" max="4361" width="13.140625" style="27" customWidth="1"/>
    <col min="4362" max="4608" width="8.85546875" style="27"/>
    <col min="4609" max="4610" width="14.7109375" style="27" customWidth="1"/>
    <col min="4611" max="4616" width="14" style="27" customWidth="1"/>
    <col min="4617" max="4617" width="13.140625" style="27" customWidth="1"/>
    <col min="4618" max="4864" width="8.85546875" style="27"/>
    <col min="4865" max="4866" width="14.7109375" style="27" customWidth="1"/>
    <col min="4867" max="4872" width="14" style="27" customWidth="1"/>
    <col min="4873" max="4873" width="13.140625" style="27" customWidth="1"/>
    <col min="4874" max="5120" width="8.85546875" style="27"/>
    <col min="5121" max="5122" width="14.7109375" style="27" customWidth="1"/>
    <col min="5123" max="5128" width="14" style="27" customWidth="1"/>
    <col min="5129" max="5129" width="13.140625" style="27" customWidth="1"/>
    <col min="5130" max="5376" width="8.85546875" style="27"/>
    <col min="5377" max="5378" width="14.7109375" style="27" customWidth="1"/>
    <col min="5379" max="5384" width="14" style="27" customWidth="1"/>
    <col min="5385" max="5385" width="13.140625" style="27" customWidth="1"/>
    <col min="5386" max="5632" width="8.85546875" style="27"/>
    <col min="5633" max="5634" width="14.7109375" style="27" customWidth="1"/>
    <col min="5635" max="5640" width="14" style="27" customWidth="1"/>
    <col min="5641" max="5641" width="13.140625" style="27" customWidth="1"/>
    <col min="5642" max="5888" width="8.85546875" style="27"/>
    <col min="5889" max="5890" width="14.7109375" style="27" customWidth="1"/>
    <col min="5891" max="5896" width="14" style="27" customWidth="1"/>
    <col min="5897" max="5897" width="13.140625" style="27" customWidth="1"/>
    <col min="5898" max="6144" width="8.85546875" style="27"/>
    <col min="6145" max="6146" width="14.7109375" style="27" customWidth="1"/>
    <col min="6147" max="6152" width="14" style="27" customWidth="1"/>
    <col min="6153" max="6153" width="13.140625" style="27" customWidth="1"/>
    <col min="6154" max="6400" width="8.85546875" style="27"/>
    <col min="6401" max="6402" width="14.7109375" style="27" customWidth="1"/>
    <col min="6403" max="6408" width="14" style="27" customWidth="1"/>
    <col min="6409" max="6409" width="13.140625" style="27" customWidth="1"/>
    <col min="6410" max="6656" width="8.85546875" style="27"/>
    <col min="6657" max="6658" width="14.7109375" style="27" customWidth="1"/>
    <col min="6659" max="6664" width="14" style="27" customWidth="1"/>
    <col min="6665" max="6665" width="13.140625" style="27" customWidth="1"/>
    <col min="6666" max="6912" width="8.85546875" style="27"/>
    <col min="6913" max="6914" width="14.7109375" style="27" customWidth="1"/>
    <col min="6915" max="6920" width="14" style="27" customWidth="1"/>
    <col min="6921" max="6921" width="13.140625" style="27" customWidth="1"/>
    <col min="6922" max="7168" width="8.85546875" style="27"/>
    <col min="7169" max="7170" width="14.7109375" style="27" customWidth="1"/>
    <col min="7171" max="7176" width="14" style="27" customWidth="1"/>
    <col min="7177" max="7177" width="13.140625" style="27" customWidth="1"/>
    <col min="7178" max="7424" width="8.85546875" style="27"/>
    <col min="7425" max="7426" width="14.7109375" style="27" customWidth="1"/>
    <col min="7427" max="7432" width="14" style="27" customWidth="1"/>
    <col min="7433" max="7433" width="13.140625" style="27" customWidth="1"/>
    <col min="7434" max="7680" width="8.85546875" style="27"/>
    <col min="7681" max="7682" width="14.7109375" style="27" customWidth="1"/>
    <col min="7683" max="7688" width="14" style="27" customWidth="1"/>
    <col min="7689" max="7689" width="13.140625" style="27" customWidth="1"/>
    <col min="7690" max="7936" width="8.85546875" style="27"/>
    <col min="7937" max="7938" width="14.7109375" style="27" customWidth="1"/>
    <col min="7939" max="7944" width="14" style="27" customWidth="1"/>
    <col min="7945" max="7945" width="13.140625" style="27" customWidth="1"/>
    <col min="7946" max="8192" width="8.85546875" style="27"/>
    <col min="8193" max="8194" width="14.7109375" style="27" customWidth="1"/>
    <col min="8195" max="8200" width="14" style="27" customWidth="1"/>
    <col min="8201" max="8201" width="13.140625" style="27" customWidth="1"/>
    <col min="8202" max="8448" width="8.85546875" style="27"/>
    <col min="8449" max="8450" width="14.7109375" style="27" customWidth="1"/>
    <col min="8451" max="8456" width="14" style="27" customWidth="1"/>
    <col min="8457" max="8457" width="13.140625" style="27" customWidth="1"/>
    <col min="8458" max="8704" width="8.85546875" style="27"/>
    <col min="8705" max="8706" width="14.7109375" style="27" customWidth="1"/>
    <col min="8707" max="8712" width="14" style="27" customWidth="1"/>
    <col min="8713" max="8713" width="13.140625" style="27" customWidth="1"/>
    <col min="8714" max="8960" width="8.85546875" style="27"/>
    <col min="8961" max="8962" width="14.7109375" style="27" customWidth="1"/>
    <col min="8963" max="8968" width="14" style="27" customWidth="1"/>
    <col min="8969" max="8969" width="13.140625" style="27" customWidth="1"/>
    <col min="8970" max="9216" width="8.85546875" style="27"/>
    <col min="9217" max="9218" width="14.7109375" style="27" customWidth="1"/>
    <col min="9219" max="9224" width="14" style="27" customWidth="1"/>
    <col min="9225" max="9225" width="13.140625" style="27" customWidth="1"/>
    <col min="9226" max="9472" width="8.85546875" style="27"/>
    <col min="9473" max="9474" width="14.7109375" style="27" customWidth="1"/>
    <col min="9475" max="9480" width="14" style="27" customWidth="1"/>
    <col min="9481" max="9481" width="13.140625" style="27" customWidth="1"/>
    <col min="9482" max="9728" width="8.85546875" style="27"/>
    <col min="9729" max="9730" width="14.7109375" style="27" customWidth="1"/>
    <col min="9731" max="9736" width="14" style="27" customWidth="1"/>
    <col min="9737" max="9737" width="13.140625" style="27" customWidth="1"/>
    <col min="9738" max="9984" width="8.85546875" style="27"/>
    <col min="9985" max="9986" width="14.7109375" style="27" customWidth="1"/>
    <col min="9987" max="9992" width="14" style="27" customWidth="1"/>
    <col min="9993" max="9993" width="13.140625" style="27" customWidth="1"/>
    <col min="9994" max="10240" width="8.85546875" style="27"/>
    <col min="10241" max="10242" width="14.7109375" style="27" customWidth="1"/>
    <col min="10243" max="10248" width="14" style="27" customWidth="1"/>
    <col min="10249" max="10249" width="13.140625" style="27" customWidth="1"/>
    <col min="10250" max="10496" width="8.85546875" style="27"/>
    <col min="10497" max="10498" width="14.7109375" style="27" customWidth="1"/>
    <col min="10499" max="10504" width="14" style="27" customWidth="1"/>
    <col min="10505" max="10505" width="13.140625" style="27" customWidth="1"/>
    <col min="10506" max="10752" width="8.85546875" style="27"/>
    <col min="10753" max="10754" width="14.7109375" style="27" customWidth="1"/>
    <col min="10755" max="10760" width="14" style="27" customWidth="1"/>
    <col min="10761" max="10761" width="13.140625" style="27" customWidth="1"/>
    <col min="10762" max="11008" width="8.85546875" style="27"/>
    <col min="11009" max="11010" width="14.7109375" style="27" customWidth="1"/>
    <col min="11011" max="11016" width="14" style="27" customWidth="1"/>
    <col min="11017" max="11017" width="13.140625" style="27" customWidth="1"/>
    <col min="11018" max="11264" width="8.85546875" style="27"/>
    <col min="11265" max="11266" width="14.7109375" style="27" customWidth="1"/>
    <col min="11267" max="11272" width="14" style="27" customWidth="1"/>
    <col min="11273" max="11273" width="13.140625" style="27" customWidth="1"/>
    <col min="11274" max="11520" width="8.85546875" style="27"/>
    <col min="11521" max="11522" width="14.7109375" style="27" customWidth="1"/>
    <col min="11523" max="11528" width="14" style="27" customWidth="1"/>
    <col min="11529" max="11529" width="13.140625" style="27" customWidth="1"/>
    <col min="11530" max="11776" width="8.85546875" style="27"/>
    <col min="11777" max="11778" width="14.7109375" style="27" customWidth="1"/>
    <col min="11779" max="11784" width="14" style="27" customWidth="1"/>
    <col min="11785" max="11785" width="13.140625" style="27" customWidth="1"/>
    <col min="11786" max="12032" width="8.85546875" style="27"/>
    <col min="12033" max="12034" width="14.7109375" style="27" customWidth="1"/>
    <col min="12035" max="12040" width="14" style="27" customWidth="1"/>
    <col min="12041" max="12041" width="13.140625" style="27" customWidth="1"/>
    <col min="12042" max="12288" width="8.85546875" style="27"/>
    <col min="12289" max="12290" width="14.7109375" style="27" customWidth="1"/>
    <col min="12291" max="12296" width="14" style="27" customWidth="1"/>
    <col min="12297" max="12297" width="13.140625" style="27" customWidth="1"/>
    <col min="12298" max="12544" width="8.85546875" style="27"/>
    <col min="12545" max="12546" width="14.7109375" style="27" customWidth="1"/>
    <col min="12547" max="12552" width="14" style="27" customWidth="1"/>
    <col min="12553" max="12553" width="13.140625" style="27" customWidth="1"/>
    <col min="12554" max="12800" width="8.85546875" style="27"/>
    <col min="12801" max="12802" width="14.7109375" style="27" customWidth="1"/>
    <col min="12803" max="12808" width="14" style="27" customWidth="1"/>
    <col min="12809" max="12809" width="13.140625" style="27" customWidth="1"/>
    <col min="12810" max="13056" width="8.85546875" style="27"/>
    <col min="13057" max="13058" width="14.7109375" style="27" customWidth="1"/>
    <col min="13059" max="13064" width="14" style="27" customWidth="1"/>
    <col min="13065" max="13065" width="13.140625" style="27" customWidth="1"/>
    <col min="13066" max="13312" width="8.85546875" style="27"/>
    <col min="13313" max="13314" width="14.7109375" style="27" customWidth="1"/>
    <col min="13315" max="13320" width="14" style="27" customWidth="1"/>
    <col min="13321" max="13321" width="13.140625" style="27" customWidth="1"/>
    <col min="13322" max="13568" width="8.85546875" style="27"/>
    <col min="13569" max="13570" width="14.7109375" style="27" customWidth="1"/>
    <col min="13571" max="13576" width="14" style="27" customWidth="1"/>
    <col min="13577" max="13577" width="13.140625" style="27" customWidth="1"/>
    <col min="13578" max="13824" width="8.85546875" style="27"/>
    <col min="13825" max="13826" width="14.7109375" style="27" customWidth="1"/>
    <col min="13827" max="13832" width="14" style="27" customWidth="1"/>
    <col min="13833" max="13833" width="13.140625" style="27" customWidth="1"/>
    <col min="13834" max="14080" width="8.85546875" style="27"/>
    <col min="14081" max="14082" width="14.7109375" style="27" customWidth="1"/>
    <col min="14083" max="14088" width="14" style="27" customWidth="1"/>
    <col min="14089" max="14089" width="13.140625" style="27" customWidth="1"/>
    <col min="14090" max="14336" width="8.85546875" style="27"/>
    <col min="14337" max="14338" width="14.7109375" style="27" customWidth="1"/>
    <col min="14339" max="14344" width="14" style="27" customWidth="1"/>
    <col min="14345" max="14345" width="13.140625" style="27" customWidth="1"/>
    <col min="14346" max="14592" width="8.85546875" style="27"/>
    <col min="14593" max="14594" width="14.7109375" style="27" customWidth="1"/>
    <col min="14595" max="14600" width="14" style="27" customWidth="1"/>
    <col min="14601" max="14601" width="13.140625" style="27" customWidth="1"/>
    <col min="14602" max="14848" width="8.85546875" style="27"/>
    <col min="14849" max="14850" width="14.7109375" style="27" customWidth="1"/>
    <col min="14851" max="14856" width="14" style="27" customWidth="1"/>
    <col min="14857" max="14857" width="13.140625" style="27" customWidth="1"/>
    <col min="14858" max="15104" width="8.85546875" style="27"/>
    <col min="15105" max="15106" width="14.7109375" style="27" customWidth="1"/>
    <col min="15107" max="15112" width="14" style="27" customWidth="1"/>
    <col min="15113" max="15113" width="13.140625" style="27" customWidth="1"/>
    <col min="15114" max="15360" width="8.85546875" style="27"/>
    <col min="15361" max="15362" width="14.7109375" style="27" customWidth="1"/>
    <col min="15363" max="15368" width="14" style="27" customWidth="1"/>
    <col min="15369" max="15369" width="13.140625" style="27" customWidth="1"/>
    <col min="15370" max="15616" width="8.85546875" style="27"/>
    <col min="15617" max="15618" width="14.7109375" style="27" customWidth="1"/>
    <col min="15619" max="15624" width="14" style="27" customWidth="1"/>
    <col min="15625" max="15625" width="13.140625" style="27" customWidth="1"/>
    <col min="15626" max="15872" width="8.85546875" style="27"/>
    <col min="15873" max="15874" width="14.7109375" style="27" customWidth="1"/>
    <col min="15875" max="15880" width="14" style="27" customWidth="1"/>
    <col min="15881" max="15881" width="13.140625" style="27" customWidth="1"/>
    <col min="15882" max="16128" width="8.85546875" style="27"/>
    <col min="16129" max="16130" width="14.7109375" style="27" customWidth="1"/>
    <col min="16131" max="16136" width="14" style="27" customWidth="1"/>
    <col min="16137" max="16137" width="13.140625" style="27" customWidth="1"/>
    <col min="16138" max="16384" width="8.85546875" style="27"/>
  </cols>
  <sheetData>
    <row r="1" spans="1:9" x14ac:dyDescent="0.2">
      <c r="A1" s="78"/>
      <c r="B1" s="78"/>
      <c r="C1" s="78"/>
      <c r="D1" s="78"/>
      <c r="E1" s="78"/>
      <c r="F1" s="78"/>
      <c r="G1" s="78"/>
      <c r="H1" s="78"/>
      <c r="I1" s="78"/>
    </row>
    <row r="2" spans="1:9" x14ac:dyDescent="0.2">
      <c r="A2" s="78" t="s">
        <v>13</v>
      </c>
      <c r="B2" s="80" t="s">
        <v>55</v>
      </c>
      <c r="C2" s="80"/>
      <c r="D2" s="80"/>
      <c r="E2" s="78"/>
      <c r="F2" s="78"/>
      <c r="G2" s="81" t="s">
        <v>14</v>
      </c>
      <c r="H2" s="80" t="s">
        <v>204</v>
      </c>
      <c r="I2" s="80"/>
    </row>
    <row r="3" spans="1:9" x14ac:dyDescent="0.2">
      <c r="A3" s="78" t="s">
        <v>22</v>
      </c>
      <c r="B3" s="80" t="s">
        <v>215</v>
      </c>
      <c r="C3" s="80"/>
      <c r="D3" s="80"/>
      <c r="E3" s="78"/>
      <c r="F3" s="78"/>
      <c r="G3" s="81" t="s">
        <v>15</v>
      </c>
      <c r="H3" s="82" t="s">
        <v>206</v>
      </c>
      <c r="I3" s="82"/>
    </row>
    <row r="4" spans="1:9" x14ac:dyDescent="0.2">
      <c r="A4" s="78" t="s">
        <v>16</v>
      </c>
      <c r="B4" s="80" t="s">
        <v>216</v>
      </c>
      <c r="C4" s="80"/>
      <c r="D4" s="80"/>
      <c r="E4" s="78"/>
      <c r="F4" s="78"/>
      <c r="G4" s="81" t="s">
        <v>18</v>
      </c>
      <c r="H4" s="80" t="s">
        <v>217</v>
      </c>
      <c r="I4" s="80"/>
    </row>
    <row r="5" spans="1:9" x14ac:dyDescent="0.2">
      <c r="A5" s="78" t="s">
        <v>17</v>
      </c>
      <c r="B5" s="80" t="s">
        <v>218</v>
      </c>
      <c r="C5" s="82"/>
      <c r="D5" s="82"/>
      <c r="E5" s="78"/>
      <c r="F5" s="78"/>
      <c r="G5" s="81" t="s">
        <v>19</v>
      </c>
      <c r="H5" s="82" t="s">
        <v>219</v>
      </c>
      <c r="I5" s="82"/>
    </row>
    <row r="6" spans="1:9" ht="12" customHeight="1" x14ac:dyDescent="0.2">
      <c r="A6" s="78"/>
      <c r="B6" s="78"/>
      <c r="C6" s="78"/>
      <c r="D6" s="78"/>
      <c r="E6" s="78"/>
      <c r="F6" s="78"/>
      <c r="G6" s="78"/>
      <c r="H6" s="78"/>
      <c r="I6" s="78"/>
    </row>
    <row r="7" spans="1:9" x14ac:dyDescent="0.2">
      <c r="A7" s="78" t="s">
        <v>20</v>
      </c>
      <c r="B7" s="78" t="s">
        <v>220</v>
      </c>
      <c r="C7" s="78"/>
      <c r="D7" s="78"/>
      <c r="E7" s="78"/>
      <c r="F7" s="78"/>
      <c r="G7" s="78"/>
      <c r="H7" s="78"/>
      <c r="I7" s="78"/>
    </row>
    <row r="8" spans="1:9" ht="12" customHeight="1" x14ac:dyDescent="0.2">
      <c r="A8" s="78"/>
      <c r="B8" s="78"/>
      <c r="C8" s="78"/>
      <c r="D8" s="78"/>
      <c r="E8" s="78"/>
      <c r="F8" s="78"/>
      <c r="G8" s="78"/>
      <c r="H8" s="78"/>
      <c r="I8" s="78"/>
    </row>
    <row r="9" spans="1:9" x14ac:dyDescent="0.2">
      <c r="A9" s="234" t="s">
        <v>221</v>
      </c>
      <c r="B9" s="234"/>
      <c r="C9" s="234"/>
      <c r="D9" s="234"/>
      <c r="E9" s="234"/>
      <c r="F9" s="234"/>
      <c r="G9" s="234"/>
      <c r="H9" s="234"/>
      <c r="I9" s="234"/>
    </row>
    <row r="10" spans="1:9" x14ac:dyDescent="0.2">
      <c r="A10" s="234"/>
      <c r="B10" s="234"/>
      <c r="C10" s="234"/>
      <c r="D10" s="234"/>
      <c r="E10" s="234"/>
      <c r="F10" s="234"/>
      <c r="G10" s="234"/>
      <c r="H10" s="234"/>
      <c r="I10" s="234"/>
    </row>
    <row r="11" spans="1:9" ht="12" customHeight="1" x14ac:dyDescent="0.2">
      <c r="A11" s="234" t="s">
        <v>275</v>
      </c>
      <c r="B11" s="234"/>
      <c r="C11" s="234"/>
      <c r="D11" s="234"/>
      <c r="E11" s="234"/>
      <c r="F11" s="234"/>
      <c r="G11" s="234"/>
      <c r="H11" s="234"/>
      <c r="I11" s="234"/>
    </row>
    <row r="12" spans="1:9" x14ac:dyDescent="0.2">
      <c r="A12" s="234"/>
      <c r="B12" s="234"/>
      <c r="C12" s="234"/>
      <c r="D12" s="234"/>
      <c r="E12" s="234"/>
      <c r="F12" s="234"/>
      <c r="G12" s="234"/>
      <c r="H12" s="234"/>
      <c r="I12" s="234"/>
    </row>
    <row r="13" spans="1:9" ht="11.25" customHeight="1" x14ac:dyDescent="0.2">
      <c r="A13" s="248"/>
      <c r="B13" s="248"/>
      <c r="C13" s="248"/>
      <c r="D13" s="248"/>
      <c r="E13" s="248"/>
      <c r="F13" s="248"/>
      <c r="G13" s="248"/>
      <c r="H13" s="248"/>
      <c r="I13" s="248"/>
    </row>
    <row r="14" spans="1:9" x14ac:dyDescent="0.2">
      <c r="A14" s="244" t="s">
        <v>356</v>
      </c>
      <c r="B14" s="244"/>
      <c r="C14" s="244"/>
      <c r="D14" s="244"/>
      <c r="E14" s="244"/>
      <c r="F14" s="244"/>
      <c r="G14" s="244"/>
      <c r="H14" s="244"/>
      <c r="I14" s="244"/>
    </row>
    <row r="15" spans="1:9" x14ac:dyDescent="0.2">
      <c r="A15" s="244"/>
      <c r="B15" s="244"/>
      <c r="C15" s="244"/>
      <c r="D15" s="244"/>
      <c r="E15" s="244"/>
      <c r="F15" s="244"/>
      <c r="G15" s="244"/>
      <c r="H15" s="244"/>
      <c r="I15" s="244"/>
    </row>
    <row r="16" spans="1:9" x14ac:dyDescent="0.2">
      <c r="A16" s="208"/>
      <c r="B16" s="208"/>
      <c r="C16" s="208"/>
      <c r="D16" s="208"/>
      <c r="E16" s="208"/>
      <c r="F16" s="208"/>
      <c r="G16" s="208"/>
      <c r="H16" s="208"/>
      <c r="I16" s="208"/>
    </row>
    <row r="17" spans="1:9" x14ac:dyDescent="0.2">
      <c r="A17" s="223" t="s">
        <v>12</v>
      </c>
      <c r="B17" s="224"/>
      <c r="C17" s="224"/>
      <c r="D17" s="224"/>
      <c r="E17" s="224"/>
      <c r="F17" s="224"/>
      <c r="G17" s="224"/>
      <c r="H17" s="224"/>
      <c r="I17" s="225"/>
    </row>
    <row r="18" spans="1:9" x14ac:dyDescent="0.2">
      <c r="A18" s="83"/>
      <c r="B18" s="84"/>
      <c r="C18" s="85" t="s">
        <v>27</v>
      </c>
      <c r="D18" s="85" t="s">
        <v>30</v>
      </c>
      <c r="E18" s="85" t="s">
        <v>32</v>
      </c>
      <c r="F18" s="85" t="s">
        <v>33</v>
      </c>
      <c r="G18" s="85" t="s">
        <v>34</v>
      </c>
      <c r="H18" s="85" t="s">
        <v>35</v>
      </c>
      <c r="I18" s="85" t="s">
        <v>312</v>
      </c>
    </row>
    <row r="19" spans="1:9" x14ac:dyDescent="0.2">
      <c r="A19" s="83"/>
      <c r="B19" s="84"/>
      <c r="C19" s="35" t="s">
        <v>10</v>
      </c>
      <c r="D19" s="86" t="s">
        <v>10</v>
      </c>
      <c r="E19" s="37" t="s">
        <v>10</v>
      </c>
      <c r="F19" s="37" t="s">
        <v>10</v>
      </c>
      <c r="G19" s="37" t="s">
        <v>10</v>
      </c>
      <c r="H19" s="37" t="s">
        <v>11</v>
      </c>
      <c r="I19" s="37" t="s">
        <v>11</v>
      </c>
    </row>
    <row r="20" spans="1:9" x14ac:dyDescent="0.2">
      <c r="A20" s="83" t="s">
        <v>0</v>
      </c>
      <c r="B20" s="84"/>
      <c r="C20" s="88"/>
      <c r="D20" s="88"/>
      <c r="E20" s="88"/>
      <c r="F20" s="88"/>
      <c r="G20" s="88">
        <v>23068</v>
      </c>
      <c r="H20" s="88">
        <v>13559</v>
      </c>
      <c r="I20" s="88">
        <v>0</v>
      </c>
    </row>
    <row r="21" spans="1:9" x14ac:dyDescent="0.2">
      <c r="A21" s="83" t="s">
        <v>1</v>
      </c>
      <c r="B21" s="84"/>
      <c r="C21" s="88">
        <f t="shared" ref="C21:I21" si="0">B32</f>
        <v>0</v>
      </c>
      <c r="D21" s="88">
        <f t="shared" si="0"/>
        <v>0</v>
      </c>
      <c r="E21" s="88">
        <f t="shared" si="0"/>
        <v>0</v>
      </c>
      <c r="F21" s="88">
        <f t="shared" si="0"/>
        <v>0</v>
      </c>
      <c r="G21" s="88">
        <f t="shared" si="0"/>
        <v>0</v>
      </c>
      <c r="H21" s="88">
        <f t="shared" si="0"/>
        <v>0</v>
      </c>
      <c r="I21" s="88">
        <f t="shared" si="0"/>
        <v>0</v>
      </c>
    </row>
    <row r="22" spans="1:9" x14ac:dyDescent="0.2">
      <c r="A22" s="83" t="s">
        <v>2</v>
      </c>
      <c r="B22" s="84"/>
      <c r="C22" s="88"/>
      <c r="D22" s="88"/>
      <c r="E22" s="88"/>
      <c r="F22" s="88"/>
      <c r="G22" s="88">
        <v>13096</v>
      </c>
      <c r="H22" s="88">
        <v>13599</v>
      </c>
      <c r="I22" s="88">
        <v>0</v>
      </c>
    </row>
    <row r="23" spans="1:9" x14ac:dyDescent="0.2">
      <c r="A23" s="83" t="s">
        <v>3</v>
      </c>
      <c r="B23" s="84"/>
      <c r="C23" s="88"/>
      <c r="D23" s="88"/>
      <c r="E23" s="87"/>
      <c r="F23" s="88"/>
      <c r="G23" s="88">
        <v>13096</v>
      </c>
      <c r="H23" s="88">
        <v>13599</v>
      </c>
      <c r="I23" s="88">
        <v>0</v>
      </c>
    </row>
    <row r="24" spans="1:9" x14ac:dyDescent="0.2">
      <c r="A24" s="83"/>
      <c r="B24" s="84"/>
      <c r="C24" s="88"/>
      <c r="D24" s="88"/>
      <c r="E24" s="88"/>
      <c r="F24" s="88"/>
      <c r="G24" s="88"/>
      <c r="H24" s="88"/>
      <c r="I24" s="88"/>
    </row>
    <row r="25" spans="1:9" x14ac:dyDescent="0.2">
      <c r="A25" s="32" t="s">
        <v>4</v>
      </c>
      <c r="B25" s="30"/>
      <c r="C25" s="41"/>
      <c r="D25" s="41"/>
      <c r="E25" s="41"/>
      <c r="F25" s="41"/>
      <c r="G25" s="41"/>
      <c r="H25" s="38"/>
      <c r="I25" s="38"/>
    </row>
    <row r="26" spans="1:9" x14ac:dyDescent="0.2">
      <c r="A26" s="32" t="s">
        <v>31</v>
      </c>
      <c r="B26" s="33"/>
      <c r="C26" s="42"/>
      <c r="D26" s="41"/>
      <c r="E26" s="41"/>
      <c r="F26" s="41"/>
      <c r="G26" s="41"/>
      <c r="H26" s="38"/>
      <c r="I26" s="38"/>
    </row>
    <row r="27" spans="1:9" x14ac:dyDescent="0.2">
      <c r="A27" s="43"/>
      <c r="B27" s="44"/>
      <c r="C27" s="39"/>
      <c r="D27" s="39"/>
      <c r="E27" s="39"/>
      <c r="F27" s="39"/>
      <c r="G27" s="39"/>
      <c r="H27" s="39"/>
      <c r="I27" s="39"/>
    </row>
    <row r="28" spans="1:9" x14ac:dyDescent="0.2">
      <c r="A28" s="43"/>
      <c r="B28" s="44"/>
      <c r="C28" s="39"/>
      <c r="D28" s="39"/>
      <c r="E28" s="39"/>
      <c r="F28" s="39"/>
      <c r="G28" s="39"/>
      <c r="H28" s="39"/>
      <c r="I28" s="39"/>
    </row>
    <row r="29" spans="1:9" x14ac:dyDescent="0.2">
      <c r="A29" s="43"/>
      <c r="B29" s="44"/>
      <c r="C29" s="39"/>
      <c r="D29" s="39"/>
      <c r="E29" s="39"/>
      <c r="F29" s="39"/>
      <c r="G29" s="39"/>
      <c r="H29" s="39"/>
      <c r="I29" s="39"/>
    </row>
    <row r="30" spans="1:9" x14ac:dyDescent="0.2">
      <c r="A30" s="32" t="s">
        <v>5</v>
      </c>
      <c r="B30" s="33"/>
      <c r="C30" s="38">
        <f t="shared" ref="C30:H30" si="1">SUM(C27:C29)</f>
        <v>0</v>
      </c>
      <c r="D30" s="38">
        <f t="shared" si="1"/>
        <v>0</v>
      </c>
      <c r="E30" s="38">
        <f t="shared" si="1"/>
        <v>0</v>
      </c>
      <c r="F30" s="38">
        <f t="shared" si="1"/>
        <v>0</v>
      </c>
      <c r="G30" s="38">
        <f t="shared" si="1"/>
        <v>0</v>
      </c>
      <c r="H30" s="38">
        <f t="shared" si="1"/>
        <v>0</v>
      </c>
      <c r="I30" s="38">
        <f>SUM(I27:I29)</f>
        <v>0</v>
      </c>
    </row>
    <row r="31" spans="1:9" x14ac:dyDescent="0.2">
      <c r="A31" s="83"/>
      <c r="B31" s="84"/>
      <c r="C31" s="88"/>
      <c r="D31" s="88"/>
      <c r="E31" s="88"/>
      <c r="F31" s="88"/>
      <c r="G31" s="88"/>
      <c r="H31" s="88"/>
      <c r="I31" s="88"/>
    </row>
    <row r="32" spans="1:9" x14ac:dyDescent="0.2">
      <c r="A32" s="83" t="s">
        <v>7</v>
      </c>
      <c r="B32" s="84"/>
      <c r="C32" s="87">
        <f t="shared" ref="C32:H32" si="2">+C21+C22-C23+C30</f>
        <v>0</v>
      </c>
      <c r="D32" s="87">
        <f t="shared" si="2"/>
        <v>0</v>
      </c>
      <c r="E32" s="87">
        <f t="shared" si="2"/>
        <v>0</v>
      </c>
      <c r="F32" s="87">
        <f t="shared" si="2"/>
        <v>0</v>
      </c>
      <c r="G32" s="87">
        <f t="shared" si="2"/>
        <v>0</v>
      </c>
      <c r="H32" s="87">
        <f t="shared" si="2"/>
        <v>0</v>
      </c>
      <c r="I32" s="87">
        <f>+I21+I22-I23+I30</f>
        <v>0</v>
      </c>
    </row>
    <row r="33" spans="1:9" x14ac:dyDescent="0.2">
      <c r="A33" s="89"/>
      <c r="B33" s="90"/>
      <c r="C33" s="92"/>
      <c r="D33" s="92"/>
      <c r="E33" s="88"/>
      <c r="F33" s="88"/>
      <c r="G33" s="88"/>
      <c r="H33" s="88"/>
      <c r="I33" s="88"/>
    </row>
    <row r="34" spans="1:9" x14ac:dyDescent="0.2">
      <c r="A34" s="83" t="s">
        <v>24</v>
      </c>
      <c r="B34" s="84"/>
      <c r="C34" s="92"/>
      <c r="D34" s="92"/>
      <c r="E34" s="88"/>
      <c r="F34" s="88"/>
      <c r="G34" s="88">
        <v>7270</v>
      </c>
      <c r="H34" s="88">
        <v>0</v>
      </c>
      <c r="I34" s="88">
        <v>0</v>
      </c>
    </row>
    <row r="35" spans="1:9" x14ac:dyDescent="0.2">
      <c r="A35" s="89"/>
      <c r="B35" s="90"/>
      <c r="C35" s="92"/>
      <c r="D35" s="92"/>
      <c r="E35" s="88"/>
      <c r="F35" s="88"/>
      <c r="G35" s="88"/>
      <c r="H35" s="88"/>
      <c r="I35" s="88"/>
    </row>
    <row r="36" spans="1:9" x14ac:dyDescent="0.2">
      <c r="A36" s="83" t="s">
        <v>25</v>
      </c>
      <c r="B36" s="93"/>
      <c r="C36" s="94">
        <f>C32-C34</f>
        <v>0</v>
      </c>
      <c r="D36" s="94">
        <f>D32-D34</f>
        <v>0</v>
      </c>
      <c r="E36" s="95">
        <f>E32-E34</f>
        <v>0</v>
      </c>
      <c r="F36" s="95">
        <f>F32-F34</f>
        <v>0</v>
      </c>
      <c r="G36" s="95" t="s">
        <v>76</v>
      </c>
      <c r="H36" s="95">
        <f>H32-H34</f>
        <v>0</v>
      </c>
      <c r="I36" s="95">
        <f>I32-I34</f>
        <v>0</v>
      </c>
    </row>
    <row r="37" spans="1:9" x14ac:dyDescent="0.2">
      <c r="A37" s="96"/>
      <c r="B37" s="96"/>
      <c r="C37" s="97"/>
      <c r="D37" s="97"/>
      <c r="E37" s="97"/>
      <c r="F37" s="97"/>
      <c r="G37" s="97"/>
      <c r="H37" s="97"/>
      <c r="I37" s="97"/>
    </row>
    <row r="38" spans="1:9" x14ac:dyDescent="0.2">
      <c r="A38" s="98" t="s">
        <v>26</v>
      </c>
      <c r="B38" s="80"/>
      <c r="C38" s="53"/>
      <c r="D38" s="53"/>
      <c r="E38" s="99"/>
      <c r="F38" s="99"/>
      <c r="G38" s="99"/>
      <c r="H38" s="99"/>
      <c r="I38" s="99"/>
    </row>
    <row r="39" spans="1:9" x14ac:dyDescent="0.2">
      <c r="A39" s="100" t="s">
        <v>29</v>
      </c>
      <c r="B39" s="90"/>
      <c r="C39" s="46"/>
      <c r="D39" s="46"/>
      <c r="E39" s="92"/>
      <c r="F39" s="92"/>
      <c r="G39" s="92"/>
      <c r="H39" s="92"/>
      <c r="I39" s="92"/>
    </row>
    <row r="40" spans="1:9" x14ac:dyDescent="0.2">
      <c r="A40" s="83"/>
      <c r="B40" s="84"/>
      <c r="C40" s="88"/>
      <c r="D40" s="88"/>
      <c r="E40" s="88"/>
      <c r="F40" s="88"/>
      <c r="G40" s="88"/>
      <c r="H40" s="88"/>
      <c r="I40" s="88"/>
    </row>
    <row r="41" spans="1:9" x14ac:dyDescent="0.2">
      <c r="A41" s="83" t="s">
        <v>6</v>
      </c>
      <c r="B41" s="84"/>
      <c r="C41" s="39"/>
      <c r="D41" s="39"/>
      <c r="E41" s="88"/>
      <c r="F41" s="88"/>
      <c r="G41" s="88"/>
      <c r="H41" s="88"/>
      <c r="I41" s="88"/>
    </row>
    <row r="42" spans="1:9" x14ac:dyDescent="0.2">
      <c r="A42" s="83"/>
      <c r="B42" s="84"/>
      <c r="C42" s="39"/>
      <c r="D42" s="39"/>
      <c r="E42" s="88"/>
      <c r="F42" s="88"/>
      <c r="G42" s="88"/>
      <c r="H42" s="88"/>
      <c r="I42" s="88"/>
    </row>
    <row r="43" spans="1:9" x14ac:dyDescent="0.2">
      <c r="A43" s="100" t="s">
        <v>8</v>
      </c>
      <c r="B43" s="93"/>
      <c r="C43" s="39"/>
      <c r="D43" s="39"/>
      <c r="E43" s="88"/>
      <c r="F43" s="88"/>
      <c r="G43" s="88"/>
      <c r="H43" s="88"/>
      <c r="I43" s="88"/>
    </row>
    <row r="44" spans="1:9" x14ac:dyDescent="0.2">
      <c r="A44" s="101" t="s">
        <v>9</v>
      </c>
      <c r="B44" s="102"/>
      <c r="C44" s="39"/>
      <c r="D44" s="39"/>
      <c r="E44" s="88"/>
      <c r="F44" s="88"/>
      <c r="G44" s="88"/>
      <c r="H44" s="88"/>
      <c r="I44" s="88"/>
    </row>
  </sheetData>
  <sheetProtection selectLockedCells="1"/>
  <mergeCells count="5">
    <mergeCell ref="A17:I17"/>
    <mergeCell ref="A9:I10"/>
    <mergeCell ref="A11:I12"/>
    <mergeCell ref="A13:I13"/>
    <mergeCell ref="A14:I15"/>
  </mergeCells>
  <printOptions horizontalCentered="1"/>
  <pageMargins left="0.75" right="0.75" top="0.6" bottom="0.55000000000000004" header="0.28000000000000003" footer="0.16"/>
  <pageSetup scale="97"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A0CC95-A645-4751-A640-D8013C6AC6FF}">
  <sheetPr>
    <pageSetUpPr fitToPage="1"/>
  </sheetPr>
  <dimension ref="A1:I44"/>
  <sheetViews>
    <sheetView zoomScaleNormal="100" zoomScalePageLayoutView="90" workbookViewId="0">
      <selection activeCell="A6" sqref="A6"/>
    </sheetView>
  </sheetViews>
  <sheetFormatPr defaultRowHeight="12.75" x14ac:dyDescent="0.2"/>
  <cols>
    <col min="1" max="2" width="14.7109375" style="27" customWidth="1"/>
    <col min="3" max="8" width="14" style="27" customWidth="1"/>
    <col min="9" max="9" width="13.140625" style="27" customWidth="1"/>
    <col min="10" max="16384" width="9.140625" style="27"/>
  </cols>
  <sheetData>
    <row r="1" spans="1:9" x14ac:dyDescent="0.2">
      <c r="A1" s="78"/>
      <c r="B1" s="78"/>
      <c r="C1" s="78"/>
      <c r="D1" s="78"/>
      <c r="E1" s="78"/>
      <c r="F1" s="78"/>
      <c r="G1" s="78"/>
      <c r="H1" s="78"/>
      <c r="I1" s="78"/>
    </row>
    <row r="2" spans="1:9" x14ac:dyDescent="0.2">
      <c r="A2" s="78" t="s">
        <v>13</v>
      </c>
      <c r="B2" s="110" t="s">
        <v>55</v>
      </c>
      <c r="C2" s="80"/>
      <c r="D2" s="80"/>
      <c r="E2" s="78"/>
      <c r="F2" s="78"/>
      <c r="G2" s="81" t="s">
        <v>14</v>
      </c>
      <c r="H2" s="112" t="s">
        <v>109</v>
      </c>
      <c r="I2" s="80"/>
    </row>
    <row r="3" spans="1:9" x14ac:dyDescent="0.2">
      <c r="A3" s="78" t="s">
        <v>22</v>
      </c>
      <c r="B3" s="110" t="s">
        <v>89</v>
      </c>
      <c r="C3" s="80"/>
      <c r="D3" s="80"/>
      <c r="E3" s="78"/>
      <c r="F3" s="78"/>
      <c r="G3" s="81" t="s">
        <v>15</v>
      </c>
      <c r="H3" s="114" t="s">
        <v>110</v>
      </c>
      <c r="I3" s="82"/>
    </row>
    <row r="4" spans="1:9" x14ac:dyDescent="0.2">
      <c r="A4" s="78" t="s">
        <v>16</v>
      </c>
      <c r="B4" s="110" t="s">
        <v>111</v>
      </c>
      <c r="C4" s="80"/>
      <c r="D4" s="80"/>
      <c r="E4" s="78"/>
      <c r="F4" s="78"/>
      <c r="G4" s="81" t="s">
        <v>18</v>
      </c>
      <c r="H4" s="112" t="s">
        <v>41</v>
      </c>
      <c r="I4" s="80"/>
    </row>
    <row r="5" spans="1:9" x14ac:dyDescent="0.2">
      <c r="A5" s="78" t="s">
        <v>17</v>
      </c>
      <c r="B5" s="110" t="s">
        <v>112</v>
      </c>
      <c r="C5" s="82"/>
      <c r="D5" s="82"/>
      <c r="E5" s="78"/>
      <c r="F5" s="78"/>
      <c r="G5" s="81" t="s">
        <v>19</v>
      </c>
      <c r="H5" s="114" t="s">
        <v>113</v>
      </c>
      <c r="I5" s="82"/>
    </row>
    <row r="6" spans="1:9" x14ac:dyDescent="0.2">
      <c r="A6" s="78"/>
      <c r="B6" s="78"/>
      <c r="C6" s="78"/>
      <c r="D6" s="78"/>
      <c r="E6" s="78"/>
      <c r="F6" s="78"/>
      <c r="G6" s="78"/>
      <c r="H6" s="78"/>
      <c r="I6" s="78"/>
    </row>
    <row r="7" spans="1:9" x14ac:dyDescent="0.2">
      <c r="A7" s="249" t="s">
        <v>114</v>
      </c>
      <c r="B7" s="250"/>
      <c r="C7" s="250"/>
      <c r="D7" s="250"/>
      <c r="E7" s="250"/>
      <c r="F7" s="250"/>
      <c r="G7" s="250"/>
      <c r="H7" s="250"/>
      <c r="I7" s="250"/>
    </row>
    <row r="8" spans="1:9" x14ac:dyDescent="0.2">
      <c r="A8" s="250"/>
      <c r="B8" s="250"/>
      <c r="C8" s="250"/>
      <c r="D8" s="250"/>
      <c r="E8" s="250"/>
      <c r="F8" s="250"/>
      <c r="G8" s="250"/>
      <c r="H8" s="250"/>
      <c r="I8" s="250"/>
    </row>
    <row r="9" spans="1:9" x14ac:dyDescent="0.2">
      <c r="A9" s="183"/>
      <c r="B9" s="183"/>
      <c r="C9" s="183"/>
      <c r="D9" s="183"/>
      <c r="E9" s="183"/>
      <c r="F9" s="183"/>
      <c r="G9" s="183"/>
      <c r="H9" s="183"/>
      <c r="I9" s="183"/>
    </row>
    <row r="10" spans="1:9" x14ac:dyDescent="0.2">
      <c r="A10" s="249" t="s">
        <v>115</v>
      </c>
      <c r="B10" s="249"/>
      <c r="C10" s="249"/>
      <c r="D10" s="249"/>
      <c r="E10" s="249"/>
      <c r="F10" s="249"/>
      <c r="G10" s="249"/>
      <c r="H10" s="249"/>
      <c r="I10" s="249"/>
    </row>
    <row r="11" spans="1:9" x14ac:dyDescent="0.2">
      <c r="A11" s="185"/>
      <c r="B11" s="185"/>
      <c r="C11" s="185"/>
      <c r="D11" s="185"/>
      <c r="E11" s="185"/>
      <c r="F11" s="185"/>
      <c r="G11" s="185"/>
      <c r="H11" s="185"/>
      <c r="I11" s="185"/>
    </row>
    <row r="12" spans="1:9" x14ac:dyDescent="0.2">
      <c r="A12" s="251" t="s">
        <v>116</v>
      </c>
      <c r="B12" s="251"/>
      <c r="C12" s="251"/>
      <c r="D12" s="251"/>
      <c r="E12" s="251"/>
      <c r="F12" s="251"/>
      <c r="G12" s="251"/>
      <c r="H12" s="251"/>
      <c r="I12" s="251"/>
    </row>
    <row r="13" spans="1:9" x14ac:dyDescent="0.2">
      <c r="A13" s="251"/>
      <c r="B13" s="251"/>
      <c r="C13" s="251"/>
      <c r="D13" s="251"/>
      <c r="E13" s="251"/>
      <c r="F13" s="251"/>
      <c r="G13" s="251"/>
      <c r="H13" s="251"/>
      <c r="I13" s="251"/>
    </row>
    <row r="14" spans="1:9" x14ac:dyDescent="0.2">
      <c r="A14" s="115"/>
      <c r="B14" s="115"/>
      <c r="C14" s="115"/>
      <c r="D14" s="115"/>
      <c r="E14" s="115"/>
      <c r="F14" s="115"/>
      <c r="G14" s="115"/>
      <c r="H14" s="115"/>
      <c r="I14" s="115"/>
    </row>
    <row r="15" spans="1:9" x14ac:dyDescent="0.2">
      <c r="A15" s="249" t="s">
        <v>332</v>
      </c>
      <c r="B15" s="250"/>
      <c r="C15" s="250"/>
      <c r="D15" s="250"/>
      <c r="E15" s="250"/>
      <c r="F15" s="250"/>
      <c r="G15" s="250"/>
      <c r="H15" s="250"/>
      <c r="I15" s="250"/>
    </row>
    <row r="16" spans="1:9" x14ac:dyDescent="0.2">
      <c r="A16" s="250"/>
      <c r="B16" s="250"/>
      <c r="C16" s="250"/>
      <c r="D16" s="250"/>
      <c r="E16" s="250"/>
      <c r="F16" s="250"/>
      <c r="G16" s="250"/>
      <c r="H16" s="250"/>
      <c r="I16" s="250"/>
    </row>
    <row r="17" spans="1:9" x14ac:dyDescent="0.2">
      <c r="A17" s="186"/>
      <c r="B17" s="186"/>
      <c r="C17" s="186"/>
      <c r="D17" s="186"/>
      <c r="E17" s="186"/>
      <c r="F17" s="186"/>
      <c r="G17" s="186"/>
      <c r="H17" s="186"/>
      <c r="I17" s="186"/>
    </row>
    <row r="18" spans="1:9" x14ac:dyDescent="0.2">
      <c r="A18" s="83"/>
      <c r="B18" s="84"/>
      <c r="C18" s="37" t="s">
        <v>27</v>
      </c>
      <c r="D18" s="37" t="s">
        <v>30</v>
      </c>
      <c r="E18" s="37" t="s">
        <v>32</v>
      </c>
      <c r="F18" s="37" t="s">
        <v>33</v>
      </c>
      <c r="G18" s="37" t="s">
        <v>34</v>
      </c>
      <c r="H18" s="37" t="s">
        <v>35</v>
      </c>
      <c r="I18" s="37" t="s">
        <v>312</v>
      </c>
    </row>
    <row r="19" spans="1:9" x14ac:dyDescent="0.2">
      <c r="A19" s="83"/>
      <c r="B19" s="84"/>
      <c r="C19" s="35" t="s">
        <v>10</v>
      </c>
      <c r="D19" s="86" t="s">
        <v>10</v>
      </c>
      <c r="E19" s="37" t="s">
        <v>10</v>
      </c>
      <c r="F19" s="37" t="s">
        <v>10</v>
      </c>
      <c r="G19" s="37" t="s">
        <v>10</v>
      </c>
      <c r="H19" s="37" t="s">
        <v>11</v>
      </c>
      <c r="I19" s="37" t="s">
        <v>11</v>
      </c>
    </row>
    <row r="20" spans="1:9" x14ac:dyDescent="0.2">
      <c r="A20" s="83" t="s">
        <v>0</v>
      </c>
      <c r="B20" s="84"/>
      <c r="C20" s="88"/>
      <c r="D20" s="88"/>
      <c r="E20" s="88"/>
      <c r="F20" s="88"/>
      <c r="G20" s="88">
        <v>1218273</v>
      </c>
      <c r="H20" s="88"/>
      <c r="I20" s="88"/>
    </row>
    <row r="21" spans="1:9" x14ac:dyDescent="0.2">
      <c r="A21" s="83" t="s">
        <v>1</v>
      </c>
      <c r="B21" s="84"/>
      <c r="C21" s="88">
        <f t="shared" ref="C21:I21" si="0">B32</f>
        <v>0</v>
      </c>
      <c r="D21" s="88">
        <f t="shared" si="0"/>
        <v>0</v>
      </c>
      <c r="E21" s="88">
        <f t="shared" si="0"/>
        <v>0</v>
      </c>
      <c r="F21" s="88">
        <f t="shared" si="0"/>
        <v>0</v>
      </c>
      <c r="G21" s="88">
        <f t="shared" si="0"/>
        <v>0</v>
      </c>
      <c r="H21" s="88">
        <f t="shared" si="0"/>
        <v>0</v>
      </c>
      <c r="I21" s="88">
        <f t="shared" si="0"/>
        <v>0</v>
      </c>
    </row>
    <row r="22" spans="1:9" x14ac:dyDescent="0.2">
      <c r="A22" s="83" t="s">
        <v>2</v>
      </c>
      <c r="B22" s="84"/>
      <c r="C22" s="88"/>
      <c r="D22" s="88"/>
      <c r="E22" s="88"/>
      <c r="F22" s="88"/>
      <c r="G22" s="88">
        <v>19538.91</v>
      </c>
      <c r="H22" s="88">
        <v>581772</v>
      </c>
      <c r="I22" s="88">
        <v>636500</v>
      </c>
    </row>
    <row r="23" spans="1:9" x14ac:dyDescent="0.2">
      <c r="A23" s="83" t="s">
        <v>3</v>
      </c>
      <c r="B23" s="84"/>
      <c r="C23" s="88"/>
      <c r="D23" s="88"/>
      <c r="E23" s="87"/>
      <c r="F23" s="88"/>
      <c r="G23" s="88">
        <v>19538.91</v>
      </c>
      <c r="H23" s="88">
        <v>581772</v>
      </c>
      <c r="I23" s="88">
        <v>636500</v>
      </c>
    </row>
    <row r="24" spans="1:9" x14ac:dyDescent="0.2">
      <c r="A24" s="83"/>
      <c r="B24" s="84"/>
      <c r="C24" s="88"/>
      <c r="D24" s="88"/>
      <c r="E24" s="88"/>
      <c r="F24" s="88"/>
      <c r="G24" s="88"/>
      <c r="H24" s="88"/>
      <c r="I24" s="88"/>
    </row>
    <row r="25" spans="1:9" x14ac:dyDescent="0.2">
      <c r="A25" s="32" t="s">
        <v>4</v>
      </c>
      <c r="B25" s="30"/>
      <c r="C25" s="41"/>
      <c r="D25" s="41"/>
      <c r="E25" s="41"/>
      <c r="F25" s="41"/>
      <c r="G25" s="41"/>
      <c r="H25" s="38"/>
      <c r="I25" s="38"/>
    </row>
    <row r="26" spans="1:9" x14ac:dyDescent="0.2">
      <c r="A26" s="32" t="s">
        <v>31</v>
      </c>
      <c r="B26" s="33"/>
      <c r="C26" s="42"/>
      <c r="D26" s="41"/>
      <c r="E26" s="41"/>
      <c r="F26" s="41"/>
      <c r="G26" s="41"/>
      <c r="H26" s="38"/>
      <c r="I26" s="38"/>
    </row>
    <row r="27" spans="1:9" x14ac:dyDescent="0.2">
      <c r="A27" s="43"/>
      <c r="B27" s="44"/>
      <c r="C27" s="39"/>
      <c r="D27" s="39"/>
      <c r="E27" s="39"/>
      <c r="F27" s="39"/>
      <c r="G27" s="39"/>
      <c r="H27" s="39"/>
      <c r="I27" s="39"/>
    </row>
    <row r="28" spans="1:9" x14ac:dyDescent="0.2">
      <c r="A28" s="43"/>
      <c r="B28" s="44"/>
      <c r="C28" s="39"/>
      <c r="D28" s="39"/>
      <c r="E28" s="39"/>
      <c r="F28" s="39"/>
      <c r="G28" s="39"/>
      <c r="H28" s="39"/>
      <c r="I28" s="39"/>
    </row>
    <row r="29" spans="1:9" x14ac:dyDescent="0.2">
      <c r="A29" s="43"/>
      <c r="B29" s="44"/>
      <c r="C29" s="39"/>
      <c r="D29" s="39"/>
      <c r="E29" s="39"/>
      <c r="F29" s="39"/>
      <c r="G29" s="39"/>
      <c r="H29" s="39"/>
      <c r="I29" s="39"/>
    </row>
    <row r="30" spans="1:9" x14ac:dyDescent="0.2">
      <c r="A30" s="32" t="s">
        <v>5</v>
      </c>
      <c r="B30" s="33"/>
      <c r="C30" s="38">
        <f t="shared" ref="C30:H30" si="1">SUM(C27:C29)</f>
        <v>0</v>
      </c>
      <c r="D30" s="38">
        <f t="shared" si="1"/>
        <v>0</v>
      </c>
      <c r="E30" s="38">
        <f t="shared" si="1"/>
        <v>0</v>
      </c>
      <c r="F30" s="38">
        <f t="shared" si="1"/>
        <v>0</v>
      </c>
      <c r="G30" s="38">
        <f t="shared" si="1"/>
        <v>0</v>
      </c>
      <c r="H30" s="38">
        <f t="shared" si="1"/>
        <v>0</v>
      </c>
      <c r="I30" s="38">
        <f t="shared" ref="I30" si="2">SUM(I27:I29)</f>
        <v>0</v>
      </c>
    </row>
    <row r="31" spans="1:9" x14ac:dyDescent="0.2">
      <c r="A31" s="83"/>
      <c r="B31" s="84"/>
      <c r="C31" s="88"/>
      <c r="D31" s="88"/>
      <c r="E31" s="88"/>
      <c r="F31" s="88"/>
      <c r="G31" s="88"/>
      <c r="H31" s="88"/>
      <c r="I31" s="88"/>
    </row>
    <row r="32" spans="1:9" x14ac:dyDescent="0.2">
      <c r="A32" s="83" t="s">
        <v>7</v>
      </c>
      <c r="B32" s="84"/>
      <c r="C32" s="87">
        <f t="shared" ref="C32" si="3">+C21+C22-C23+C30</f>
        <v>0</v>
      </c>
      <c r="D32" s="87">
        <f>+D21+D22-D23+D30</f>
        <v>0</v>
      </c>
      <c r="E32" s="87">
        <f t="shared" ref="E32" si="4">+E21+E22-E23+E30</f>
        <v>0</v>
      </c>
      <c r="F32" s="87">
        <f>+F21+F22-F23+F30</f>
        <v>0</v>
      </c>
      <c r="G32" s="87">
        <f>+G21+G22-G23+G30</f>
        <v>0</v>
      </c>
      <c r="H32" s="87">
        <f t="shared" ref="H32:I32" si="5">+H21+H22-H23+H30</f>
        <v>0</v>
      </c>
      <c r="I32" s="87">
        <f t="shared" si="5"/>
        <v>0</v>
      </c>
    </row>
    <row r="33" spans="1:9" x14ac:dyDescent="0.2">
      <c r="A33" s="89"/>
      <c r="B33" s="90"/>
      <c r="C33" s="92"/>
      <c r="D33" s="92"/>
      <c r="E33" s="88"/>
      <c r="F33" s="88"/>
      <c r="G33" s="88"/>
      <c r="H33" s="88"/>
      <c r="I33" s="88"/>
    </row>
    <row r="34" spans="1:9" x14ac:dyDescent="0.2">
      <c r="A34" s="83" t="s">
        <v>24</v>
      </c>
      <c r="B34" s="84"/>
      <c r="C34" s="92"/>
      <c r="D34" s="92"/>
      <c r="E34" s="88"/>
      <c r="F34" s="88"/>
      <c r="G34" s="88">
        <v>61418.25</v>
      </c>
      <c r="H34" s="88"/>
      <c r="I34" s="88"/>
    </row>
    <row r="35" spans="1:9" x14ac:dyDescent="0.2">
      <c r="A35" s="89"/>
      <c r="B35" s="90"/>
      <c r="C35" s="92"/>
      <c r="D35" s="92"/>
      <c r="E35" s="88"/>
      <c r="F35" s="88"/>
      <c r="G35" s="88"/>
      <c r="H35" s="88"/>
      <c r="I35" s="88"/>
    </row>
    <row r="36" spans="1:9" x14ac:dyDescent="0.2">
      <c r="A36" s="83" t="s">
        <v>25</v>
      </c>
      <c r="B36" s="93"/>
      <c r="C36" s="48" t="s">
        <v>47</v>
      </c>
      <c r="D36" s="48" t="s">
        <v>47</v>
      </c>
      <c r="E36" s="49" t="s">
        <v>47</v>
      </c>
      <c r="F36" s="49" t="s">
        <v>47</v>
      </c>
      <c r="G36" s="49" t="s">
        <v>47</v>
      </c>
      <c r="H36" s="49" t="s">
        <v>47</v>
      </c>
      <c r="I36" s="49" t="s">
        <v>47</v>
      </c>
    </row>
    <row r="37" spans="1:9" x14ac:dyDescent="0.2">
      <c r="A37" s="96"/>
      <c r="B37" s="96"/>
      <c r="C37" s="97"/>
      <c r="D37" s="97"/>
      <c r="E37" s="97"/>
      <c r="F37" s="97"/>
      <c r="G37" s="97"/>
      <c r="H37" s="97"/>
      <c r="I37" s="97"/>
    </row>
    <row r="38" spans="1:9" x14ac:dyDescent="0.2">
      <c r="A38" s="98" t="s">
        <v>26</v>
      </c>
      <c r="B38" s="80"/>
      <c r="C38" s="53"/>
      <c r="D38" s="53"/>
      <c r="E38" s="99"/>
      <c r="F38" s="99"/>
      <c r="G38" s="99"/>
      <c r="H38" s="99"/>
      <c r="I38" s="99"/>
    </row>
    <row r="39" spans="1:9" x14ac:dyDescent="0.2">
      <c r="A39" s="100" t="s">
        <v>29</v>
      </c>
      <c r="B39" s="90"/>
      <c r="C39" s="46"/>
      <c r="D39" s="46"/>
      <c r="E39" s="92"/>
      <c r="F39" s="92"/>
      <c r="G39" s="92"/>
      <c r="H39" s="92"/>
      <c r="I39" s="92"/>
    </row>
    <row r="40" spans="1:9" x14ac:dyDescent="0.2">
      <c r="A40" s="83"/>
      <c r="B40" s="84"/>
      <c r="C40" s="88"/>
      <c r="D40" s="88"/>
      <c r="E40" s="88"/>
      <c r="F40" s="88"/>
      <c r="G40" s="88"/>
      <c r="H40" s="88"/>
      <c r="I40" s="88"/>
    </row>
    <row r="41" spans="1:9" x14ac:dyDescent="0.2">
      <c r="A41" s="83" t="s">
        <v>6</v>
      </c>
      <c r="B41" s="84"/>
      <c r="C41" s="39"/>
      <c r="D41" s="39"/>
      <c r="E41" s="88"/>
      <c r="F41" s="88"/>
      <c r="G41" s="88"/>
      <c r="H41" s="88"/>
      <c r="I41" s="88"/>
    </row>
    <row r="42" spans="1:9" x14ac:dyDescent="0.2">
      <c r="A42" s="83"/>
      <c r="B42" s="84"/>
      <c r="C42" s="39"/>
      <c r="D42" s="39"/>
      <c r="E42" s="88"/>
      <c r="F42" s="88"/>
      <c r="G42" s="88"/>
      <c r="H42" s="88"/>
      <c r="I42" s="88"/>
    </row>
    <row r="43" spans="1:9" x14ac:dyDescent="0.2">
      <c r="A43" s="100" t="s">
        <v>8</v>
      </c>
      <c r="B43" s="93"/>
      <c r="C43" s="39"/>
      <c r="D43" s="39"/>
      <c r="E43" s="88"/>
      <c r="F43" s="88"/>
      <c r="G43" s="88"/>
      <c r="H43" s="88"/>
      <c r="I43" s="88"/>
    </row>
    <row r="44" spans="1:9" x14ac:dyDescent="0.2">
      <c r="A44" s="101" t="s">
        <v>9</v>
      </c>
      <c r="B44" s="102"/>
      <c r="C44" s="39"/>
      <c r="D44" s="39"/>
      <c r="E44" s="88"/>
      <c r="F44" s="88"/>
      <c r="G44" s="88"/>
      <c r="H44" s="88"/>
      <c r="I44" s="88"/>
    </row>
  </sheetData>
  <mergeCells count="4">
    <mergeCell ref="A7:I8"/>
    <mergeCell ref="A10:I10"/>
    <mergeCell ref="A12:I13"/>
    <mergeCell ref="A15:I16"/>
  </mergeCells>
  <printOptions horizontalCentered="1" verticalCentered="1"/>
  <pageMargins left="0.7" right="0.7" top="0.75" bottom="0.75" header="0.3" footer="0.3"/>
  <pageSetup scale="92" orientation="landscape" r:id="rId1"/>
  <headerFooter>
    <oddHeader xml:space="preserve">&amp;C&amp;"Arial,Bold"Report on Non-General Fund Information&amp;"Arial,Regular"
for Submittal to the 2023 Legislature
</oddHeader>
    <oddFooter>&amp;LForm 37-47 (rev. 9/7/21)&amp;R&amp;D  &amp;T</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F05C60-D23E-4DCD-9ED3-21D12343F084}">
  <sheetPr>
    <pageSetUpPr fitToPage="1"/>
  </sheetPr>
  <dimension ref="A1:K43"/>
  <sheetViews>
    <sheetView tabSelected="1" zoomScaleNormal="100" zoomScaleSheetLayoutView="100" zoomScalePageLayoutView="90" workbookViewId="0">
      <selection activeCell="A6" sqref="A6"/>
    </sheetView>
  </sheetViews>
  <sheetFormatPr defaultColWidth="10.28515625" defaultRowHeight="12.75" x14ac:dyDescent="0.2"/>
  <cols>
    <col min="1" max="2" width="14.7109375" style="27" customWidth="1"/>
    <col min="3" max="8" width="14" style="27" customWidth="1"/>
    <col min="9" max="9" width="13.140625" style="27" customWidth="1"/>
    <col min="10" max="16384" width="10.28515625" style="27"/>
  </cols>
  <sheetData>
    <row r="1" spans="1:9" x14ac:dyDescent="0.2">
      <c r="A1" s="124"/>
      <c r="D1" s="124"/>
    </row>
    <row r="2" spans="1:9" x14ac:dyDescent="0.2">
      <c r="A2" s="27" t="s">
        <v>13</v>
      </c>
      <c r="B2" s="28" t="s">
        <v>55</v>
      </c>
      <c r="C2" s="28"/>
      <c r="D2" s="28"/>
      <c r="G2" s="29" t="s">
        <v>14</v>
      </c>
      <c r="H2" s="80" t="s">
        <v>117</v>
      </c>
      <c r="I2" s="28"/>
    </row>
    <row r="3" spans="1:9" x14ac:dyDescent="0.2">
      <c r="A3" s="27" t="s">
        <v>22</v>
      </c>
      <c r="B3" s="28" t="s">
        <v>143</v>
      </c>
      <c r="C3" s="28"/>
      <c r="D3" s="28"/>
      <c r="G3" s="29" t="s">
        <v>15</v>
      </c>
      <c r="H3" s="82" t="s">
        <v>119</v>
      </c>
      <c r="I3" s="30"/>
    </row>
    <row r="4" spans="1:9" x14ac:dyDescent="0.2">
      <c r="A4" s="27" t="s">
        <v>16</v>
      </c>
      <c r="B4" s="28" t="s">
        <v>144</v>
      </c>
      <c r="C4" s="28"/>
      <c r="D4" s="28"/>
      <c r="G4" s="29" t="s">
        <v>18</v>
      </c>
      <c r="H4" s="28" t="s">
        <v>41</v>
      </c>
      <c r="I4" s="28"/>
    </row>
    <row r="5" spans="1:9" x14ac:dyDescent="0.2">
      <c r="A5" s="27" t="s">
        <v>17</v>
      </c>
      <c r="B5" s="28" t="s">
        <v>145</v>
      </c>
      <c r="C5" s="30"/>
      <c r="D5" s="30"/>
      <c r="G5" s="29" t="s">
        <v>19</v>
      </c>
      <c r="H5" s="30" t="s">
        <v>146</v>
      </c>
      <c r="I5" s="30"/>
    </row>
    <row r="7" spans="1:9" ht="43.5" customHeight="1" x14ac:dyDescent="0.2">
      <c r="A7" s="252" t="s">
        <v>147</v>
      </c>
      <c r="B7" s="252"/>
      <c r="C7" s="252"/>
      <c r="D7" s="252"/>
      <c r="E7" s="252"/>
      <c r="F7" s="252"/>
      <c r="G7" s="252"/>
      <c r="H7" s="252"/>
      <c r="I7" s="252"/>
    </row>
    <row r="8" spans="1:9" ht="12.75" customHeight="1" x14ac:dyDescent="0.2">
      <c r="A8" s="209"/>
      <c r="B8" s="209"/>
      <c r="C8" s="209"/>
      <c r="D8" s="209"/>
      <c r="E8" s="209"/>
      <c r="F8" s="209"/>
      <c r="G8" s="209"/>
      <c r="H8" s="209"/>
      <c r="I8" s="209"/>
    </row>
    <row r="9" spans="1:9" ht="16.5" customHeight="1" x14ac:dyDescent="0.2">
      <c r="A9" s="78" t="s">
        <v>124</v>
      </c>
    </row>
    <row r="10" spans="1:9" ht="12.75" customHeight="1" x14ac:dyDescent="0.2">
      <c r="A10" s="78"/>
    </row>
    <row r="11" spans="1:9" ht="15.75" customHeight="1" x14ac:dyDescent="0.2">
      <c r="A11" s="27" t="s">
        <v>148</v>
      </c>
    </row>
    <row r="12" spans="1:9" ht="11.25" customHeight="1" x14ac:dyDescent="0.2"/>
    <row r="13" spans="1:9" ht="14.25" customHeight="1" x14ac:dyDescent="0.2">
      <c r="A13" s="253" t="s">
        <v>387</v>
      </c>
      <c r="B13" s="253"/>
      <c r="C13" s="253"/>
      <c r="D13" s="253"/>
      <c r="E13" s="253"/>
      <c r="F13" s="253"/>
      <c r="G13" s="253"/>
      <c r="H13" s="253"/>
      <c r="I13" s="253"/>
    </row>
    <row r="15" spans="1:9" x14ac:dyDescent="0.2">
      <c r="A15" s="214" t="s">
        <v>12</v>
      </c>
      <c r="B15" s="215"/>
      <c r="C15" s="215"/>
      <c r="D15" s="215"/>
      <c r="E15" s="215"/>
      <c r="F15" s="215"/>
      <c r="G15" s="215"/>
      <c r="H15" s="215"/>
      <c r="I15" s="216"/>
    </row>
    <row r="16" spans="1:9" x14ac:dyDescent="0.2">
      <c r="A16" s="83"/>
      <c r="B16" s="84"/>
      <c r="C16" s="85" t="s">
        <v>27</v>
      </c>
      <c r="D16" s="85" t="s">
        <v>30</v>
      </c>
      <c r="E16" s="85" t="s">
        <v>32</v>
      </c>
      <c r="F16" s="85" t="s">
        <v>33</v>
      </c>
      <c r="G16" s="85" t="s">
        <v>34</v>
      </c>
      <c r="H16" s="85" t="s">
        <v>35</v>
      </c>
      <c r="I16" s="85" t="s">
        <v>312</v>
      </c>
    </row>
    <row r="17" spans="1:9" x14ac:dyDescent="0.2">
      <c r="A17" s="32"/>
      <c r="B17" s="33"/>
      <c r="C17" s="35" t="s">
        <v>10</v>
      </c>
      <c r="D17" s="35" t="s">
        <v>10</v>
      </c>
      <c r="E17" s="35" t="s">
        <v>10</v>
      </c>
      <c r="F17" s="35" t="s">
        <v>10</v>
      </c>
      <c r="G17" s="35" t="s">
        <v>10</v>
      </c>
      <c r="H17" s="35" t="s">
        <v>11</v>
      </c>
      <c r="I17" s="35" t="s">
        <v>11</v>
      </c>
    </row>
    <row r="18" spans="1:9" x14ac:dyDescent="0.2">
      <c r="A18" s="32" t="s">
        <v>0</v>
      </c>
      <c r="B18" s="33"/>
      <c r="C18" s="39">
        <v>163149</v>
      </c>
      <c r="D18" s="39">
        <v>176575</v>
      </c>
      <c r="E18" s="39">
        <v>158000</v>
      </c>
      <c r="F18" s="39">
        <v>158000</v>
      </c>
      <c r="G18" s="39">
        <v>158000</v>
      </c>
      <c r="H18" s="39">
        <v>158000</v>
      </c>
      <c r="I18" s="39">
        <v>158000</v>
      </c>
    </row>
    <row r="19" spans="1:9" x14ac:dyDescent="0.2">
      <c r="A19" s="32" t="s">
        <v>1</v>
      </c>
      <c r="B19" s="33"/>
      <c r="C19" s="39">
        <v>31479</v>
      </c>
      <c r="D19" s="39">
        <v>0.11000000000058208</v>
      </c>
      <c r="E19" s="39">
        <v>0.11000000000058208</v>
      </c>
      <c r="F19" s="39">
        <f>E30</f>
        <v>0.11000000000058208</v>
      </c>
      <c r="G19" s="39">
        <f>F30</f>
        <v>0.11000000000058208</v>
      </c>
      <c r="H19" s="39">
        <f>G30</f>
        <v>0.11000000000058208</v>
      </c>
      <c r="I19" s="39">
        <f>H30</f>
        <v>0.11000000000058208</v>
      </c>
    </row>
    <row r="20" spans="1:9" x14ac:dyDescent="0.2">
      <c r="A20" s="32" t="s">
        <v>2</v>
      </c>
      <c r="B20" s="33"/>
      <c r="C20" s="39">
        <v>46034.11</v>
      </c>
      <c r="D20" s="39">
        <v>0</v>
      </c>
      <c r="E20" s="39">
        <v>0</v>
      </c>
      <c r="F20" s="39">
        <v>0</v>
      </c>
      <c r="G20" s="39">
        <v>0</v>
      </c>
      <c r="H20" s="39">
        <v>0</v>
      </c>
      <c r="I20" s="39">
        <v>0</v>
      </c>
    </row>
    <row r="21" spans="1:9" x14ac:dyDescent="0.2">
      <c r="A21" s="32" t="s">
        <v>3</v>
      </c>
      <c r="B21" s="33"/>
      <c r="C21" s="39">
        <v>77513</v>
      </c>
      <c r="D21" s="39">
        <v>0</v>
      </c>
      <c r="E21" s="39">
        <v>0</v>
      </c>
      <c r="F21" s="39">
        <v>0</v>
      </c>
      <c r="G21" s="39">
        <v>0</v>
      </c>
      <c r="H21" s="39">
        <v>0</v>
      </c>
      <c r="I21" s="39">
        <v>0</v>
      </c>
    </row>
    <row r="22" spans="1:9" x14ac:dyDescent="0.2">
      <c r="A22" s="32"/>
      <c r="B22" s="33"/>
      <c r="C22" s="39"/>
      <c r="D22" s="39"/>
      <c r="E22" s="39"/>
      <c r="F22" s="39"/>
      <c r="G22" s="39"/>
      <c r="H22" s="39"/>
      <c r="I22" s="39"/>
    </row>
    <row r="23" spans="1:9" x14ac:dyDescent="0.2">
      <c r="A23" s="32" t="s">
        <v>4</v>
      </c>
      <c r="B23" s="30"/>
      <c r="C23" s="53"/>
      <c r="D23" s="53"/>
      <c r="E23" s="53"/>
      <c r="F23" s="53"/>
      <c r="G23" s="38"/>
      <c r="H23" s="38"/>
      <c r="I23" s="38"/>
    </row>
    <row r="24" spans="1:9" x14ac:dyDescent="0.2">
      <c r="A24" s="32" t="s">
        <v>126</v>
      </c>
      <c r="B24" s="30"/>
      <c r="C24" s="40"/>
      <c r="D24" s="40"/>
      <c r="E24" s="40"/>
      <c r="F24" s="40"/>
      <c r="G24" s="45"/>
      <c r="H24" s="45"/>
      <c r="I24" s="45"/>
    </row>
    <row r="25" spans="1:9" x14ac:dyDescent="0.2">
      <c r="A25" s="43"/>
      <c r="B25" s="44"/>
      <c r="C25" s="39"/>
      <c r="D25" s="39"/>
      <c r="E25" s="39"/>
      <c r="F25" s="39"/>
      <c r="G25" s="39"/>
      <c r="H25" s="39"/>
      <c r="I25" s="39"/>
    </row>
    <row r="26" spans="1:9" x14ac:dyDescent="0.2">
      <c r="A26" s="43"/>
      <c r="B26" s="44"/>
      <c r="C26" s="39"/>
      <c r="D26" s="39"/>
      <c r="E26" s="39"/>
      <c r="F26" s="39"/>
      <c r="G26" s="39"/>
      <c r="H26" s="39"/>
      <c r="I26" s="39"/>
    </row>
    <row r="27" spans="1:9" x14ac:dyDescent="0.2">
      <c r="A27" s="43"/>
      <c r="B27" s="44"/>
      <c r="C27" s="39"/>
      <c r="D27" s="39"/>
      <c r="E27" s="39"/>
      <c r="F27" s="39"/>
      <c r="G27" s="39"/>
      <c r="H27" s="39"/>
      <c r="I27" s="39"/>
    </row>
    <row r="28" spans="1:9" x14ac:dyDescent="0.2">
      <c r="A28" s="32" t="s">
        <v>5</v>
      </c>
      <c r="B28" s="33"/>
      <c r="C28" s="39"/>
      <c r="D28" s="39"/>
      <c r="E28" s="39"/>
      <c r="F28" s="39"/>
      <c r="G28" s="39"/>
      <c r="H28" s="39"/>
      <c r="I28" s="39"/>
    </row>
    <row r="29" spans="1:9" x14ac:dyDescent="0.2">
      <c r="A29" s="32"/>
      <c r="B29" s="33"/>
      <c r="C29" s="39"/>
      <c r="D29" s="39"/>
      <c r="E29" s="39"/>
      <c r="F29" s="39"/>
      <c r="G29" s="39"/>
      <c r="H29" s="39"/>
      <c r="I29" s="39"/>
    </row>
    <row r="30" spans="1:9" x14ac:dyDescent="0.2">
      <c r="A30" s="32" t="s">
        <v>7</v>
      </c>
      <c r="B30" s="33"/>
      <c r="C30" s="38">
        <v>0.11000000000058208</v>
      </c>
      <c r="D30" s="38">
        <v>0.11000000000058208</v>
      </c>
      <c r="E30" s="38">
        <v>0.11000000000058208</v>
      </c>
      <c r="F30" s="38">
        <f t="shared" ref="F30:I30" si="0">+F19+F20-F21+F28</f>
        <v>0.11000000000058208</v>
      </c>
      <c r="G30" s="38">
        <f t="shared" si="0"/>
        <v>0.11000000000058208</v>
      </c>
      <c r="H30" s="38">
        <f t="shared" si="0"/>
        <v>0.11000000000058208</v>
      </c>
      <c r="I30" s="38">
        <f t="shared" si="0"/>
        <v>0.11000000000058208</v>
      </c>
    </row>
    <row r="31" spans="1:9" x14ac:dyDescent="0.2">
      <c r="A31" s="43"/>
      <c r="B31" s="44"/>
      <c r="C31" s="39"/>
      <c r="D31" s="39"/>
      <c r="E31" s="39"/>
      <c r="F31" s="39"/>
      <c r="G31" s="39"/>
      <c r="H31" s="39"/>
      <c r="I31" s="39"/>
    </row>
    <row r="32" spans="1:9" x14ac:dyDescent="0.2">
      <c r="A32" s="32" t="s">
        <v>24</v>
      </c>
      <c r="B32" s="33"/>
      <c r="C32" s="46">
        <v>0</v>
      </c>
      <c r="D32" s="46">
        <v>0</v>
      </c>
      <c r="E32" s="46">
        <v>0</v>
      </c>
      <c r="F32" s="46">
        <v>0</v>
      </c>
      <c r="G32" s="46">
        <v>0</v>
      </c>
      <c r="H32" s="46">
        <v>0</v>
      </c>
      <c r="I32" s="46">
        <v>0</v>
      </c>
    </row>
    <row r="33" spans="1:11" x14ac:dyDescent="0.2">
      <c r="A33" s="43"/>
      <c r="B33" s="44"/>
      <c r="C33" s="46"/>
      <c r="D33" s="39"/>
      <c r="E33" s="39"/>
      <c r="F33" s="39"/>
      <c r="G33" s="39"/>
      <c r="H33" s="39"/>
      <c r="I33" s="39"/>
    </row>
    <row r="34" spans="1:11" x14ac:dyDescent="0.2">
      <c r="A34" s="32" t="s">
        <v>25</v>
      </c>
      <c r="B34" s="47"/>
      <c r="C34" s="48" t="s">
        <v>76</v>
      </c>
      <c r="D34" s="48" t="s">
        <v>76</v>
      </c>
      <c r="E34" s="48" t="s">
        <v>76</v>
      </c>
      <c r="F34" s="48" t="s">
        <v>76</v>
      </c>
      <c r="G34" s="48" t="s">
        <v>76</v>
      </c>
      <c r="H34" s="48" t="s">
        <v>76</v>
      </c>
      <c r="I34" s="48" t="s">
        <v>76</v>
      </c>
    </row>
    <row r="35" spans="1:11" ht="24.75" customHeight="1" x14ac:dyDescent="0.2">
      <c r="A35" s="247"/>
      <c r="B35" s="247"/>
      <c r="C35" s="247"/>
      <c r="D35" s="247"/>
      <c r="E35" s="247"/>
      <c r="F35" s="247"/>
      <c r="G35" s="247"/>
      <c r="H35" s="247"/>
      <c r="I35" s="247"/>
    </row>
    <row r="36" spans="1:11" x14ac:dyDescent="0.2">
      <c r="A36" s="52" t="s">
        <v>26</v>
      </c>
      <c r="B36" s="28"/>
      <c r="C36" s="53"/>
      <c r="D36" s="53"/>
      <c r="E36" s="53"/>
      <c r="F36" s="53"/>
      <c r="G36" s="53"/>
      <c r="H36" s="53"/>
      <c r="I36" s="53"/>
    </row>
    <row r="37" spans="1:11" x14ac:dyDescent="0.2">
      <c r="A37" s="54" t="s">
        <v>129</v>
      </c>
      <c r="B37" s="44"/>
      <c r="C37" s="46"/>
      <c r="D37" s="46"/>
      <c r="E37" s="46"/>
      <c r="F37" s="46"/>
      <c r="G37" s="46"/>
      <c r="H37" s="46"/>
      <c r="I37" s="46"/>
    </row>
    <row r="38" spans="1:11" x14ac:dyDescent="0.2">
      <c r="A38" s="32"/>
      <c r="B38" s="33"/>
      <c r="C38" s="39"/>
      <c r="D38" s="39"/>
      <c r="E38" s="39"/>
      <c r="F38" s="39"/>
      <c r="G38" s="39"/>
      <c r="H38" s="39"/>
      <c r="I38" s="39"/>
    </row>
    <row r="39" spans="1:11" x14ac:dyDescent="0.2">
      <c r="A39" s="32" t="s">
        <v>6</v>
      </c>
      <c r="B39" s="33"/>
      <c r="C39" s="39"/>
      <c r="D39" s="39"/>
      <c r="E39" s="39"/>
      <c r="F39" s="39"/>
      <c r="G39" s="39"/>
      <c r="H39" s="39"/>
      <c r="I39" s="39"/>
    </row>
    <row r="40" spans="1:11" x14ac:dyDescent="0.2">
      <c r="A40" s="32"/>
      <c r="B40" s="33"/>
      <c r="C40" s="39"/>
      <c r="D40" s="39"/>
      <c r="E40" s="39"/>
      <c r="F40" s="39"/>
      <c r="G40" s="39"/>
      <c r="H40" s="39"/>
      <c r="I40" s="39"/>
    </row>
    <row r="41" spans="1:11" x14ac:dyDescent="0.2">
      <c r="A41" s="54" t="s">
        <v>8</v>
      </c>
      <c r="B41" s="47"/>
      <c r="C41" s="39"/>
      <c r="D41" s="39"/>
      <c r="E41" s="39"/>
      <c r="F41" s="39"/>
      <c r="G41" s="39"/>
      <c r="H41" s="39"/>
      <c r="I41" s="39"/>
    </row>
    <row r="42" spans="1:11" x14ac:dyDescent="0.2">
      <c r="A42" s="55" t="s">
        <v>9</v>
      </c>
      <c r="B42" s="56"/>
      <c r="C42" s="39"/>
      <c r="D42" s="39"/>
      <c r="E42" s="39"/>
      <c r="F42" s="39"/>
      <c r="G42" s="39"/>
      <c r="H42" s="39"/>
      <c r="I42" s="39"/>
    </row>
    <row r="43" spans="1:11" ht="13.5" customHeight="1" x14ac:dyDescent="0.2">
      <c r="A43" s="254"/>
      <c r="B43" s="254"/>
      <c r="C43" s="254"/>
      <c r="D43" s="254"/>
      <c r="E43" s="254"/>
      <c r="F43" s="254"/>
      <c r="G43" s="254"/>
      <c r="H43" s="254"/>
      <c r="I43" s="254"/>
      <c r="J43" s="130"/>
      <c r="K43" s="130"/>
    </row>
  </sheetData>
  <mergeCells count="5">
    <mergeCell ref="A7:I7"/>
    <mergeCell ref="A13:I13"/>
    <mergeCell ref="A15:I15"/>
    <mergeCell ref="A35:I35"/>
    <mergeCell ref="A43:I43"/>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26CFD11B3D7604E9109C38CBFCFC434" ma:contentTypeVersion="2" ma:contentTypeDescription="Create a new document." ma:contentTypeScope="" ma:versionID="b71e8365c18c8f5b508bdaf5b07f7c13">
  <xsd:schema xmlns:xsd="http://www.w3.org/2001/XMLSchema" xmlns:xs="http://www.w3.org/2001/XMLSchema" xmlns:p="http://schemas.microsoft.com/office/2006/metadata/properties" targetNamespace="http://schemas.microsoft.com/office/2006/metadata/properties" ma:root="true" ma:fieldsID="dcf24e562da6693c9ce5cc061685d4ea">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FA57AA2-BAEC-4E0A-B353-1FD7D5953BF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BC8EFDF8-461F-4F84-A59C-FE93C2A0ED92}">
  <ds:schemaRefs>
    <ds:schemaRef ds:uri="http://schemas.microsoft.com/sharepoint/v3/contenttype/forms"/>
  </ds:schemaRefs>
</ds:datastoreItem>
</file>

<file path=customXml/itemProps3.xml><?xml version="1.0" encoding="utf-8"?>
<ds:datastoreItem xmlns:ds="http://schemas.openxmlformats.org/officeDocument/2006/customXml" ds:itemID="{B5AC615B-4A60-4E92-878F-2D03942BCB23}">
  <ds:schemaRefs>
    <ds:schemaRef ds:uri="http://schemas.openxmlformats.org/package/2006/metadata/core-properties"/>
    <ds:schemaRef ds:uri="http://purl.org/dc/dcmitype/"/>
    <ds:schemaRef ds:uri="http://schemas.microsoft.com/office/infopath/2007/PartnerControls"/>
    <ds:schemaRef ds:uri="http://schemas.microsoft.com/office/2006/documentManagement/types"/>
    <ds:schemaRef ds:uri="http://purl.org/dc/elements/1.1/"/>
    <ds:schemaRef ds:uri="http://schemas.microsoft.com/office/2006/metadata/properties"/>
    <ds:schemaRef ds:uri="http://purl.org/dc/term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40</vt:i4>
      </vt:variant>
      <vt:variant>
        <vt:lpstr>Named Ranges</vt:lpstr>
      </vt:variant>
      <vt:variant>
        <vt:i4>4</vt:i4>
      </vt:variant>
    </vt:vector>
  </HeadingPairs>
  <TitlesOfParts>
    <vt:vector size="44" baseType="lpstr">
      <vt:lpstr>S 200</vt:lpstr>
      <vt:lpstr>S 201</vt:lpstr>
      <vt:lpstr>S 202(old)</vt:lpstr>
      <vt:lpstr>S 202</vt:lpstr>
      <vt:lpstr>S 203</vt:lpstr>
      <vt:lpstr>S 206</vt:lpstr>
      <vt:lpstr>S 207</vt:lpstr>
      <vt:lpstr>S 209</vt:lpstr>
      <vt:lpstr>S 210</vt:lpstr>
      <vt:lpstr>S-19-211</vt:lpstr>
      <vt:lpstr>S 212 (old)</vt:lpstr>
      <vt:lpstr>S 212</vt:lpstr>
      <vt:lpstr>S 213</vt:lpstr>
      <vt:lpstr>S 214</vt:lpstr>
      <vt:lpstr>S 218 </vt:lpstr>
      <vt:lpstr>S 220</vt:lpstr>
      <vt:lpstr>S 221</vt:lpstr>
      <vt:lpstr>S 222</vt:lpstr>
      <vt:lpstr>S 223</vt:lpstr>
      <vt:lpstr>S 224 (old)</vt:lpstr>
      <vt:lpstr>S 224</vt:lpstr>
      <vt:lpstr>S 225</vt:lpstr>
      <vt:lpstr>S 226</vt:lpstr>
      <vt:lpstr>S 229</vt:lpstr>
      <vt:lpstr>S 230(old)</vt:lpstr>
      <vt:lpstr>S 230</vt:lpstr>
      <vt:lpstr>S 234</vt:lpstr>
      <vt:lpstr>S 236</vt:lpstr>
      <vt:lpstr>S 237(old)</vt:lpstr>
      <vt:lpstr>S 237</vt:lpstr>
      <vt:lpstr>S 239</vt:lpstr>
      <vt:lpstr> S-22-243</vt:lpstr>
      <vt:lpstr> S-246(old)</vt:lpstr>
      <vt:lpstr> S-246</vt:lpstr>
      <vt:lpstr> S-248</vt:lpstr>
      <vt:lpstr>S 249</vt:lpstr>
      <vt:lpstr>S 250</vt:lpstr>
      <vt:lpstr>S 251</vt:lpstr>
      <vt:lpstr>S 254</vt:lpstr>
      <vt:lpstr>S 255</vt:lpstr>
      <vt:lpstr>'S 201'!Print_Area</vt:lpstr>
      <vt:lpstr>'S 209'!Print_Area</vt:lpstr>
      <vt:lpstr>'S 210'!Print_Area</vt:lpstr>
      <vt:lpstr>'S 236'!Print_Area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Lum, Andrew</cp:lastModifiedBy>
  <cp:lastPrinted>2022-10-01T01:14:36Z</cp:lastPrinted>
  <dcterms:created xsi:type="dcterms:W3CDTF">2007-10-18T21:13:24Z</dcterms:created>
  <dcterms:modified xsi:type="dcterms:W3CDTF">2022-10-01T01:56:02Z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0x010100E26CFD11B3D7604E9109C38CBFCFC434</vt:lpwstr>
  </property>
</Properties>
</file>