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2 NON GENERAL FUND RPT\Consolidated Form 37-B\"/>
    </mc:Choice>
  </mc:AlternateContent>
  <xr:revisionPtr revIDLastSave="0" documentId="13_ncr:1_{7C094368-F5E5-43A7-B3D2-4F0327225713}" xr6:coauthVersionLast="44" xr6:coauthVersionMax="46" xr10:uidLastSave="{00000000-0000-0000-0000-000000000000}"/>
  <bookViews>
    <workbookView xWindow="-120" yWindow="-120" windowWidth="29040" windowHeight="15840" xr2:uid="{7013CA5F-40E5-451F-AED0-BB95E88B2793}"/>
  </bookViews>
  <sheets>
    <sheet name="S 556" sheetId="8" r:id="rId1"/>
    <sheet name="S 558" sheetId="9" r:id="rId2"/>
    <sheet name="S 559" sheetId="10" r:id="rId3"/>
    <sheet name="S 560" sheetId="11" r:id="rId4"/>
    <sheet name="S 562, S 564" sheetId="12" r:id="rId5"/>
    <sheet name="S 565" sheetId="3" r:id="rId6"/>
    <sheet name="S 566" sheetId="4" r:id="rId7"/>
    <sheet name="S 568" sheetId="15" r:id="rId8"/>
    <sheet name="S 571" sheetId="5" r:id="rId9"/>
    <sheet name="S 581" sheetId="6" r:id="rId10"/>
    <sheet name="S 583" sheetId="13" r:id="rId11"/>
    <sheet name="S 586 " sheetId="7" r:id="rId12"/>
    <sheet name="S 587" sheetId="14" r:id="rId13"/>
    <sheet name="S 588" sheetId="16" r:id="rId14"/>
    <sheet name="S 594" sheetId="2" r:id="rId15"/>
  </sheets>
  <definedNames>
    <definedName name="_xlnm.Print_Area" localSheetId="0">'S 556'!$A$1:$E$25</definedName>
    <definedName name="_xlnm.Print_Area" localSheetId="1">'S 558'!$A$1:$E$25</definedName>
    <definedName name="_xlnm.Print_Area" localSheetId="2">'S 559'!$A$1:$E$25</definedName>
    <definedName name="_xlnm.Print_Area" localSheetId="3">'S 560'!$A$1:$E$25</definedName>
    <definedName name="_xlnm.Print_Area" localSheetId="4">'S 562, S 564'!$A$1:$E$25</definedName>
    <definedName name="_xlnm.Print_Area" localSheetId="5">'S 565'!$A$1:$E$25</definedName>
    <definedName name="_xlnm.Print_Area" localSheetId="6">'S 566'!$A$1:$E$25</definedName>
    <definedName name="_xlnm.Print_Area" localSheetId="7">'S 568'!$A$1:$E$25</definedName>
    <definedName name="_xlnm.Print_Area" localSheetId="8">'S 571'!$A$1:$E$25</definedName>
    <definedName name="_xlnm.Print_Area" localSheetId="9">'S 581'!$A$1:$E$25</definedName>
    <definedName name="_xlnm.Print_Area" localSheetId="10">'S 583'!$A$1:$E$25</definedName>
    <definedName name="_xlnm.Print_Area" localSheetId="11">'S 586 '!$A$1:$E$25</definedName>
    <definedName name="_xlnm.Print_Area" localSheetId="12">'S 587'!$A$1:$E$25</definedName>
    <definedName name="_xlnm.Print_Area" localSheetId="13">'S 588'!$A$1:$E$25</definedName>
    <definedName name="_xlnm.Print_Area" localSheetId="14">'S 594'!$A$1:$E$25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3" i="15" l="1"/>
  <c r="D23" i="15"/>
  <c r="C13" i="14" l="1"/>
  <c r="D13" i="14"/>
  <c r="C15" i="14"/>
  <c r="D15" i="14"/>
  <c r="C23" i="14"/>
  <c r="D23" i="14"/>
  <c r="D13" i="13" l="1"/>
  <c r="D15" i="13"/>
  <c r="C23" i="13"/>
  <c r="D23" i="13"/>
  <c r="C23" i="12" l="1"/>
  <c r="D23" i="12"/>
  <c r="C23" i="11"/>
  <c r="D23" i="11"/>
  <c r="C23" i="10"/>
  <c r="D23" i="10"/>
  <c r="C23" i="9"/>
  <c r="D23" i="9"/>
  <c r="C23" i="8"/>
  <c r="D23" i="8"/>
  <c r="D15" i="7" l="1"/>
  <c r="C23" i="7"/>
  <c r="D23" i="7"/>
  <c r="C23" i="6" l="1"/>
  <c r="D23" i="6"/>
  <c r="C23" i="5"/>
  <c r="D23" i="5"/>
  <c r="C23" i="4"/>
  <c r="D23" i="4"/>
  <c r="C23" i="3"/>
  <c r="D23" i="3"/>
</calcChain>
</file>

<file path=xl/sharedStrings.xml><?xml version="1.0" encoding="utf-8"?>
<sst xmlns="http://schemas.openxmlformats.org/spreadsheetml/2006/main" count="285" uniqueCount="67">
  <si>
    <t>Non-General Fund Cost Element Report</t>
  </si>
  <si>
    <t>for submittal to the 2022 Legislature</t>
  </si>
  <si>
    <t>FY</t>
  </si>
  <si>
    <t>2021-22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</si>
  <si>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</si>
  <si>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</si>
  <si>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</si>
  <si>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</si>
  <si>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</si>
  <si>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</si>
  <si>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</si>
  <si>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</si>
  <si>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A. Personnel Services</t>
  </si>
  <si>
    <r>
      <rPr>
        <b/>
        <sz val="12"/>
        <color theme="1"/>
        <rFont val="Arial"/>
        <family val="2"/>
      </rPr>
      <t>Department:</t>
    </r>
    <r>
      <rPr>
        <u/>
        <sz val="12"/>
        <color theme="1"/>
        <rFont val="Arial"/>
        <family val="2"/>
      </rPr>
      <t xml:space="preserve"> HTH</t>
    </r>
  </si>
  <si>
    <r>
      <t>Department:</t>
    </r>
    <r>
      <rPr>
        <u/>
        <sz val="12"/>
        <color theme="1"/>
        <rFont val="Arial"/>
        <family val="2"/>
      </rPr>
      <t xml:space="preserve"> HTH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</si>
  <si>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Public Water System Supervision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</si>
  <si>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556 H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</si>
  <si>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N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</si>
  <si>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PL 93-523, Safe Drinking Water Act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</si>
  <si>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Hazardous Waste Management Program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</si>
  <si>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558 H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</si>
  <si>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N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</si>
  <si>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PL 94-580, Resource Conservation and Recovery Act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</si>
  <si>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Air Pollution Control Program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</si>
  <si>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559 H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</si>
  <si>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Clean Air Act, Section 105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</si>
  <si>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PM 2.5 Monitoring Network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</si>
  <si>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560 H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</si>
  <si>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</t>
    </r>
  </si>
  <si>
    <r>
      <rPr>
        <b/>
        <sz val="12"/>
        <color theme="1"/>
        <rFont val="Arial"/>
        <family val="2"/>
      </rPr>
      <t>Legal Authority</t>
    </r>
    <r>
      <rPr>
        <b/>
        <u/>
        <sz val="12"/>
        <color theme="1"/>
        <rFont val="Arial"/>
        <family val="2"/>
      </rPr>
      <t xml:space="preserve">: </t>
    </r>
    <r>
      <rPr>
        <u/>
        <sz val="12"/>
        <color theme="1"/>
        <rFont val="Arial"/>
        <family val="2"/>
      </rPr>
      <t xml:space="preserve"> Clean Air Act, Section 103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</si>
  <si>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Manufactured Food Training Grant Program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</si>
  <si>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562 H &amp; S 564 H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</si>
  <si>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45 CFR Parts 74 and 92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</si>
  <si>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Strategic Prevention Framework-Partnerships for Success (HI Partnerships for Success)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</si>
  <si>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Section 516 PHS Act as amended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</si>
  <si>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565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</si>
  <si>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Collaborative Agreement to Benefit Homeless Individuals (Hawaii Pathways Project)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</si>
  <si>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509 and 520A Public Health Service Act, as amended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</si>
  <si>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566 H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</si>
  <si>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Act 88 SLH 2021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</si>
  <si>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S 568 H</t>
    </r>
  </si>
  <si>
    <r>
      <rPr>
        <b/>
        <sz val="12"/>
        <color theme="1"/>
        <rFont val="Arial"/>
        <family val="2"/>
      </rPr>
      <t xml:space="preserve">Name of fund: </t>
    </r>
    <r>
      <rPr>
        <u/>
        <sz val="12"/>
        <color theme="1"/>
        <rFont val="Arial"/>
        <family val="2"/>
      </rPr>
      <t>No Wrong Door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</si>
  <si>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Drug and Alcohol Services Information System (DASIS)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</si>
  <si>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Section 505 Public Health Service Act (42.U.S.C. 290aa-4)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</si>
  <si>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P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</si>
  <si>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 xml:space="preserve"> S 571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</si>
  <si>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Substance Abuse Prevention and Treatment (SAPT) Block Grant</t>
    </r>
  </si>
  <si>
    <r>
      <rPr>
        <b/>
        <sz val="12"/>
        <color theme="1"/>
        <rFont val="Arial"/>
        <family val="2"/>
      </rPr>
      <t xml:space="preserve">Legal Authority: </t>
    </r>
    <r>
      <rPr>
        <u/>
        <sz val="12"/>
        <color theme="1"/>
        <rFont val="Arial"/>
        <family val="2"/>
      </rPr>
      <t>Subparts II &amp; III, Part B, Title XIS, Public Health Service Act:  Department of Health &amp; Human Services, Substance Abuse &amp; Mental Health Services  Administration; SAPT Block Grant,  Interim Final Rule (Title 45, Code of Federal Regulations, Part 96)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</si>
  <si>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 xml:space="preserve"> S-581 in FY15/16/17/19 to FY22</t>
    </r>
  </si>
  <si>
    <r>
      <rPr>
        <b/>
        <sz val="12"/>
        <color theme="1"/>
        <rFont val="Arial"/>
        <family val="2"/>
      </rPr>
      <t xml:space="preserve">Name of fund: </t>
    </r>
    <r>
      <rPr>
        <u/>
        <sz val="12"/>
        <color theme="1"/>
        <rFont val="Arial"/>
        <family val="2"/>
      </rPr>
      <t>OHCA Health Care Administrative Services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</si>
  <si>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Social Security Act, Section 1864, and U.S. Public Law 100-578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</si>
  <si>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</t>
    </r>
  </si>
  <si>
    <r>
      <rPr>
        <b/>
        <sz val="12"/>
        <color theme="1"/>
        <rFont val="Arial"/>
        <family val="2"/>
      </rPr>
      <t>Apprn. Account. No.</t>
    </r>
    <r>
      <rPr>
        <sz val="12"/>
        <color theme="1"/>
        <rFont val="Arial"/>
        <family val="2"/>
      </rPr>
      <t xml:space="preserve">:  </t>
    </r>
    <r>
      <rPr>
        <u/>
        <sz val="12"/>
        <color theme="1"/>
        <rFont val="Arial"/>
        <family val="2"/>
      </rPr>
      <t>S 583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</si>
  <si>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_</t>
    </r>
    <r>
      <rPr>
        <u/>
        <sz val="12"/>
        <color theme="1"/>
        <rFont val="Arial"/>
        <family val="2"/>
      </rPr>
      <t>Coverdell National Acute Stroke Program</t>
    </r>
    <r>
      <rPr>
        <sz val="12"/>
        <color theme="1"/>
        <rFont val="Arial"/>
        <family val="2"/>
      </rPr>
      <t>_</t>
    </r>
  </si>
  <si>
    <r>
      <rPr>
        <b/>
        <sz val="12"/>
        <color theme="1"/>
        <rFont val="Arial"/>
        <family val="2"/>
      </rPr>
      <t xml:space="preserve">Legal Authority: </t>
    </r>
    <r>
      <rPr>
        <sz val="12"/>
        <color theme="1"/>
        <rFont val="Arial"/>
        <family val="2"/>
      </rPr>
      <t>_</t>
    </r>
    <r>
      <rPr>
        <u/>
        <sz val="12"/>
        <color theme="1"/>
        <rFont val="Arial"/>
        <family val="2"/>
      </rPr>
      <t>317(K)(2) 42 USC 247B(K)(2)</t>
    </r>
    <r>
      <rPr>
        <sz val="12"/>
        <color theme="1"/>
        <rFont val="Arial"/>
        <family val="2"/>
      </rPr>
      <t>________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</si>
  <si>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>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</si>
  <si>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__</t>
    </r>
    <r>
      <rPr>
        <u/>
        <sz val="12"/>
        <color theme="1"/>
        <rFont val="Arial"/>
        <family val="2"/>
      </rPr>
      <t>S 586 H</t>
    </r>
    <r>
      <rPr>
        <sz val="12"/>
        <color theme="1"/>
        <rFont val="Arial"/>
        <family val="2"/>
      </rPr>
      <t>____________________</t>
    </r>
  </si>
  <si>
    <r>
      <rPr>
        <b/>
        <sz val="12"/>
        <color theme="1"/>
        <rFont val="Arial"/>
        <family val="2"/>
      </rPr>
      <t xml:space="preserve">Name of fund: </t>
    </r>
    <r>
      <rPr>
        <u/>
        <sz val="12"/>
        <color theme="1"/>
        <rFont val="Arial"/>
        <family val="2"/>
      </rPr>
      <t>Injury Prevention and Control, PHHS Block Grant</t>
    </r>
    <r>
      <rPr>
        <sz val="12"/>
        <color theme="1"/>
        <rFont val="Arial"/>
        <family val="2"/>
      </rPr>
      <t xml:space="preserve">     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</si>
  <si>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Part A, Title XIX, Public Health Service Act            </t>
    </r>
  </si>
  <si>
    <r>
      <rPr>
        <b/>
        <sz val="12"/>
        <color theme="1"/>
        <rFont val="Arial"/>
        <family val="2"/>
      </rPr>
      <t xml:space="preserve">Fund Type (MOF): 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P                                </t>
    </r>
  </si>
  <si>
    <r>
      <rPr>
        <b/>
        <sz val="12"/>
        <color theme="1"/>
        <rFont val="Arial"/>
        <family val="2"/>
      </rPr>
      <t xml:space="preserve">Apprn. Account. No.: 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S 587 H                          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</si>
  <si>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__</t>
    </r>
    <r>
      <rPr>
        <u/>
        <sz val="12"/>
        <color theme="1"/>
        <rFont val="Arial"/>
        <family val="2"/>
      </rPr>
      <t>PREVENTIVE HEALTH BLOCK GRANT</t>
    </r>
    <r>
      <rPr>
        <sz val="12"/>
        <color theme="1"/>
        <rFont val="Arial"/>
        <family val="2"/>
      </rPr>
      <t>__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</si>
  <si>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Act 088, SLH 2021</t>
    </r>
  </si>
  <si>
    <r>
      <rPr>
        <b/>
        <sz val="12"/>
        <color theme="1"/>
        <rFont val="Arial"/>
        <family val="2"/>
      </rPr>
      <t xml:space="preserve">Name of fund: </t>
    </r>
    <r>
      <rPr>
        <u/>
        <sz val="12"/>
        <color theme="1"/>
        <rFont val="Arial"/>
        <family val="2"/>
      </rPr>
      <t>Tuberculosis Control &amp; Elimination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</si>
  <si>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Public Law 112-74, Patient Protection and Affordable Care Act, PL I11-148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</si>
  <si>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594 H</t>
    </r>
  </si>
  <si>
    <r>
      <rPr>
        <b/>
        <sz val="12"/>
        <color theme="1"/>
        <rFont val="Arial"/>
        <family val="2"/>
      </rPr>
      <t xml:space="preserve">Apprn. Account. No.:  </t>
    </r>
    <r>
      <rPr>
        <sz val="12"/>
        <color theme="1"/>
        <rFont val="Arial"/>
        <family val="2"/>
      </rPr>
      <t>_____</t>
    </r>
    <r>
      <rPr>
        <u/>
        <sz val="12"/>
        <color theme="1"/>
        <rFont val="Arial"/>
        <family val="2"/>
      </rPr>
      <t>S 21 588__</t>
    </r>
    <r>
      <rPr>
        <sz val="12"/>
        <color theme="1"/>
        <rFont val="Arial"/>
        <family val="2"/>
      </rPr>
      <t>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</si>
</sst>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rgb="FFFF0000"/>
      <name val="Arial"/>
      <family val="2"/>
    </font>
    <font>
      <u/>
      <sz val="12"/>
      <color theme="1"/>
      <name val="Arial"/>
      <family val="2"/>
    </font>
    <font>
      <sz val="12"/>
      <color theme="9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/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0" fontId="4" fillId="0" borderId="0" xfId="0" applyFont="1" applyFill="1"/>
    <xf numFmtId="0" fontId="6" fillId="0" borderId="0" xfId="0" applyFont="1" applyFill="1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left" wrapText="1"/>
    </xf>
    <xf numFmtId="43" fontId="2" fillId="0" borderId="0" xfId="1" applyFont="1" applyFill="1"/>
    <xf numFmtId="0" fontId="1" fillId="0" borderId="0" xfId="0" applyFont="1" applyFill="1"/>
    <xf numFmtId="0" fontId="5" fillId="0" borderId="0" xfId="0" applyFont="1" applyFill="1"/>
    <xf numFmtId="0" fontId="2" fillId="0" borderId="0" xfId="0" applyFont="1" applyFill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446A5-32A5-49C9-912F-AB3B7D232F9F}">
  <dimension ref="B1:D24"/>
  <sheetViews>
    <sheetView tabSelected="1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15.75" x14ac:dyDescent="0.25">
      <c r="B5" s="10" t="s">
        <v>15</v>
      </c>
      <c r="C5" s="3"/>
    </row>
    <row r="6" spans="2:4" ht="15.75" x14ac:dyDescent="0.25">
      <c r="B6" s="10" t="s">
        <v>18</v>
      </c>
      <c r="C6" s="3"/>
    </row>
    <row r="7" spans="2:4" ht="15.75" x14ac:dyDescent="0.25">
      <c r="B7" s="10" t="s">
        <v>17</v>
      </c>
      <c r="C7" s="3"/>
    </row>
    <row r="8" spans="2:4" ht="15.75" x14ac:dyDescent="0.25">
      <c r="B8" s="10" t="s">
        <v>16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306240</v>
      </c>
      <c r="D13" s="6">
        <v>310338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190760</v>
      </c>
      <c r="D15" s="6">
        <v>193312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497000</v>
      </c>
      <c r="D23" s="7">
        <f>SUM(D13:D22)</f>
        <v>503650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65485-9404-4710-AA88-9A73C3963EE7}">
  <dimension ref="B1:J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9" width="9.140625" style="1"/>
    <col min="10" max="10" width="14.28515625" style="1" bestFit="1" customWidth="1"/>
    <col min="11" max="16384" width="9.140625" style="1"/>
  </cols>
  <sheetData>
    <row r="1" spans="2:10" ht="15.75" x14ac:dyDescent="0.25">
      <c r="B1" s="2" t="s">
        <v>0</v>
      </c>
      <c r="C1" s="2"/>
      <c r="D1" s="2"/>
    </row>
    <row r="2" spans="2:10" ht="15.75" x14ac:dyDescent="0.25">
      <c r="B2" s="2" t="s">
        <v>1</v>
      </c>
      <c r="C2" s="2"/>
      <c r="D2" s="2"/>
    </row>
    <row r="4" spans="2:10" ht="15.75" x14ac:dyDescent="0.25">
      <c r="B4" s="13" t="s">
        <v>14</v>
      </c>
    </row>
    <row r="5" spans="2:10" ht="15.75" x14ac:dyDescent="0.25">
      <c r="B5" s="10" t="s">
        <v>19</v>
      </c>
      <c r="C5" s="3"/>
    </row>
    <row r="6" spans="2:10" ht="30.75" customHeight="1" x14ac:dyDescent="0.2">
      <c r="B6" s="11" t="s">
        <v>22</v>
      </c>
      <c r="C6" s="11"/>
      <c r="D6" s="11"/>
    </row>
    <row r="7" spans="2:10" ht="15.75" x14ac:dyDescent="0.25">
      <c r="B7" s="10" t="s">
        <v>21</v>
      </c>
      <c r="C7" s="3"/>
    </row>
    <row r="8" spans="2:10" ht="15.75" x14ac:dyDescent="0.25">
      <c r="B8" s="10" t="s">
        <v>20</v>
      </c>
      <c r="C8" s="3"/>
    </row>
    <row r="10" spans="2:10" ht="15.75" x14ac:dyDescent="0.25">
      <c r="C10" s="3" t="s">
        <v>2</v>
      </c>
      <c r="D10" s="3" t="s">
        <v>2</v>
      </c>
    </row>
    <row r="11" spans="2:10" ht="15.75" x14ac:dyDescent="0.25">
      <c r="C11" s="3" t="s">
        <v>3</v>
      </c>
      <c r="D11" s="3" t="s">
        <v>4</v>
      </c>
    </row>
    <row r="12" spans="2:10" x14ac:dyDescent="0.2">
      <c r="C12" s="4" t="s">
        <v>5</v>
      </c>
      <c r="D12" s="4" t="s">
        <v>5</v>
      </c>
      <c r="J12" s="12"/>
    </row>
    <row r="13" spans="2:10" x14ac:dyDescent="0.2">
      <c r="B13" s="5" t="s">
        <v>6</v>
      </c>
      <c r="C13" s="6">
        <v>401227</v>
      </c>
      <c r="D13" s="6">
        <v>401227</v>
      </c>
    </row>
    <row r="14" spans="2:10" x14ac:dyDescent="0.2">
      <c r="B14" s="5"/>
      <c r="C14" s="6"/>
      <c r="D14" s="6"/>
    </row>
    <row r="15" spans="2:10" x14ac:dyDescent="0.2">
      <c r="B15" s="5" t="s">
        <v>7</v>
      </c>
      <c r="C15" s="6">
        <v>128773</v>
      </c>
      <c r="D15" s="6">
        <v>128773</v>
      </c>
    </row>
    <row r="16" spans="2:10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530000</v>
      </c>
      <c r="D23" s="7">
        <f>SUM(D13:D22)</f>
        <v>530000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9757E-C1D2-4CD7-9324-82574F08CB84}"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9.140625" style="1"/>
    <col min="9" max="9" width="10.28515625" style="1" bestFit="1" customWidth="1"/>
    <col min="10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15.75" x14ac:dyDescent="0.25">
      <c r="B5" s="10" t="s">
        <v>23</v>
      </c>
      <c r="C5" s="3"/>
    </row>
    <row r="6" spans="2:4" ht="15.75" x14ac:dyDescent="0.25">
      <c r="B6" s="10" t="s">
        <v>25</v>
      </c>
      <c r="C6" s="3"/>
    </row>
    <row r="7" spans="2:4" ht="15.75" x14ac:dyDescent="0.25">
      <c r="B7" s="10" t="s">
        <v>17</v>
      </c>
      <c r="C7" s="3"/>
    </row>
    <row r="8" spans="2:4" ht="15.75" x14ac:dyDescent="0.25">
      <c r="B8" s="10" t="s">
        <v>24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374092</v>
      </c>
      <c r="D13" s="6">
        <v>374092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292252</v>
      </c>
      <c r="D15" s="6">
        <v>292252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132535</v>
      </c>
      <c r="D17" s="6">
        <v>132535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798879</v>
      </c>
      <c r="D23" s="7">
        <f>SUM(D13:D22)</f>
        <v>798879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944A9-F64D-485B-BD1B-18CB4570C956}"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15.75" x14ac:dyDescent="0.25">
      <c r="B5" s="10" t="s">
        <v>26</v>
      </c>
      <c r="C5" s="3"/>
    </row>
    <row r="6" spans="2:4" ht="15.75" x14ac:dyDescent="0.25">
      <c r="B6" s="10" t="s">
        <v>29</v>
      </c>
      <c r="C6" s="3"/>
    </row>
    <row r="7" spans="2:4" ht="15.75" x14ac:dyDescent="0.25">
      <c r="B7" s="10" t="s">
        <v>28</v>
      </c>
      <c r="C7" s="3"/>
    </row>
    <row r="8" spans="2:4" ht="15.75" x14ac:dyDescent="0.25">
      <c r="B8" s="10" t="s">
        <v>27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250000</v>
      </c>
      <c r="D15" s="6">
        <v>250000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250000</v>
      </c>
      <c r="D23" s="7">
        <f>SUM(D13:D22)</f>
        <v>250000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0AD5F-2048-4796-A8B7-2EDEBE834D42}"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15.75" x14ac:dyDescent="0.25">
      <c r="B5" s="10" t="s">
        <v>30</v>
      </c>
      <c r="C5" s="3"/>
    </row>
    <row r="6" spans="2:4" ht="15.75" x14ac:dyDescent="0.25">
      <c r="B6" s="10" t="s">
        <v>32</v>
      </c>
      <c r="C6" s="3"/>
    </row>
    <row r="7" spans="2:4" ht="15.75" x14ac:dyDescent="0.25">
      <c r="B7" s="10" t="s">
        <v>28</v>
      </c>
      <c r="C7" s="3"/>
    </row>
    <row r="8" spans="2:4" ht="15.75" x14ac:dyDescent="0.25">
      <c r="B8" s="10" t="s">
        <v>31</v>
      </c>
      <c r="C8" s="3"/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/>
      <c r="D13" s="6"/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0</v>
      </c>
      <c r="D23" s="7">
        <f>SUM(D13:D22)</f>
        <v>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0EE33-9AFF-49F7-A63B-8D5DD0A47986}"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36.75" customHeight="1" x14ac:dyDescent="0.2">
      <c r="B5" s="15" t="s">
        <v>33</v>
      </c>
      <c r="C5" s="15"/>
      <c r="D5" s="15"/>
    </row>
    <row r="6" spans="2:4" ht="15.75" x14ac:dyDescent="0.25">
      <c r="B6" s="1" t="s">
        <v>34</v>
      </c>
    </row>
    <row r="7" spans="2:4" ht="15.75" x14ac:dyDescent="0.25">
      <c r="B7" s="1" t="s">
        <v>28</v>
      </c>
    </row>
    <row r="8" spans="2:4" ht="15.75" x14ac:dyDescent="0.25">
      <c r="B8" s="1" t="s">
        <v>35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C21+C19+C17+C15+C13</f>
        <v>0</v>
      </c>
      <c r="D23" s="7">
        <f>D21+D19+D17+D15+D13</f>
        <v>0</v>
      </c>
    </row>
    <row r="24" spans="2:4" ht="15.75" thickTop="1" x14ac:dyDescent="0.2"/>
  </sheetData>
  <mergeCells count="3">
    <mergeCell ref="B1:D1"/>
    <mergeCell ref="B2:D2"/>
    <mergeCell ref="B5:D5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95279-6330-425C-B4BA-3DC75EA81924}"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39" customHeight="1" x14ac:dyDescent="0.2">
      <c r="B5" s="15" t="s">
        <v>36</v>
      </c>
      <c r="C5" s="15"/>
      <c r="D5" s="15"/>
    </row>
    <row r="6" spans="2:4" ht="38.25" customHeight="1" x14ac:dyDescent="0.2">
      <c r="B6" s="15" t="s">
        <v>37</v>
      </c>
      <c r="C6" s="15"/>
      <c r="D6" s="15"/>
    </row>
    <row r="7" spans="2:4" ht="15.75" x14ac:dyDescent="0.25">
      <c r="B7" s="1" t="s">
        <v>28</v>
      </c>
    </row>
    <row r="8" spans="2:4" ht="15.75" x14ac:dyDescent="0.25">
      <c r="B8" s="1" t="s">
        <v>38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C21+C19+C17+C15+C13</f>
        <v>0</v>
      </c>
      <c r="D23" s="7">
        <f>D21+D19+D17+D15+D13</f>
        <v>0</v>
      </c>
    </row>
    <row r="24" spans="2:4" ht="15.75" thickTop="1" x14ac:dyDescent="0.2"/>
  </sheetData>
  <mergeCells count="4">
    <mergeCell ref="B1:D1"/>
    <mergeCell ref="B2:D2"/>
    <mergeCell ref="B5:D5"/>
    <mergeCell ref="B6:D6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DA889-0333-4767-8463-50F7DBF79061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15.75" x14ac:dyDescent="0.25">
      <c r="B5" s="14" t="s">
        <v>41</v>
      </c>
    </row>
    <row r="6" spans="2:4" ht="15.75" x14ac:dyDescent="0.25">
      <c r="B6" s="1" t="s">
        <v>39</v>
      </c>
    </row>
    <row r="7" spans="2:4" ht="15.75" x14ac:dyDescent="0.25">
      <c r="B7" s="1" t="s">
        <v>28</v>
      </c>
    </row>
    <row r="8" spans="2:4" ht="15.75" x14ac:dyDescent="0.25">
      <c r="B8" s="1" t="s">
        <v>40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0</v>
      </c>
      <c r="D15" s="6">
        <v>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C13+C15+C17+C19+C21</f>
        <v>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6CC3C-BBA1-4DEE-8164-47BBAE49D536}"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36.75" customHeight="1" x14ac:dyDescent="0.2">
      <c r="B5" s="15" t="s">
        <v>42</v>
      </c>
      <c r="C5" s="15"/>
      <c r="D5" s="15"/>
    </row>
    <row r="6" spans="2:4" ht="37.5" customHeight="1" x14ac:dyDescent="0.2">
      <c r="B6" s="15" t="s">
        <v>43</v>
      </c>
      <c r="C6" s="15"/>
      <c r="D6" s="15"/>
    </row>
    <row r="7" spans="2:4" ht="15.75" x14ac:dyDescent="0.25">
      <c r="B7" s="1" t="s">
        <v>44</v>
      </c>
    </row>
    <row r="8" spans="2:4" ht="15.75" x14ac:dyDescent="0.25">
      <c r="B8" s="1" t="s">
        <v>45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37538</v>
      </c>
      <c r="D15" s="6">
        <v>37538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C19+C17+C15+C13</f>
        <v>37538</v>
      </c>
      <c r="D23" s="7">
        <f>D19+D17+D15+D13</f>
        <v>37538</v>
      </c>
    </row>
    <row r="24" spans="2:4" ht="15.75" thickTop="1" x14ac:dyDescent="0.2"/>
  </sheetData>
  <mergeCells count="4">
    <mergeCell ref="B1:D1"/>
    <mergeCell ref="B2:D2"/>
    <mergeCell ref="B5:D5"/>
    <mergeCell ref="B6:D6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8E7DD-B2BF-48C7-BB4F-5512E9AC95AF}"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38.25" customHeight="1" x14ac:dyDescent="0.2">
      <c r="B5" s="15" t="s">
        <v>46</v>
      </c>
      <c r="C5" s="15"/>
      <c r="D5" s="15"/>
    </row>
    <row r="6" spans="2:4" ht="82.5" customHeight="1" x14ac:dyDescent="0.2">
      <c r="B6" s="15" t="s">
        <v>47</v>
      </c>
      <c r="C6" s="15"/>
      <c r="D6" s="15"/>
    </row>
    <row r="7" spans="2:4" ht="15.75" x14ac:dyDescent="0.25">
      <c r="B7" s="1" t="s">
        <v>17</v>
      </c>
    </row>
    <row r="8" spans="2:4" ht="15.75" x14ac:dyDescent="0.25">
      <c r="B8" s="1" t="s">
        <v>48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8746043</v>
      </c>
      <c r="D15" s="6">
        <v>8583536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C21+C19+C17+C15+C13</f>
        <v>8746043</v>
      </c>
      <c r="D23" s="7">
        <f>D21+D19+D17+D15+D13</f>
        <v>8583536</v>
      </c>
    </row>
    <row r="24" spans="2:4" ht="15.75" thickTop="1" x14ac:dyDescent="0.2"/>
  </sheetData>
  <mergeCells count="4">
    <mergeCell ref="B1:D1"/>
    <mergeCell ref="B2:D2"/>
    <mergeCell ref="B6:D6"/>
    <mergeCell ref="B5:D5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239A6-3882-4F92-8E3C-C5AEF1EA949B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15.75" x14ac:dyDescent="0.25">
      <c r="B5" s="1" t="s">
        <v>49</v>
      </c>
    </row>
    <row r="6" spans="2:4" ht="36.75" customHeight="1" x14ac:dyDescent="0.2">
      <c r="B6" s="15" t="s">
        <v>50</v>
      </c>
      <c r="C6" s="15"/>
      <c r="D6" s="15"/>
    </row>
    <row r="7" spans="2:4" ht="15.75" x14ac:dyDescent="0.25">
      <c r="B7" s="1" t="s">
        <v>51</v>
      </c>
    </row>
    <row r="8" spans="2:4" ht="15.75" x14ac:dyDescent="0.25">
      <c r="B8" s="1" t="s">
        <v>52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0</v>
      </c>
      <c r="D13" s="6">
        <f>C13</f>
        <v>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569293</v>
      </c>
      <c r="D15" s="6">
        <f>C15</f>
        <v>569293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SUM(C13,C15,C17,C19,C21)</f>
        <v>569293</v>
      </c>
      <c r="D23" s="7">
        <f>SUM(D13,D15,D17,D19,D21)</f>
        <v>569293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11964-0797-46CF-BA3F-0BF80C3132BE}">
  <sheetPr>
    <pageSetUpPr fitToPage="1"/>
  </sheetPr>
  <dimension ref="B1:J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10" ht="15.75" x14ac:dyDescent="0.25">
      <c r="B1" s="2" t="s">
        <v>0</v>
      </c>
      <c r="C1" s="2"/>
      <c r="D1" s="2"/>
    </row>
    <row r="2" spans="2:10" ht="15.75" x14ac:dyDescent="0.25">
      <c r="B2" s="2" t="s">
        <v>1</v>
      </c>
      <c r="C2" s="2"/>
      <c r="D2" s="2"/>
    </row>
    <row r="4" spans="2:10" ht="15.75" x14ac:dyDescent="0.25">
      <c r="B4" s="13" t="s">
        <v>14</v>
      </c>
    </row>
    <row r="5" spans="2:10" ht="15.75" x14ac:dyDescent="0.25">
      <c r="B5" s="1" t="s">
        <v>53</v>
      </c>
    </row>
    <row r="6" spans="2:10" ht="15.75" x14ac:dyDescent="0.25">
      <c r="B6" s="1" t="s">
        <v>54</v>
      </c>
      <c r="I6" s="8"/>
      <c r="J6" s="9"/>
    </row>
    <row r="7" spans="2:10" ht="15.75" x14ac:dyDescent="0.25">
      <c r="B7" s="1" t="s">
        <v>55</v>
      </c>
    </row>
    <row r="8" spans="2:10" ht="15.75" x14ac:dyDescent="0.25">
      <c r="B8" s="1" t="s">
        <v>56</v>
      </c>
    </row>
    <row r="10" spans="2:10" ht="15.75" x14ac:dyDescent="0.25">
      <c r="C10" s="3" t="s">
        <v>2</v>
      </c>
      <c r="D10" s="3" t="s">
        <v>2</v>
      </c>
    </row>
    <row r="11" spans="2:10" ht="15.75" x14ac:dyDescent="0.25">
      <c r="C11" s="3" t="s">
        <v>3</v>
      </c>
      <c r="D11" s="3" t="s">
        <v>4</v>
      </c>
    </row>
    <row r="12" spans="2:10" x14ac:dyDescent="0.2">
      <c r="C12" s="4" t="s">
        <v>5</v>
      </c>
      <c r="D12" s="4" t="s">
        <v>5</v>
      </c>
    </row>
    <row r="13" spans="2:10" x14ac:dyDescent="0.2">
      <c r="B13" s="5" t="s">
        <v>6</v>
      </c>
      <c r="C13" s="6">
        <v>194861</v>
      </c>
      <c r="D13" s="6">
        <v>253956</v>
      </c>
      <c r="F13" s="8"/>
    </row>
    <row r="14" spans="2:10" x14ac:dyDescent="0.2">
      <c r="B14" s="5"/>
      <c r="C14" s="6"/>
      <c r="D14" s="6"/>
    </row>
    <row r="15" spans="2:10" x14ac:dyDescent="0.2">
      <c r="B15" s="5" t="s">
        <v>7</v>
      </c>
      <c r="C15" s="6">
        <v>380139</v>
      </c>
      <c r="D15" s="6">
        <f>575000-253956</f>
        <v>321044</v>
      </c>
    </row>
    <row r="16" spans="2:10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SUM(C13:C22)</f>
        <v>575000</v>
      </c>
      <c r="D23" s="7">
        <f>SUM(D13:D22)</f>
        <v>575000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8F3F9-85F7-490D-95C0-07156DC8D664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15.75" x14ac:dyDescent="0.25">
      <c r="B5" s="1" t="s">
        <v>57</v>
      </c>
    </row>
    <row r="6" spans="2:4" ht="15.75" x14ac:dyDescent="0.25">
      <c r="B6" s="1" t="s">
        <v>58</v>
      </c>
    </row>
    <row r="7" spans="2:4" ht="15.75" x14ac:dyDescent="0.25">
      <c r="B7" s="1" t="s">
        <v>59</v>
      </c>
    </row>
    <row r="8" spans="2:4" ht="15.75" x14ac:dyDescent="0.25">
      <c r="B8" s="1" t="s">
        <v>60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f>63395</f>
        <v>63395</v>
      </c>
      <c r="D13" s="6">
        <f>58739</f>
        <v>58739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f>26605</f>
        <v>26605</v>
      </c>
      <c r="D15" s="6">
        <f>31261</f>
        <v>31261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f>90000</f>
        <v>90000</v>
      </c>
      <c r="D23" s="7">
        <f>90000</f>
        <v>90000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3BA72-F8E3-4F3C-B5E4-448535368B28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3" t="s">
        <v>14</v>
      </c>
    </row>
    <row r="5" spans="2:4" ht="15.75" x14ac:dyDescent="0.25">
      <c r="B5" s="1" t="s">
        <v>61</v>
      </c>
    </row>
    <row r="6" spans="2:4" ht="15.75" x14ac:dyDescent="0.25">
      <c r="B6" s="1" t="s">
        <v>62</v>
      </c>
    </row>
    <row r="7" spans="2:4" ht="15.75" x14ac:dyDescent="0.25">
      <c r="B7" s="1" t="s">
        <v>44</v>
      </c>
    </row>
    <row r="8" spans="2:4" ht="15.75" x14ac:dyDescent="0.25">
      <c r="B8" s="1" t="s">
        <v>66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12</v>
      </c>
      <c r="C13" s="6">
        <v>400000</v>
      </c>
      <c r="D13" s="6">
        <v>400000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500000</v>
      </c>
      <c r="D15" s="6">
        <v>500000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>
        <v>0</v>
      </c>
      <c r="D17" s="6">
        <v>0</v>
      </c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>
        <v>0</v>
      </c>
      <c r="D19" s="6">
        <v>0</v>
      </c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>
        <v>0</v>
      </c>
      <c r="D21" s="6">
        <v>0</v>
      </c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900000</v>
      </c>
      <c r="D23" s="7">
        <v>900000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9962E-2C1E-46F1-A7A5-CCBA7A9C3E37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" t="s">
        <v>13</v>
      </c>
    </row>
    <row r="5" spans="2:4" ht="15.75" x14ac:dyDescent="0.25">
      <c r="B5" s="1" t="s">
        <v>63</v>
      </c>
    </row>
    <row r="6" spans="2:4" ht="37.5" customHeight="1" x14ac:dyDescent="0.2">
      <c r="B6" s="15" t="s">
        <v>64</v>
      </c>
      <c r="C6" s="15"/>
      <c r="D6" s="15"/>
    </row>
    <row r="7" spans="2:4" ht="15.75" x14ac:dyDescent="0.25">
      <c r="B7" s="1" t="s">
        <v>44</v>
      </c>
    </row>
    <row r="8" spans="2:4" ht="15.75" x14ac:dyDescent="0.25">
      <c r="B8" s="1" t="s">
        <v>65</v>
      </c>
    </row>
    <row r="10" spans="2:4" ht="15.75" x14ac:dyDescent="0.25">
      <c r="C10" s="3" t="s">
        <v>2</v>
      </c>
      <c r="D10" s="3" t="s">
        <v>2</v>
      </c>
    </row>
    <row r="11" spans="2:4" ht="15.75" x14ac:dyDescent="0.25">
      <c r="C11" s="3" t="s">
        <v>3</v>
      </c>
      <c r="D11" s="3" t="s">
        <v>4</v>
      </c>
    </row>
    <row r="12" spans="2:4" x14ac:dyDescent="0.2">
      <c r="C12" s="4" t="s">
        <v>5</v>
      </c>
      <c r="D12" s="4" t="s">
        <v>5</v>
      </c>
    </row>
    <row r="13" spans="2:4" x14ac:dyDescent="0.2">
      <c r="B13" s="5" t="s">
        <v>6</v>
      </c>
      <c r="C13" s="6">
        <v>766895</v>
      </c>
      <c r="D13" s="6">
        <v>766895</v>
      </c>
    </row>
    <row r="14" spans="2:4" x14ac:dyDescent="0.2">
      <c r="B14" s="5"/>
      <c r="C14" s="6"/>
      <c r="D14" s="6"/>
    </row>
    <row r="15" spans="2:4" x14ac:dyDescent="0.2">
      <c r="B15" s="5" t="s">
        <v>7</v>
      </c>
      <c r="C15" s="6">
        <v>297105</v>
      </c>
      <c r="D15" s="6">
        <v>297105</v>
      </c>
    </row>
    <row r="16" spans="2:4" x14ac:dyDescent="0.2">
      <c r="B16" s="5"/>
      <c r="C16" s="6"/>
      <c r="D16" s="6"/>
    </row>
    <row r="17" spans="2:4" x14ac:dyDescent="0.2">
      <c r="B17" s="5" t="s">
        <v>8</v>
      </c>
      <c r="C17" s="6"/>
      <c r="D17" s="6"/>
    </row>
    <row r="18" spans="2:4" x14ac:dyDescent="0.2">
      <c r="B18" s="5"/>
      <c r="C18" s="6"/>
      <c r="D18" s="6"/>
    </row>
    <row r="19" spans="2:4" x14ac:dyDescent="0.2">
      <c r="B19" s="5" t="s">
        <v>9</v>
      </c>
      <c r="C19" s="6"/>
      <c r="D19" s="6"/>
    </row>
    <row r="20" spans="2:4" x14ac:dyDescent="0.2">
      <c r="B20" s="5"/>
      <c r="C20" s="6"/>
      <c r="D20" s="6"/>
    </row>
    <row r="21" spans="2:4" x14ac:dyDescent="0.2">
      <c r="B21" s="5" t="s">
        <v>10</v>
      </c>
      <c r="C21" s="6"/>
      <c r="D21" s="6"/>
    </row>
    <row r="22" spans="2:4" x14ac:dyDescent="0.2">
      <c r="B22" s="5"/>
      <c r="C22" s="6"/>
      <c r="D22" s="6"/>
    </row>
    <row r="23" spans="2:4" ht="15.75" thickBot="1" x14ac:dyDescent="0.25">
      <c r="B23" s="5" t="s">
        <v>11</v>
      </c>
      <c r="C23" s="7">
        <v>1064000</v>
      </c>
      <c r="D23" s="7">
        <v>1064000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S 556</vt:lpstr>
      <vt:lpstr>S 558</vt:lpstr>
      <vt:lpstr>S 559</vt:lpstr>
      <vt:lpstr>S 560</vt:lpstr>
      <vt:lpstr>S 562, S 564</vt:lpstr>
      <vt:lpstr>S 565</vt:lpstr>
      <vt:lpstr>S 566</vt:lpstr>
      <vt:lpstr>S 568</vt:lpstr>
      <vt:lpstr>S 571</vt:lpstr>
      <vt:lpstr>S 581</vt:lpstr>
      <vt:lpstr>S 583</vt:lpstr>
      <vt:lpstr>S 586 </vt:lpstr>
      <vt:lpstr>S 587</vt:lpstr>
      <vt:lpstr>S 588</vt:lpstr>
      <vt:lpstr>S 594</vt:lpstr>
      <vt:lpstr>'S 556'!Print_Area</vt:lpstr>
      <vt:lpstr>'S 558'!Print_Area</vt:lpstr>
      <vt:lpstr>'S 559'!Print_Area</vt:lpstr>
      <vt:lpstr>'S 560'!Print_Area</vt:lpstr>
      <vt:lpstr>'S 562, S 564'!Print_Area</vt:lpstr>
      <vt:lpstr>'S 565'!Print_Area</vt:lpstr>
      <vt:lpstr>'S 566'!Print_Area</vt:lpstr>
      <vt:lpstr>'S 568'!Print_Area</vt:lpstr>
      <vt:lpstr>'S 571'!Print_Area</vt:lpstr>
      <vt:lpstr>'S 581'!Print_Area</vt:lpstr>
      <vt:lpstr>'S 583'!Print_Area</vt:lpstr>
      <vt:lpstr>'S 586 '!Print_Area</vt:lpstr>
      <vt:lpstr>'S 587'!Print_Area</vt:lpstr>
      <vt:lpstr>'S 588'!Print_Area</vt:lpstr>
      <vt:lpstr>'S 594'!Print_Area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Yasuda, Donna Lyn M.</cp:lastModifiedBy>
  <cp:lastPrinted>2021-10-01T02:07:03Z</cp:lastPrinted>
  <dcterms:created xsi:type="dcterms:W3CDTF">2021-09-02T21:25:50Z</dcterms:created>
  <dcterms:modified xsi:type="dcterms:W3CDTF">2021-10-01T02:09:28Z</dcterms:modified>
</cp:coreProperties>
</file>