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2 NON GENERAL FUND RPT\Consolidated Form 37-B\"/>
    </mc:Choice>
  </mc:AlternateContent>
  <xr:revisionPtr revIDLastSave="0" documentId="13_ncr:1_{DA800E5F-29D1-4B5B-A1F9-6B5C9D13B04F}" xr6:coauthVersionLast="44" xr6:coauthVersionMax="46" xr10:uidLastSave="{00000000-0000-0000-0000-000000000000}"/>
  <bookViews>
    <workbookView xWindow="-120" yWindow="-120" windowWidth="29040" windowHeight="15840" tabRatio="965" xr2:uid="{7013CA5F-40E5-451F-AED0-BB95E88B2793}"/>
  </bookViews>
  <sheets>
    <sheet name="S 500" sheetId="2" r:id="rId1"/>
    <sheet name="S 501" sheetId="7" r:id="rId2"/>
    <sheet name="S 504" sheetId="8" r:id="rId3"/>
    <sheet name="S 505" sheetId="11" r:id="rId4"/>
    <sheet name="S 506 " sheetId="22" r:id="rId5"/>
    <sheet name="S 507" sheetId="23" r:id="rId6"/>
    <sheet name="S 508" sheetId="35" r:id="rId7"/>
    <sheet name="S 509" sheetId="36" r:id="rId8"/>
    <sheet name="S 510" sheetId="39" r:id="rId9"/>
    <sheet name="S 511, S 515" sheetId="3" r:id="rId10"/>
    <sheet name="S 512" sheetId="24" r:id="rId11"/>
    <sheet name="S 513" sheetId="25" r:id="rId12"/>
    <sheet name="S 514" sheetId="40" r:id="rId13"/>
    <sheet name="S 517" sheetId="12" r:id="rId14"/>
    <sheet name="S 516" sheetId="5" r:id="rId15"/>
    <sheet name="S 518" sheetId="6" r:id="rId16"/>
    <sheet name="S 519" sheetId="9" r:id="rId17"/>
    <sheet name="S 520" sheetId="10" r:id="rId18"/>
    <sheet name="S-20-522" sheetId="41" r:id="rId19"/>
    <sheet name="S-22-522" sheetId="13" r:id="rId20"/>
    <sheet name="S 523" sheetId="46" r:id="rId21"/>
    <sheet name="S 524" sheetId="14" r:id="rId22"/>
    <sheet name="S 525" sheetId="15" r:id="rId23"/>
    <sheet name="S 526" sheetId="16" r:id="rId24"/>
    <sheet name="S 527" sheetId="17" r:id="rId25"/>
    <sheet name="S 529" sheetId="18" r:id="rId26"/>
    <sheet name="S 531" sheetId="19" r:id="rId27"/>
    <sheet name="S 533" sheetId="20" r:id="rId28"/>
    <sheet name="S 538" sheetId="37" r:id="rId29"/>
    <sheet name="S 539" sheetId="38" r:id="rId30"/>
    <sheet name="S 534" sheetId="21" r:id="rId31"/>
    <sheet name="S 536" sheetId="26" r:id="rId32"/>
    <sheet name="S 541" sheetId="27" r:id="rId33"/>
    <sheet name="S 542" sheetId="28" r:id="rId34"/>
    <sheet name="S 543" sheetId="29" r:id="rId35"/>
    <sheet name="S 544" sheetId="30" r:id="rId36"/>
    <sheet name="S 545" sheetId="31" r:id="rId37"/>
    <sheet name="S 546" sheetId="32" r:id="rId38"/>
    <sheet name="S 547" sheetId="33" r:id="rId39"/>
    <sheet name="S 548" sheetId="34" r:id="rId40"/>
    <sheet name="S 550" sheetId="42" r:id="rId41"/>
    <sheet name="S 552" sheetId="43" r:id="rId42"/>
    <sheet name="S 554" sheetId="44" r:id="rId43"/>
    <sheet name="S 555" sheetId="45" r:id="rId44"/>
  </sheets>
  <definedNames>
    <definedName name="_xlnm.Print_Area" localSheetId="0">'S 500'!$A$1:$E$25</definedName>
    <definedName name="_xlnm.Print_Area" localSheetId="1">'S 501'!$A$1:$E$25</definedName>
    <definedName name="_xlnm.Print_Area" localSheetId="2">'S 504'!$A$1:$E$25</definedName>
    <definedName name="_xlnm.Print_Area" localSheetId="3">'S 505'!$A$1:$E$25</definedName>
    <definedName name="_xlnm.Print_Area" localSheetId="4">'S 506 '!$A$1:$E$25</definedName>
    <definedName name="_xlnm.Print_Area" localSheetId="5">'S 507'!$A$1:$E$25</definedName>
    <definedName name="_xlnm.Print_Area" localSheetId="6">'S 508'!$A$1:$E$25</definedName>
    <definedName name="_xlnm.Print_Area" localSheetId="7">'S 509'!$A$1:$E$25</definedName>
    <definedName name="_xlnm.Print_Area" localSheetId="8">'S 510'!$A$1:$E$25</definedName>
    <definedName name="_xlnm.Print_Area" localSheetId="9">'S 511, S 515'!$A$1:$E$25</definedName>
    <definedName name="_xlnm.Print_Area" localSheetId="12">'S 514'!$A$1:$E$25</definedName>
    <definedName name="_xlnm.Print_Area" localSheetId="14">'S 516'!$A$1:$E$25</definedName>
    <definedName name="_xlnm.Print_Area" localSheetId="13">'S 517'!$A$1:$E$25</definedName>
    <definedName name="_xlnm.Print_Area" localSheetId="15">'S 518'!$A$1:$E$25</definedName>
    <definedName name="_xlnm.Print_Area" localSheetId="16">'S 519'!$A$1:$E$25</definedName>
    <definedName name="_xlnm.Print_Area" localSheetId="17">'S 520'!$A$1:$E$25</definedName>
    <definedName name="_xlnm.Print_Area" localSheetId="20">'S 523'!$A$1:$E$25</definedName>
    <definedName name="_xlnm.Print_Area" localSheetId="21">'S 524'!$A$1:$E$25</definedName>
    <definedName name="_xlnm.Print_Area" localSheetId="22">'S 525'!$A$1:$E$25</definedName>
    <definedName name="_xlnm.Print_Area" localSheetId="23">'S 526'!$A$1:$E$25</definedName>
    <definedName name="_xlnm.Print_Area" localSheetId="24">'S 527'!$A$1:$E$25</definedName>
    <definedName name="_xlnm.Print_Area" localSheetId="25">'S 529'!$A$1:$E$25</definedName>
    <definedName name="_xlnm.Print_Area" localSheetId="26">'S 531'!$A$1:$E$25</definedName>
    <definedName name="_xlnm.Print_Area" localSheetId="27">'S 533'!$A$1:$E$25</definedName>
    <definedName name="_xlnm.Print_Area" localSheetId="30">'S 534'!$A$1:$E$25</definedName>
    <definedName name="_xlnm.Print_Area" localSheetId="31">'S 536'!$A$1:$E$25</definedName>
    <definedName name="_xlnm.Print_Area" localSheetId="28">'S 538'!$A$1:$E$25</definedName>
    <definedName name="_xlnm.Print_Area" localSheetId="29">'S 539'!$A$1:$E$25</definedName>
    <definedName name="_xlnm.Print_Area" localSheetId="32">'S 541'!$A$1:$E$25</definedName>
    <definedName name="_xlnm.Print_Area" localSheetId="33">'S 542'!$A$1:$E$25</definedName>
    <definedName name="_xlnm.Print_Area" localSheetId="34">'S 543'!$A$1:$E$25</definedName>
    <definedName name="_xlnm.Print_Area" localSheetId="35">'S 544'!$A$1:$E$25</definedName>
    <definedName name="_xlnm.Print_Area" localSheetId="36">'S 545'!$A$1:$E$25</definedName>
    <definedName name="_xlnm.Print_Area" localSheetId="37">'S 546'!$A$1:$E$25</definedName>
    <definedName name="_xlnm.Print_Area" localSheetId="38">'S 547'!$A$1:$E$25</definedName>
    <definedName name="_xlnm.Print_Area" localSheetId="39">'S 548'!$A$1:$E$25</definedName>
    <definedName name="_xlnm.Print_Area" localSheetId="40">'S 550'!$A$1:$E$25</definedName>
    <definedName name="_xlnm.Print_Area" localSheetId="41">'S 552'!$A$1:$E$25</definedName>
    <definedName name="_xlnm.Print_Area" localSheetId="42">'S 554'!$A$1:$E$25</definedName>
    <definedName name="_xlnm.Print_Area" localSheetId="43">'S 555'!$A$1:$E$25</definedName>
    <definedName name="_xlnm.Print_Area" localSheetId="18">'S-20-522'!$A$1:$E$25</definedName>
    <definedName name="_xlnm.Print_Area" localSheetId="19">'S-22-522'!$A$1:$E$25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3" i="45" l="1"/>
  <c r="D23" i="45"/>
  <c r="C23" i="44"/>
  <c r="D23" i="44"/>
  <c r="C15" i="43"/>
  <c r="C23" i="43" s="1"/>
  <c r="D23" i="43"/>
  <c r="C23" i="42"/>
  <c r="D23" i="42"/>
  <c r="C23" i="41"/>
  <c r="D23" i="41"/>
  <c r="C23" i="40"/>
  <c r="D23" i="40"/>
  <c r="C15" i="39" l="1"/>
  <c r="D15" i="39"/>
  <c r="C23" i="39"/>
  <c r="D23" i="39"/>
  <c r="D13" i="38" l="1"/>
  <c r="C15" i="38"/>
  <c r="D15" i="38" s="1"/>
  <c r="D13" i="37"/>
  <c r="C15" i="37"/>
  <c r="D15" i="37" s="1"/>
  <c r="D13" i="36"/>
  <c r="D23" i="36" s="1"/>
  <c r="C15" i="36"/>
  <c r="D15" i="36" s="1"/>
  <c r="D23" i="38" l="1"/>
  <c r="C23" i="38"/>
  <c r="D23" i="37"/>
  <c r="C23" i="37"/>
  <c r="C23" i="36"/>
  <c r="C23" i="35" l="1"/>
  <c r="D23" i="35"/>
  <c r="C23" i="34" l="1"/>
  <c r="D23" i="34"/>
  <c r="C23" i="33"/>
  <c r="D23" i="33"/>
  <c r="C23" i="32"/>
  <c r="D23" i="32"/>
  <c r="C23" i="31"/>
  <c r="D23" i="31"/>
  <c r="C23" i="30"/>
  <c r="D23" i="30"/>
  <c r="C23" i="29"/>
  <c r="D23" i="29"/>
  <c r="C23" i="28"/>
  <c r="D23" i="28"/>
  <c r="C23" i="27"/>
  <c r="D23" i="27"/>
  <c r="C23" i="26"/>
  <c r="D23" i="26"/>
  <c r="C23" i="25"/>
  <c r="D23" i="25"/>
  <c r="C23" i="24"/>
  <c r="D23" i="24"/>
  <c r="C23" i="23"/>
  <c r="D23" i="23"/>
  <c r="C23" i="22" l="1"/>
  <c r="D23" i="22"/>
  <c r="C23" i="20" l="1"/>
  <c r="D23" i="20"/>
  <c r="C22" i="19"/>
  <c r="D22" i="19"/>
  <c r="C15" i="18"/>
  <c r="D15" i="18"/>
  <c r="C23" i="17"/>
  <c r="D23" i="17"/>
  <c r="C23" i="16"/>
  <c r="D23" i="16"/>
  <c r="C23" i="12"/>
  <c r="D23" i="12"/>
  <c r="C23" i="10" l="1"/>
  <c r="D23" i="10"/>
  <c r="C23" i="9" l="1"/>
  <c r="D23" i="9"/>
  <c r="C15" i="8"/>
  <c r="C23" i="8" s="1"/>
  <c r="D15" i="8"/>
  <c r="D23" i="8" s="1"/>
  <c r="C23" i="7" l="1"/>
  <c r="D23" i="7"/>
  <c r="C15" i="3" l="1"/>
  <c r="D15" i="3"/>
</calcChain>
</file>

<file path=xl/sharedStrings.xml><?xml version="1.0" encoding="utf-8"?>
<sst xmlns="http://schemas.openxmlformats.org/spreadsheetml/2006/main" count="836" uniqueCount="117">
  <si>
    <t>Non-General Fund Cost Element Report</t>
  </si>
  <si>
    <t>for submittal to the 2022 Legislature</t>
  </si>
  <si>
    <t>FY</t>
  </si>
  <si>
    <t>2021-22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</si>
  <si>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</si>
  <si>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</si>
  <si>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</si>
  <si>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</si>
  <si>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</si>
  <si>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</si>
  <si>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</si>
  <si>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</si>
  <si>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A. Personnel Services</t>
  </si>
  <si>
    <r>
      <rPr>
        <b/>
        <sz val="12"/>
        <color theme="1"/>
        <rFont val="Arial"/>
        <family val="2"/>
      </rPr>
      <t>Department: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HTH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</si>
  <si>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P</t>
    </r>
  </si>
  <si>
    <r>
      <rPr>
        <b/>
        <sz val="12"/>
        <color theme="1"/>
        <rFont val="Arial"/>
        <family val="2"/>
      </rPr>
      <t>Apprn. Account. No.: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500 H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</si>
  <si>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>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</si>
  <si>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_</t>
    </r>
    <r>
      <rPr>
        <u/>
        <sz val="12"/>
        <color theme="1"/>
        <rFont val="Arial"/>
        <family val="2"/>
      </rPr>
      <t>S 501 H</t>
    </r>
    <r>
      <rPr>
        <sz val="12"/>
        <color theme="1"/>
        <rFont val="Arial"/>
        <family val="2"/>
      </rPr>
      <t>___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</si>
  <si>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P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</si>
  <si>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504 H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</si>
  <si>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S 505 H</t>
    </r>
  </si>
  <si>
    <r>
      <t>Department: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HTH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</si>
  <si>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>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</t>
    </r>
  </si>
  <si>
    <r>
      <rPr>
        <b/>
        <sz val="12"/>
        <color theme="1"/>
        <rFont val="Arial"/>
        <family val="2"/>
      </rPr>
      <t xml:space="preserve">Apprn. Account. No.: </t>
    </r>
    <r>
      <rPr>
        <sz val="12"/>
        <color theme="1"/>
        <rFont val="Arial"/>
        <family val="2"/>
      </rPr>
      <t xml:space="preserve"> __</t>
    </r>
    <r>
      <rPr>
        <u/>
        <sz val="12"/>
        <color theme="1"/>
        <rFont val="Arial"/>
        <family val="2"/>
      </rPr>
      <t>S 506 H</t>
    </r>
    <r>
      <rPr>
        <sz val="12"/>
        <color theme="1"/>
        <rFont val="Arial"/>
        <family val="2"/>
      </rPr>
      <t>____________________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</si>
  <si>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507 H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</si>
  <si>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 P</t>
    </r>
  </si>
  <si>
    <r>
      <rPr>
        <b/>
        <sz val="12"/>
        <color theme="1"/>
        <rFont val="Arial"/>
        <family val="2"/>
      </rPr>
      <t>Fund Type (MOF):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P</t>
    </r>
  </si>
  <si>
    <r>
      <rPr>
        <b/>
        <sz val="12"/>
        <color theme="1"/>
        <rFont val="Arial"/>
        <family val="2"/>
      </rPr>
      <t xml:space="preserve">Apprn. Account. No.: </t>
    </r>
    <r>
      <rPr>
        <u/>
        <sz val="12"/>
        <color theme="1"/>
        <rFont val="Arial"/>
        <family val="2"/>
      </rPr>
      <t xml:space="preserve">  S-14-508 H, S-16-508 H</t>
    </r>
  </si>
  <si>
    <r>
      <rPr>
        <b/>
        <sz val="12"/>
        <color theme="1"/>
        <rFont val="Arial"/>
        <family val="2"/>
      </rPr>
      <t xml:space="preserve">Legal Authority: </t>
    </r>
    <r>
      <rPr>
        <u/>
        <sz val="12"/>
        <color theme="1"/>
        <rFont val="Arial"/>
        <family val="2"/>
      </rPr>
      <t>Social Security Act, Section 1864, and U.S. Public Law 100-578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</si>
  <si>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509 H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</si>
  <si>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 xml:space="preserve">P                                        </t>
    </r>
  </si>
  <si>
    <r>
      <rPr>
        <b/>
        <sz val="12"/>
        <color theme="1"/>
        <rFont val="Arial"/>
        <family val="2"/>
      </rPr>
      <t xml:space="preserve">Apprn. Account. No.: </t>
    </r>
    <r>
      <rPr>
        <u/>
        <sz val="12"/>
        <color theme="1"/>
        <rFont val="Arial"/>
        <family val="2"/>
      </rPr>
      <t xml:space="preserve"> S 17 510 H                        </t>
    </r>
  </si>
  <si>
    <r>
      <rPr>
        <b/>
        <sz val="12"/>
        <color theme="1"/>
        <rFont val="Arial"/>
        <family val="2"/>
      </rPr>
      <t>Fund Type (MOF):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P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</si>
  <si>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S 511 H  (S 515 H was merged with S 511 H from FY2019)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</si>
  <si>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512 H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</si>
  <si>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P.L. 111-88; 40 CFR Part 3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</si>
  <si>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Act 88 SLH 2021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</si>
  <si>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S 514 H</t>
    </r>
  </si>
  <si>
    <r>
      <rPr>
        <b/>
        <sz val="12"/>
        <color theme="1"/>
        <rFont val="Arial"/>
        <family val="2"/>
      </rPr>
      <t xml:space="preserve">Fund Type (MOF): </t>
    </r>
    <r>
      <rPr>
        <sz val="12"/>
        <color theme="1"/>
        <rFont val="Arial"/>
        <family val="2"/>
      </rPr>
      <t>P____________________________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</si>
  <si>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 517 H_____________________</t>
    </r>
  </si>
  <si>
    <r>
      <rPr>
        <b/>
        <sz val="12"/>
        <color theme="1"/>
        <rFont val="Arial"/>
        <family val="2"/>
      </rPr>
      <t>Apprn. Account. No.: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516 H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</si>
  <si>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518 H</t>
    </r>
  </si>
  <si>
    <r>
      <rPr>
        <b/>
        <sz val="12"/>
        <color theme="1"/>
        <rFont val="Arial"/>
        <family val="2"/>
      </rPr>
      <t xml:space="preserve">Apprn. Account. No.: 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 519 H</t>
    </r>
  </si>
  <si>
    <r>
      <rPr>
        <b/>
        <sz val="12"/>
        <color theme="1"/>
        <rFont val="Arial"/>
        <family val="2"/>
      </rPr>
      <t xml:space="preserve">Apprn. Account. No.: </t>
    </r>
    <r>
      <rPr>
        <u/>
        <sz val="12"/>
        <color theme="1"/>
        <rFont val="Arial"/>
        <family val="2"/>
      </rPr>
      <t xml:space="preserve"> S 520 H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</si>
  <si>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Act 88 SLH 2021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</si>
  <si>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 20 522 H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</si>
  <si>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S-22-522 H</t>
    </r>
  </si>
  <si>
    <r>
      <rPr>
        <b/>
        <sz val="12"/>
        <color theme="1"/>
        <rFont val="Arial"/>
        <family val="2"/>
      </rPr>
      <t>Fund Type (MOF):_</t>
    </r>
    <r>
      <rPr>
        <sz val="12"/>
        <color theme="1"/>
        <rFont val="Arial"/>
        <family val="2"/>
      </rPr>
      <t>_____________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</si>
  <si>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524 H</t>
    </r>
  </si>
  <si>
    <r>
      <rPr>
        <b/>
        <sz val="12"/>
        <color theme="1"/>
        <rFont val="Arial"/>
        <family val="2"/>
      </rPr>
      <t>Apprn. Account. No.: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525 H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</si>
  <si>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Regional Genetics Network Federal Grant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</si>
  <si>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Social Security Act (SSA) Title V, Section 502 (a)(1), as amended</t>
    </r>
  </si>
  <si>
    <r>
      <rPr>
        <b/>
        <sz val="12"/>
        <color theme="1"/>
        <rFont val="Arial"/>
        <family val="2"/>
      </rPr>
      <t xml:space="preserve">Apprn. Account. No.: </t>
    </r>
    <r>
      <rPr>
        <u/>
        <sz val="12"/>
        <color theme="1"/>
        <rFont val="Arial"/>
        <family val="2"/>
      </rPr>
      <t>S 526 H_____________________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</si>
  <si>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Section 399M of the Public Health Services (PHS) Act, as amended</t>
    </r>
  </si>
  <si>
    <r>
      <rPr>
        <b/>
        <sz val="12"/>
        <color theme="1"/>
        <rFont val="Arial"/>
        <family val="2"/>
      </rPr>
      <t xml:space="preserve">Apprn. Account. No.: </t>
    </r>
    <r>
      <rPr>
        <u/>
        <sz val="12"/>
        <color theme="1"/>
        <rFont val="Arial"/>
        <family val="2"/>
      </rPr>
      <t>S 527 H_____________________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</si>
  <si>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Maternal, Infant and Early Childhood Home Visiting Grant Program (MIECHV)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</si>
  <si>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SSA, as amended by BBA of 2018, Title VI, A.</t>
    </r>
  </si>
  <si>
    <r>
      <rPr>
        <b/>
        <sz val="12"/>
        <color theme="1"/>
        <rFont val="Arial"/>
        <family val="2"/>
      </rPr>
      <t>Apprn. Account. No.: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529 H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</si>
  <si>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Sexual Violence Primary Prevention and Education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</si>
  <si>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42 USC 280b-1b(a)</t>
    </r>
  </si>
  <si>
    <r>
      <rPr>
        <b/>
        <sz val="12"/>
        <color theme="1"/>
        <rFont val="Arial"/>
        <family val="2"/>
      </rPr>
      <t xml:space="preserve">Fund Type (MOF): </t>
    </r>
    <r>
      <rPr>
        <u/>
        <sz val="12"/>
        <color theme="1"/>
        <rFont val="Arial"/>
        <family val="2"/>
      </rPr>
      <t>N</t>
    </r>
  </si>
  <si>
    <r>
      <rPr>
        <b/>
        <sz val="12"/>
        <color theme="1"/>
        <rFont val="Arial"/>
        <family val="2"/>
      </rPr>
      <t xml:space="preserve">Apprn. Account. No.: </t>
    </r>
    <r>
      <rPr>
        <u/>
        <sz val="12"/>
        <color theme="1"/>
        <rFont val="Arial"/>
        <family val="2"/>
      </rPr>
      <t xml:space="preserve"> S 531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</si>
  <si>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PRAMS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</si>
  <si>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A5/SL19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</si>
  <si>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533 H</t>
    </r>
  </si>
  <si>
    <r>
      <rPr>
        <b/>
        <sz val="12"/>
        <color theme="1"/>
        <rFont val="Arial"/>
        <family val="2"/>
      </rPr>
      <t xml:space="preserve">Name of fund: </t>
    </r>
    <r>
      <rPr>
        <u/>
        <sz val="12"/>
        <color theme="1"/>
        <rFont val="Arial"/>
        <family val="2"/>
      </rPr>
      <t>Medicaid Administration Title XIX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</si>
  <si>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Social Security Act, Section 1864, and U.S. Public Law 100-578</t>
    </r>
  </si>
  <si>
    <r>
      <rPr>
        <b/>
        <sz val="12"/>
        <color theme="1"/>
        <rFont val="Arial"/>
        <family val="2"/>
      </rPr>
      <t xml:space="preserve">Apprn. Account. No.: 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 538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</si>
  <si>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Clinical Laboratory Improvement Amendments (CLIA)</t>
    </r>
  </si>
  <si>
    <r>
      <rPr>
        <b/>
        <sz val="12"/>
        <color theme="1"/>
        <rFont val="Arial"/>
        <family val="2"/>
      </rPr>
      <t xml:space="preserve">Fund Type (MOF): </t>
    </r>
    <r>
      <rPr>
        <u/>
        <sz val="12"/>
        <color theme="1"/>
        <rFont val="Arial"/>
        <family val="2"/>
      </rPr>
      <t>P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</si>
  <si>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539 H</t>
    </r>
  </si>
  <si>
    <r>
      <rPr>
        <b/>
        <sz val="12"/>
        <color theme="1"/>
        <rFont val="Arial"/>
        <family val="2"/>
      </rPr>
      <t xml:space="preserve">Name of fund: </t>
    </r>
    <r>
      <rPr>
        <u/>
        <sz val="12"/>
        <color theme="1"/>
        <rFont val="Arial"/>
        <family val="2"/>
      </rPr>
      <t>Personal Responsibility Education Program</t>
    </r>
  </si>
  <si>
    <r>
      <rPr>
        <b/>
        <sz val="12"/>
        <color theme="1"/>
        <rFont val="Arial"/>
        <family val="2"/>
      </rPr>
      <t xml:space="preserve">Legal Authority: </t>
    </r>
    <r>
      <rPr>
        <u/>
        <sz val="12"/>
        <color theme="1"/>
        <rFont val="Arial"/>
        <family val="2"/>
      </rPr>
      <t>SSA,Title V, Section 513</t>
    </r>
  </si>
  <si>
    <r>
      <rPr>
        <b/>
        <sz val="12"/>
        <color theme="1"/>
        <rFont val="Arial"/>
        <family val="2"/>
      </rPr>
      <t>Fund Type (MOF):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N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</si>
  <si>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534 H</t>
    </r>
  </si>
  <si>
    <r>
      <rPr>
        <b/>
        <sz val="12"/>
        <color theme="1"/>
        <rFont val="Arial"/>
        <family val="2"/>
      </rPr>
      <t xml:space="preserve">Name of Fund: </t>
    </r>
    <r>
      <rPr>
        <u/>
        <sz val="12"/>
        <color theme="1"/>
        <rFont val="Arial"/>
        <family val="2"/>
      </rPr>
      <t xml:space="preserve"> Toxic Substance Compliance Monitoring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</si>
  <si>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Toxic Substances Control Act, Section 28; 40 CFR Part 31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</si>
  <si>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536 H</t>
    </r>
  </si>
  <si>
    <r>
      <rPr>
        <b/>
        <sz val="12"/>
        <color theme="1"/>
        <rFont val="Arial"/>
        <family val="2"/>
      </rPr>
      <t xml:space="preserve">Name of Fund: 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Hazardous Materials Emergency Preparedness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</si>
  <si>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49 U.S.C. 5101</t>
    </r>
  </si>
  <si>
    <r>
      <rPr>
        <b/>
        <sz val="12"/>
        <color theme="1"/>
        <rFont val="Arial"/>
        <family val="2"/>
      </rPr>
      <t>Apprn. Acct. Number: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541 H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</si>
  <si>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Water Quality Management Planning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</si>
  <si>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PL 92-500, Water Pollution Control Act</t>
    </r>
  </si>
  <si>
    <r>
      <rPr>
        <b/>
        <sz val="12"/>
        <color theme="1"/>
        <rFont val="Arial"/>
        <family val="2"/>
      </rPr>
      <t>Apprn. Acct. Number: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542 H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</si>
  <si>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Leaking Underground Storage Tank - Corrective Action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</si>
  <si>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PL 94-580, Resource Conservation and Recovery Act</t>
    </r>
  </si>
  <si>
    <r>
      <rPr>
        <b/>
        <sz val="12"/>
        <color theme="1"/>
        <rFont val="Arial"/>
        <family val="2"/>
      </rPr>
      <t>Apprn. Acct. Number:</t>
    </r>
    <r>
      <rPr>
        <b/>
        <u/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543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</si>
  <si>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Leaking Underground Storage Tank - Prevention</t>
    </r>
  </si>
  <si>
    <r>
      <rPr>
        <b/>
        <sz val="12"/>
        <color theme="1"/>
        <rFont val="Arial"/>
        <family val="2"/>
      </rPr>
      <t>Legal Authority</t>
    </r>
    <r>
      <rPr>
        <b/>
        <u/>
        <sz val="12"/>
        <color theme="1"/>
        <rFont val="Arial"/>
        <family val="2"/>
      </rPr>
      <t>:</t>
    </r>
    <r>
      <rPr>
        <u/>
        <sz val="12"/>
        <color theme="1"/>
        <rFont val="Arial"/>
        <family val="2"/>
      </rPr>
      <t xml:space="preserve">  PL 94-580, Resource Conservation and Recovery Act</t>
    </r>
  </si>
  <si>
    <r>
      <rPr>
        <b/>
        <sz val="12"/>
        <color theme="1"/>
        <rFont val="Arial"/>
        <family val="2"/>
      </rPr>
      <t>Apprn. Acct. Number: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544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</si>
  <si>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State Clean Diesel Grant-Diesel Retrofit</t>
    </r>
  </si>
  <si>
    <r>
      <rPr>
        <b/>
        <sz val="12"/>
        <color theme="1"/>
        <rFont val="Arial"/>
        <family val="2"/>
      </rPr>
      <t xml:space="preserve">Legal Authority: 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PL 109-58, Energy Policy Act of 2005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</si>
  <si>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545 H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</si>
  <si>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Department of Defense and State MOA</t>
    </r>
  </si>
  <si>
    <r>
      <rPr>
        <b/>
        <sz val="12"/>
        <color theme="1"/>
        <rFont val="Arial"/>
        <family val="2"/>
      </rPr>
      <t xml:space="preserve">Legal Authority: 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P.L. 96-510, Comprehensive Environmental Response, Compensation, and Liability Act</t>
    </r>
  </si>
  <si>
    <r>
      <rPr>
        <b/>
        <sz val="12"/>
        <color theme="1"/>
        <rFont val="Arial"/>
        <family val="2"/>
      </rPr>
      <t>Apprn. Acct. Number: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546 H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</si>
  <si>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State Response Program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</si>
  <si>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Comprehensive Environmental Response, Compensation, and Liability Act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</si>
  <si>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547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</si>
  <si>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Preliminary Assessment/Site Inspection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</si>
  <si>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Comprehensive Environmental Response, Compensation, and Liability Act</t>
    </r>
  </si>
  <si>
    <r>
      <rPr>
        <b/>
        <sz val="12"/>
        <color theme="1"/>
        <rFont val="Arial"/>
        <family val="2"/>
      </rPr>
      <t>Apprn. Acct. Number:</t>
    </r>
    <r>
      <rPr>
        <b/>
        <u/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548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</si>
  <si>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Hawaii's Alzheimer's Disease Program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</si>
  <si>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 550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</si>
  <si>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State Health Insurance Assistance Program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</si>
  <si>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 552 H</t>
    </r>
  </si>
  <si>
    <r>
      <rPr>
        <b/>
        <sz val="12"/>
        <color theme="1"/>
        <rFont val="Arial"/>
        <family val="2"/>
      </rPr>
      <t>Apprn. Account. No.: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 554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</si>
  <si>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Title VII Ombudsman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</si>
  <si>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Nutrition Services Incentive Program</t>
    </r>
  </si>
  <si>
    <r>
      <rPr>
        <b/>
        <sz val="12"/>
        <color theme="1"/>
        <rFont val="Arial"/>
        <family val="2"/>
      </rPr>
      <t xml:space="preserve">Apprn. Account. No.: </t>
    </r>
    <r>
      <rPr>
        <u/>
        <sz val="12"/>
        <color theme="1"/>
        <rFont val="Arial"/>
        <family val="2"/>
      </rPr>
      <t>S 555 H</t>
    </r>
  </si>
  <si>
    <r>
      <t>Department:</t>
    </r>
    <r>
      <rPr>
        <u/>
        <sz val="12"/>
        <color theme="1"/>
        <rFont val="Arial"/>
        <family val="2"/>
      </rPr>
      <t xml:space="preserve"> HTH</t>
    </r>
  </si>
  <si>
    <r>
      <rPr>
        <b/>
        <sz val="12"/>
        <color theme="1"/>
        <rFont val="Arial"/>
        <family val="2"/>
      </rPr>
      <t xml:space="preserve">Apprn. Account. No.:  </t>
    </r>
    <r>
      <rPr>
        <sz val="12"/>
        <color theme="1"/>
        <rFont val="Arial"/>
        <family val="2"/>
      </rPr>
      <t>________</t>
    </r>
    <r>
      <rPr>
        <u/>
        <sz val="12"/>
        <color theme="1"/>
        <rFont val="Arial"/>
        <family val="2"/>
      </rPr>
      <t>___S-20-523__</t>
    </r>
    <r>
      <rPr>
        <sz val="12"/>
        <color theme="1"/>
        <rFont val="Arial"/>
        <family val="2"/>
      </rPr>
      <t>__________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</si>
  <si>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Universal Newborn Hearing Screening Project (Baby HEARS)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</si>
  <si>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Public Law 112-74, Patient Protection and Affordable Care Act, PL I11-148</t>
    </r>
  </si>
  <si>
    <r>
      <t>Legal Authority:</t>
    </r>
    <r>
      <rPr>
        <u/>
        <sz val="12"/>
        <color theme="1"/>
        <rFont val="Arial"/>
        <family val="2"/>
      </rPr>
      <t xml:space="preserve"> Public Law 112-74, Patient Protection and Affordable Care Act, PL I11-148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</si>
  <si>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Food Emergency Response Network</t>
    </r>
  </si>
  <si>
    <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Food Emergency Response Network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</si>
</sst>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2"/>
      <color rgb="FFFF0000"/>
      <name val="Arial"/>
      <family val="2"/>
    </font>
    <font>
      <u/>
      <sz val="12"/>
      <color theme="1"/>
      <name val="Arial"/>
      <family val="2"/>
    </font>
    <font>
      <sz val="12"/>
      <color theme="9"/>
      <name val="Arial"/>
      <family val="2"/>
    </font>
    <font>
      <b/>
      <u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9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1" xfId="0" applyFont="1" applyFill="1" applyBorder="1"/>
    <xf numFmtId="3" fontId="2" fillId="0" borderId="1" xfId="0" applyNumberFormat="1" applyFont="1" applyFill="1" applyBorder="1"/>
    <xf numFmtId="3" fontId="2" fillId="0" borderId="2" xfId="0" applyNumberFormat="1" applyFont="1" applyFill="1" applyBorder="1"/>
    <xf numFmtId="0" fontId="1" fillId="0" borderId="0" xfId="0" applyFont="1" applyFill="1"/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left" wrapText="1"/>
    </xf>
    <xf numFmtId="43" fontId="2" fillId="0" borderId="0" xfId="1" applyFont="1" applyFill="1"/>
    <xf numFmtId="3" fontId="2" fillId="0" borderId="0" xfId="0" applyNumberFormat="1" applyFont="1" applyFill="1"/>
    <xf numFmtId="0" fontId="0" fillId="0" borderId="0" xfId="0" applyFill="1"/>
    <xf numFmtId="0" fontId="4" fillId="0" borderId="0" xfId="0" applyFont="1" applyFill="1"/>
    <xf numFmtId="0" fontId="6" fillId="0" borderId="0" xfId="0" applyFont="1" applyFill="1"/>
    <xf numFmtId="0" fontId="2" fillId="0" borderId="0" xfId="0" applyFont="1" applyFill="1" applyAlignment="1">
      <alignment horizontal="left" vertical="top" wrapText="1"/>
    </xf>
    <xf numFmtId="0" fontId="1" fillId="0" borderId="0" xfId="0" applyFont="1" applyFill="1" applyAlignment="1">
      <alignment horizontal="left" vertical="top" wrapText="1"/>
    </xf>
    <xf numFmtId="0" fontId="1" fillId="0" borderId="0" xfId="0" applyFont="1" applyFill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AE244B-F151-491D-B31C-3D5D87041C0D}">
  <sheetPr>
    <pageSetUpPr fitToPage="1"/>
  </sheetPr>
  <dimension ref="B1:D24"/>
  <sheetViews>
    <sheetView tabSelected="1"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2" t="s">
        <v>13</v>
      </c>
    </row>
    <row r="5" spans="2:4" ht="15.75" x14ac:dyDescent="0.25">
      <c r="B5" s="8" t="s">
        <v>116</v>
      </c>
    </row>
    <row r="6" spans="2:4" ht="37.5" customHeight="1" x14ac:dyDescent="0.2">
      <c r="B6" s="16" t="s">
        <v>113</v>
      </c>
      <c r="C6" s="16"/>
      <c r="D6" s="16"/>
    </row>
    <row r="7" spans="2:4" ht="15.75" x14ac:dyDescent="0.25">
      <c r="B7" s="2" t="s">
        <v>14</v>
      </c>
    </row>
    <row r="8" spans="2:4" ht="15.75" x14ac:dyDescent="0.25">
      <c r="B8" s="2" t="s">
        <v>15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348000</v>
      </c>
      <c r="D13" s="6">
        <v>348000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1107000</v>
      </c>
      <c r="D15" s="6">
        <v>1107000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1455000</v>
      </c>
      <c r="D23" s="7">
        <v>1455000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918939-9142-4799-BA36-76A1154B7279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x14ac:dyDescent="0.2">
      <c r="B5" s="17" t="s">
        <v>116</v>
      </c>
      <c r="C5" s="16"/>
      <c r="D5" s="16"/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16</v>
      </c>
    </row>
    <row r="8" spans="2:4" ht="15.75" x14ac:dyDescent="0.25">
      <c r="B8" s="2" t="s">
        <v>17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2662632</v>
      </c>
      <c r="D13" s="6">
        <v>2662632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1681323</v>
      </c>
      <c r="D15" s="6">
        <v>1681323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23957</v>
      </c>
      <c r="D17" s="6">
        <v>23957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SUM(C13:C21)</f>
        <v>4367912</v>
      </c>
      <c r="D23" s="7">
        <f>SUM(D13:D21)</f>
        <v>4367912</v>
      </c>
    </row>
    <row r="24" spans="2:4" ht="15.75" thickTop="1" x14ac:dyDescent="0.2"/>
  </sheetData>
  <mergeCells count="4">
    <mergeCell ref="B1:D1"/>
    <mergeCell ref="B2:D2"/>
    <mergeCell ref="B5:D5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85F9B9-B8BC-4CA3-AA04-A8570BF0EBE2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42578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x14ac:dyDescent="0.2">
      <c r="B5" s="17" t="s">
        <v>116</v>
      </c>
      <c r="C5" s="16"/>
      <c r="D5" s="16"/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18</v>
      </c>
    </row>
    <row r="8" spans="2:4" ht="15.75" x14ac:dyDescent="0.25">
      <c r="B8" s="2" t="s">
        <v>19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76000</v>
      </c>
      <c r="D13" s="6">
        <v>76000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f>95000-C13</f>
        <v>19000</v>
      </c>
      <c r="D15" s="6">
        <f>95000-D13</f>
        <v>19000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SUM(C13:C21)</f>
        <v>95000</v>
      </c>
      <c r="D23" s="7">
        <f>SUM(D13:D21)</f>
        <v>95000</v>
      </c>
    </row>
    <row r="24" spans="2:4" ht="15.75" thickTop="1" x14ac:dyDescent="0.2"/>
  </sheetData>
  <mergeCells count="4">
    <mergeCell ref="B1:D1"/>
    <mergeCell ref="B2:D2"/>
    <mergeCell ref="B5:D5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25FBE2-D43B-4ABC-8DFE-B3F9610CFBC2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8" t="s">
        <v>116</v>
      </c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14</v>
      </c>
    </row>
    <row r="8" spans="2:4" ht="15.75" x14ac:dyDescent="0.25">
      <c r="B8" s="2" t="s">
        <v>20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110000</v>
      </c>
      <c r="D15" s="6">
        <v>110000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110000</v>
      </c>
      <c r="D23" s="7">
        <v>110000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D8D27-9A70-49EA-92B1-8D1EDBDE540E}">
  <sheetPr>
    <pageSetUpPr fitToPage="1"/>
  </sheetPr>
  <dimension ref="B1:J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10" ht="15.75" x14ac:dyDescent="0.25">
      <c r="B1" s="1" t="s">
        <v>0</v>
      </c>
      <c r="C1" s="1"/>
      <c r="D1" s="1"/>
    </row>
    <row r="2" spans="2:10" ht="15.75" x14ac:dyDescent="0.25">
      <c r="B2" s="1" t="s">
        <v>1</v>
      </c>
      <c r="C2" s="1"/>
      <c r="D2" s="1"/>
    </row>
    <row r="4" spans="2:10" ht="15.75" x14ac:dyDescent="0.25">
      <c r="B4" s="8" t="s">
        <v>21</v>
      </c>
    </row>
    <row r="5" spans="2:10" ht="15.75" x14ac:dyDescent="0.25">
      <c r="B5" s="8" t="s">
        <v>116</v>
      </c>
    </row>
    <row r="6" spans="2:10" ht="37.5" customHeight="1" x14ac:dyDescent="0.2">
      <c r="B6" s="17" t="s">
        <v>114</v>
      </c>
      <c r="C6" s="17"/>
      <c r="D6" s="17"/>
      <c r="I6" s="14"/>
      <c r="J6" s="15"/>
    </row>
    <row r="7" spans="2:10" ht="15.75" x14ac:dyDescent="0.25">
      <c r="B7" s="2" t="s">
        <v>22</v>
      </c>
    </row>
    <row r="8" spans="2:10" ht="15.75" x14ac:dyDescent="0.25">
      <c r="B8" s="2" t="s">
        <v>23</v>
      </c>
    </row>
    <row r="10" spans="2:10" ht="15.75" x14ac:dyDescent="0.25">
      <c r="C10" s="3" t="s">
        <v>2</v>
      </c>
      <c r="D10" s="3" t="s">
        <v>2</v>
      </c>
    </row>
    <row r="11" spans="2:10" ht="15.75" x14ac:dyDescent="0.25">
      <c r="C11" s="3" t="s">
        <v>3</v>
      </c>
      <c r="D11" s="3" t="s">
        <v>4</v>
      </c>
    </row>
    <row r="12" spans="2:10" x14ac:dyDescent="0.2">
      <c r="C12" s="4" t="s">
        <v>5</v>
      </c>
      <c r="D12" s="4" t="s">
        <v>5</v>
      </c>
    </row>
    <row r="13" spans="2:10" x14ac:dyDescent="0.2">
      <c r="B13" s="5" t="s">
        <v>6</v>
      </c>
      <c r="C13" s="6">
        <v>80000</v>
      </c>
      <c r="D13" s="6">
        <v>80000</v>
      </c>
      <c r="F13" s="14"/>
    </row>
    <row r="14" spans="2:10" x14ac:dyDescent="0.2">
      <c r="B14" s="5"/>
      <c r="C14" s="6"/>
      <c r="D14" s="6"/>
    </row>
    <row r="15" spans="2:10" x14ac:dyDescent="0.2">
      <c r="B15" s="5" t="s">
        <v>7</v>
      </c>
      <c r="C15" s="6">
        <v>340000</v>
      </c>
      <c r="D15" s="6">
        <v>340000</v>
      </c>
    </row>
    <row r="16" spans="2:10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420000</v>
      </c>
      <c r="D23" s="7">
        <f>SUM(D13:D22)</f>
        <v>420000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442C6-8ECA-45E4-B6C3-6710A61A69EE}">
  <dimension ref="B1:D24"/>
  <sheetViews>
    <sheetView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18" t="s">
        <v>116</v>
      </c>
      <c r="C5" s="3"/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9" t="s">
        <v>25</v>
      </c>
      <c r="C7" s="3"/>
    </row>
    <row r="8" spans="2:4" ht="15.75" x14ac:dyDescent="0.25">
      <c r="B8" s="9" t="s">
        <v>24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242697</v>
      </c>
      <c r="D13" s="6">
        <v>254832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33250</v>
      </c>
      <c r="D15" s="6">
        <v>34912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275947</v>
      </c>
      <c r="D23" s="7">
        <f>SUM(D13:D22)</f>
        <v>289744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388696-8830-43C0-8048-4FEF21EBB54E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x14ac:dyDescent="0.2">
      <c r="B5" s="16" t="s">
        <v>115</v>
      </c>
      <c r="C5" s="16"/>
      <c r="D5" s="16"/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26</v>
      </c>
    </row>
    <row r="8" spans="2:4" ht="15.75" x14ac:dyDescent="0.25">
      <c r="B8" s="2" t="s">
        <v>27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31854</v>
      </c>
      <c r="D15" s="6">
        <v>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31854</v>
      </c>
      <c r="D23" s="7">
        <f>SUM(D13:D22)</f>
        <v>0</v>
      </c>
    </row>
    <row r="24" spans="2:4" ht="15.75" thickTop="1" x14ac:dyDescent="0.2"/>
  </sheetData>
  <mergeCells count="4">
    <mergeCell ref="B1:D1"/>
    <mergeCell ref="B2:D2"/>
    <mergeCell ref="B5:D5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CB637-9C9E-4A97-AAEE-53F499A7B917}">
  <sheetPr>
    <pageSetUpPr fitToPage="1"/>
  </sheetPr>
  <dimension ref="B1:D29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8" t="s">
        <v>116</v>
      </c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18</v>
      </c>
    </row>
    <row r="8" spans="2:4" ht="15.75" x14ac:dyDescent="0.25">
      <c r="B8" s="2" t="s">
        <v>29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940049</v>
      </c>
      <c r="D13" s="6">
        <f>C13</f>
        <v>940049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f>1511990-18669</f>
        <v>1493321</v>
      </c>
      <c r="D15" s="6">
        <f>C15</f>
        <v>1493321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SUM(C13,C15,C17,C19,C21)</f>
        <v>2433370</v>
      </c>
      <c r="D23" s="7">
        <f>SUM(D13,D15,D17,D19,D21)</f>
        <v>2433370</v>
      </c>
    </row>
    <row r="24" spans="2:4" ht="15.75" thickTop="1" x14ac:dyDescent="0.2"/>
    <row r="26" spans="2:4" x14ac:dyDescent="0.2">
      <c r="C26" s="12"/>
    </row>
    <row r="28" spans="2:4" x14ac:dyDescent="0.2">
      <c r="C28" s="12"/>
    </row>
    <row r="29" spans="2:4" x14ac:dyDescent="0.2">
      <c r="C29" s="12"/>
    </row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B74E56-12E4-4263-8726-C0F0E09BBF2B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8" t="s">
        <v>116</v>
      </c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30</v>
      </c>
    </row>
    <row r="8" spans="2:4" ht="15.75" x14ac:dyDescent="0.25">
      <c r="B8" s="2" t="s">
        <v>31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/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f>86666.44</f>
        <v>86666.44</v>
      </c>
      <c r="D15" s="6">
        <f>0</f>
        <v>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86666.44</f>
        <v>86666.44</v>
      </c>
      <c r="D23" s="7">
        <f>0</f>
        <v>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8CA792-75F8-41A3-81AF-FD117B561A98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8" t="s">
        <v>116</v>
      </c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32</v>
      </c>
    </row>
    <row r="8" spans="2:4" ht="37.5" customHeight="1" x14ac:dyDescent="0.2">
      <c r="B8" s="16" t="s">
        <v>33</v>
      </c>
      <c r="C8" s="16"/>
      <c r="D8" s="16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635000</v>
      </c>
      <c r="D13" s="6">
        <v>635000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f>C23-C13</f>
        <v>1043000</v>
      </c>
      <c r="D15" s="6">
        <f>D23-D13</f>
        <v>1043000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1678000</v>
      </c>
      <c r="D23" s="7">
        <v>1678000</v>
      </c>
    </row>
    <row r="24" spans="2:4" ht="15.75" thickTop="1" x14ac:dyDescent="0.2"/>
  </sheetData>
  <mergeCells count="4">
    <mergeCell ref="B1:D1"/>
    <mergeCell ref="B2:D2"/>
    <mergeCell ref="B8:D8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E968BE-6F1B-40AC-9AC3-B065A9810207}">
  <dimension ref="B1:G24"/>
  <sheetViews>
    <sheetView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6" width="9.140625" style="2"/>
    <col min="7" max="7" width="11.42578125" style="2" bestFit="1" customWidth="1"/>
    <col min="8" max="16384" width="9.140625" style="2"/>
  </cols>
  <sheetData>
    <row r="1" spans="2:7" ht="15.75" x14ac:dyDescent="0.25">
      <c r="B1" s="1" t="s">
        <v>0</v>
      </c>
      <c r="C1" s="1"/>
      <c r="D1" s="1"/>
    </row>
    <row r="2" spans="2:7" ht="15.75" x14ac:dyDescent="0.25">
      <c r="B2" s="1" t="s">
        <v>1</v>
      </c>
      <c r="C2" s="1"/>
      <c r="D2" s="1"/>
    </row>
    <row r="4" spans="2:7" ht="15.75" x14ac:dyDescent="0.25">
      <c r="B4" s="8" t="s">
        <v>21</v>
      </c>
    </row>
    <row r="5" spans="2:7" ht="15.75" x14ac:dyDescent="0.25">
      <c r="B5" s="18" t="s">
        <v>116</v>
      </c>
      <c r="C5" s="3"/>
    </row>
    <row r="6" spans="2:7" ht="37.5" customHeight="1" x14ac:dyDescent="0.2">
      <c r="B6" s="17" t="s">
        <v>114</v>
      </c>
      <c r="C6" s="17"/>
      <c r="D6" s="17"/>
    </row>
    <row r="7" spans="2:7" ht="15.75" x14ac:dyDescent="0.25">
      <c r="B7" s="9" t="s">
        <v>14</v>
      </c>
      <c r="C7" s="3"/>
    </row>
    <row r="8" spans="2:7" ht="15.75" x14ac:dyDescent="0.25">
      <c r="B8" s="9" t="s">
        <v>34</v>
      </c>
      <c r="C8" s="3"/>
    </row>
    <row r="10" spans="2:7" ht="15.75" x14ac:dyDescent="0.25">
      <c r="C10" s="3" t="s">
        <v>2</v>
      </c>
      <c r="D10" s="3" t="s">
        <v>2</v>
      </c>
    </row>
    <row r="11" spans="2:7" ht="15.75" x14ac:dyDescent="0.25">
      <c r="C11" s="3" t="s">
        <v>3</v>
      </c>
      <c r="D11" s="3" t="s">
        <v>4</v>
      </c>
    </row>
    <row r="12" spans="2:7" x14ac:dyDescent="0.2">
      <c r="C12" s="4" t="s">
        <v>5</v>
      </c>
      <c r="D12" s="4" t="s">
        <v>5</v>
      </c>
    </row>
    <row r="13" spans="2:7" x14ac:dyDescent="0.2">
      <c r="B13" s="5" t="s">
        <v>6</v>
      </c>
      <c r="C13" s="6">
        <v>100836</v>
      </c>
      <c r="D13" s="6">
        <v>100836</v>
      </c>
      <c r="G13" s="12"/>
    </row>
    <row r="14" spans="2:7" x14ac:dyDescent="0.2">
      <c r="B14" s="5"/>
      <c r="C14" s="6"/>
      <c r="D14" s="6"/>
    </row>
    <row r="15" spans="2:7" x14ac:dyDescent="0.2">
      <c r="B15" s="5" t="s">
        <v>7</v>
      </c>
      <c r="C15" s="6">
        <v>228032</v>
      </c>
      <c r="D15" s="6">
        <v>228032</v>
      </c>
    </row>
    <row r="16" spans="2:7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328868</v>
      </c>
      <c r="D23" s="7">
        <f>SUM(D13:D22)</f>
        <v>328868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236D0B-B836-45BD-A450-D5331E9AAE95}">
  <dimension ref="B1:D24"/>
  <sheetViews>
    <sheetView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18" t="s">
        <v>116</v>
      </c>
      <c r="C5" s="3"/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9" t="s">
        <v>14</v>
      </c>
      <c r="C7" s="3"/>
    </row>
    <row r="8" spans="2:4" ht="15.75" x14ac:dyDescent="0.25">
      <c r="B8" s="9" t="s">
        <v>35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/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315000</v>
      </c>
      <c r="D15" s="6">
        <v>315000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315000</v>
      </c>
      <c r="D23" s="7">
        <f>SUM(D13:D22)</f>
        <v>315000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81AFB-0721-48B0-A0E5-F738DBB1EE74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8" t="s">
        <v>116</v>
      </c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14</v>
      </c>
    </row>
    <row r="8" spans="2:4" ht="15.75" x14ac:dyDescent="0.25">
      <c r="B8" s="2" t="s">
        <v>37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86400</v>
      </c>
      <c r="D13" s="6">
        <v>86400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159364</v>
      </c>
      <c r="D15" s="6">
        <v>159364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C13+C15+C17+C19+C21</f>
        <v>245764</v>
      </c>
      <c r="D23" s="7">
        <f>D13+D15+D17+D19+D21</f>
        <v>245764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5E1758-89DE-46B6-B65C-7BD8C1E78F24}">
  <dimension ref="B1:G24"/>
  <sheetViews>
    <sheetView zoomScaleNormal="100" workbookViewId="0">
      <selection activeCell="H5" sqref="H5"/>
    </sheetView>
  </sheetViews>
  <sheetFormatPr defaultRowHeight="15" x14ac:dyDescent="0.25"/>
  <cols>
    <col min="1" max="1" width="9.140625" style="13"/>
    <col min="2" max="2" width="38.7109375" style="13" customWidth="1"/>
    <col min="3" max="3" width="12.140625" style="13" customWidth="1"/>
    <col min="4" max="4" width="12.42578125" style="13" customWidth="1"/>
    <col min="5" max="16384" width="9.140625" style="13"/>
  </cols>
  <sheetData>
    <row r="1" spans="2:7" ht="15.75" x14ac:dyDescent="0.25">
      <c r="B1" s="1" t="s">
        <v>0</v>
      </c>
      <c r="C1" s="1"/>
      <c r="D1" s="1"/>
      <c r="E1" s="2"/>
      <c r="F1" s="2"/>
      <c r="G1" s="2"/>
    </row>
    <row r="2" spans="2:7" ht="15.75" x14ac:dyDescent="0.25">
      <c r="B2" s="1" t="s">
        <v>1</v>
      </c>
      <c r="C2" s="1"/>
      <c r="D2" s="1"/>
      <c r="E2" s="2"/>
      <c r="F2" s="2"/>
      <c r="G2" s="2"/>
    </row>
    <row r="3" spans="2:7" ht="15.75" x14ac:dyDescent="0.25">
      <c r="B3" s="2"/>
      <c r="C3" s="2"/>
      <c r="D3" s="2"/>
      <c r="E3" s="2"/>
      <c r="F3" s="2"/>
      <c r="G3" s="2"/>
    </row>
    <row r="4" spans="2:7" ht="15.75" x14ac:dyDescent="0.25">
      <c r="B4" s="8" t="s">
        <v>21</v>
      </c>
      <c r="C4" s="2"/>
      <c r="D4" s="2"/>
      <c r="E4" s="2"/>
      <c r="F4" s="2"/>
      <c r="G4" s="2"/>
    </row>
    <row r="5" spans="2:7" ht="15.75" x14ac:dyDescent="0.25">
      <c r="B5" s="18" t="s">
        <v>116</v>
      </c>
      <c r="C5" s="2"/>
      <c r="D5" s="2"/>
      <c r="E5" s="2"/>
      <c r="F5" s="2"/>
      <c r="G5" s="2"/>
    </row>
    <row r="6" spans="2:7" ht="37.5" customHeight="1" x14ac:dyDescent="0.25">
      <c r="B6" s="17" t="s">
        <v>114</v>
      </c>
      <c r="C6" s="17"/>
      <c r="D6" s="17"/>
      <c r="E6" s="2"/>
      <c r="F6" s="2"/>
      <c r="G6" s="2"/>
    </row>
    <row r="7" spans="2:7" ht="15.75" x14ac:dyDescent="0.25">
      <c r="B7" s="2" t="s">
        <v>32</v>
      </c>
      <c r="C7" s="2"/>
      <c r="D7" s="2"/>
      <c r="E7" s="2"/>
      <c r="F7" s="2"/>
      <c r="G7" s="2"/>
    </row>
    <row r="8" spans="2:7" ht="15.75" x14ac:dyDescent="0.25">
      <c r="B8" s="2" t="s">
        <v>39</v>
      </c>
      <c r="C8" s="2"/>
      <c r="D8" s="2"/>
      <c r="E8" s="2"/>
      <c r="F8" s="2"/>
      <c r="G8" s="2"/>
    </row>
    <row r="9" spans="2:7" ht="15.75" x14ac:dyDescent="0.25">
      <c r="B9" s="2"/>
      <c r="C9" s="2"/>
      <c r="D9" s="2"/>
      <c r="E9" s="2"/>
      <c r="F9" s="2"/>
      <c r="G9" s="2"/>
    </row>
    <row r="10" spans="2:7" ht="15.75" x14ac:dyDescent="0.25">
      <c r="B10" s="2"/>
      <c r="C10" s="3" t="s">
        <v>2</v>
      </c>
      <c r="D10" s="3" t="s">
        <v>2</v>
      </c>
      <c r="E10" s="2"/>
      <c r="F10" s="2"/>
      <c r="G10" s="2"/>
    </row>
    <row r="11" spans="2:7" ht="15.75" x14ac:dyDescent="0.25">
      <c r="B11" s="2"/>
      <c r="C11" s="3" t="s">
        <v>3</v>
      </c>
      <c r="D11" s="3" t="s">
        <v>4</v>
      </c>
      <c r="E11" s="2"/>
      <c r="F11" s="2"/>
      <c r="G11" s="2"/>
    </row>
    <row r="12" spans="2:7" ht="15.75" x14ac:dyDescent="0.25">
      <c r="B12" s="2"/>
      <c r="C12" s="4" t="s">
        <v>5</v>
      </c>
      <c r="D12" s="4" t="s">
        <v>5</v>
      </c>
      <c r="E12" s="2"/>
      <c r="F12" s="2"/>
      <c r="G12" s="2"/>
    </row>
    <row r="13" spans="2:7" ht="15.75" x14ac:dyDescent="0.25">
      <c r="B13" s="5" t="s">
        <v>6</v>
      </c>
      <c r="C13" s="6">
        <v>82627</v>
      </c>
      <c r="D13" s="6">
        <v>82627</v>
      </c>
      <c r="E13" s="2"/>
      <c r="F13" s="2"/>
      <c r="G13" s="2"/>
    </row>
    <row r="14" spans="2:7" ht="15.75" x14ac:dyDescent="0.25">
      <c r="B14" s="5"/>
      <c r="C14" s="6"/>
      <c r="D14" s="6"/>
      <c r="E14" s="2"/>
      <c r="F14" s="2"/>
      <c r="G14" s="2"/>
    </row>
    <row r="15" spans="2:7" ht="15.75" x14ac:dyDescent="0.25">
      <c r="B15" s="5" t="s">
        <v>7</v>
      </c>
      <c r="C15" s="6">
        <v>67373</v>
      </c>
      <c r="D15" s="6">
        <v>67373</v>
      </c>
      <c r="E15" s="2"/>
      <c r="F15" s="2"/>
      <c r="G15" s="2"/>
    </row>
    <row r="16" spans="2:7" ht="15.75" x14ac:dyDescent="0.25">
      <c r="B16" s="5"/>
      <c r="C16" s="6"/>
      <c r="D16" s="6"/>
      <c r="E16" s="2"/>
      <c r="F16" s="2"/>
      <c r="G16" s="2"/>
    </row>
    <row r="17" spans="2:7" ht="15.75" x14ac:dyDescent="0.25">
      <c r="B17" s="5" t="s">
        <v>8</v>
      </c>
      <c r="C17" s="6">
        <v>0</v>
      </c>
      <c r="D17" s="6">
        <v>0</v>
      </c>
      <c r="E17" s="2"/>
      <c r="F17" s="2"/>
      <c r="G17" s="2"/>
    </row>
    <row r="18" spans="2:7" ht="15.75" x14ac:dyDescent="0.25">
      <c r="B18" s="5"/>
      <c r="C18" s="6"/>
      <c r="D18" s="6"/>
      <c r="E18" s="2"/>
      <c r="F18" s="2"/>
      <c r="G18" s="2"/>
    </row>
    <row r="19" spans="2:7" ht="15.75" x14ac:dyDescent="0.25">
      <c r="B19" s="5" t="s">
        <v>9</v>
      </c>
      <c r="C19" s="6">
        <v>0</v>
      </c>
      <c r="D19" s="6">
        <v>0</v>
      </c>
      <c r="E19" s="2"/>
      <c r="F19" s="2"/>
      <c r="G19" s="2"/>
    </row>
    <row r="20" spans="2:7" ht="15.75" x14ac:dyDescent="0.25">
      <c r="B20" s="5"/>
      <c r="C20" s="6"/>
      <c r="D20" s="6"/>
      <c r="E20" s="2"/>
      <c r="F20" s="2"/>
      <c r="G20" s="2"/>
    </row>
    <row r="21" spans="2:7" ht="15.75" x14ac:dyDescent="0.25">
      <c r="B21" s="5" t="s">
        <v>10</v>
      </c>
      <c r="C21" s="6">
        <v>0</v>
      </c>
      <c r="D21" s="6">
        <v>0</v>
      </c>
      <c r="E21" s="2"/>
      <c r="F21" s="2"/>
      <c r="G21" s="2"/>
    </row>
    <row r="22" spans="2:7" ht="15.75" x14ac:dyDescent="0.25">
      <c r="B22" s="5"/>
      <c r="C22" s="6"/>
      <c r="D22" s="6"/>
      <c r="E22" s="2"/>
      <c r="F22" s="2"/>
      <c r="G22" s="2"/>
    </row>
    <row r="23" spans="2:7" ht="16.5" thickBot="1" x14ac:dyDescent="0.3">
      <c r="B23" s="5" t="s">
        <v>11</v>
      </c>
      <c r="C23" s="7">
        <f>SUM(C13:C22)</f>
        <v>150000</v>
      </c>
      <c r="D23" s="7">
        <f>SUM(D13:D22)</f>
        <v>150000</v>
      </c>
      <c r="E23" s="2"/>
      <c r="F23" s="2"/>
      <c r="G23" s="2"/>
    </row>
    <row r="24" spans="2:7" ht="16.5" thickTop="1" x14ac:dyDescent="0.25">
      <c r="B24" s="2"/>
      <c r="C24" s="2"/>
      <c r="D24" s="2"/>
      <c r="E24" s="2"/>
      <c r="F24" s="2"/>
      <c r="G24" s="2"/>
    </row>
  </sheetData>
  <mergeCells count="3">
    <mergeCell ref="B1:D1"/>
    <mergeCell ref="B2:D2"/>
    <mergeCell ref="B6:D6"/>
  </mergeCells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3B9595-B825-4A3C-9DF1-A4D78C976443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8" t="s">
        <v>116</v>
      </c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32</v>
      </c>
    </row>
    <row r="8" spans="2:4" ht="15.75" x14ac:dyDescent="0.25">
      <c r="B8" s="2" t="s">
        <v>40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120000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30000</v>
      </c>
      <c r="D15" s="6">
        <v>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150000</v>
      </c>
      <c r="D23" s="7">
        <v>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695DA-5FBD-4F33-8253-02312718D0E9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8" t="s">
        <v>116</v>
      </c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14</v>
      </c>
    </row>
    <row r="8" spans="2:4" ht="15.75" x14ac:dyDescent="0.25">
      <c r="B8" s="2" t="s">
        <v>41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935000</v>
      </c>
      <c r="D13" s="6">
        <v>935000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/>
      <c r="D15" s="6"/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935000</v>
      </c>
      <c r="D23" s="7">
        <v>935000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B8926D-7AF8-4F49-89EC-0B8AC76B3619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42578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8" t="s">
        <v>116</v>
      </c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14</v>
      </c>
    </row>
    <row r="8" spans="2:4" ht="15.75" x14ac:dyDescent="0.25">
      <c r="B8" s="2" t="s">
        <v>42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4000803</v>
      </c>
      <c r="D15" s="6">
        <v>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SUM(C13:C21)</f>
        <v>4000803</v>
      </c>
      <c r="D23" s="7">
        <f>SUM(D13:D21)</f>
        <v>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41980E-2003-4316-8555-E829FC7947AF}">
  <dimension ref="B1:D24"/>
  <sheetViews>
    <sheetView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8" t="s">
        <v>116</v>
      </c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32</v>
      </c>
    </row>
    <row r="8" spans="2:4" ht="15.75" x14ac:dyDescent="0.25">
      <c r="B8" s="2" t="s">
        <v>43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0</v>
      </c>
      <c r="D15" s="6">
        <v>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C21+C19+C17+C15+C13</f>
        <v>0</v>
      </c>
      <c r="D23" s="7">
        <f>D21+D19+D17+D15+D13</f>
        <v>0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58ADBA-6AC0-4CDE-A2A2-CFE248AEA0C7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8" t="s">
        <v>116</v>
      </c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14</v>
      </c>
    </row>
    <row r="8" spans="2:4" ht="15.75" x14ac:dyDescent="0.25">
      <c r="B8" s="2" t="s">
        <v>45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92989</v>
      </c>
      <c r="D15" s="6">
        <v>93000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C13+C15+C17+C19+C21</f>
        <v>92989</v>
      </c>
      <c r="D23" s="7">
        <f>D13+D15+D17+D19+D21</f>
        <v>93000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64489E-B952-4E88-8ACE-EAEBE852E2C0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x14ac:dyDescent="0.2">
      <c r="B5" s="17" t="s">
        <v>116</v>
      </c>
      <c r="C5" s="16"/>
      <c r="D5" s="16"/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14</v>
      </c>
    </row>
    <row r="8" spans="2:4" ht="15.75" x14ac:dyDescent="0.25">
      <c r="B8" s="2" t="s">
        <v>46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110000</v>
      </c>
      <c r="D13" s="6">
        <v>110000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140000</v>
      </c>
      <c r="D15" s="6">
        <v>140000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250000</v>
      </c>
      <c r="D23" s="7">
        <v>250000</v>
      </c>
    </row>
    <row r="24" spans="2:4" ht="15.75" thickTop="1" x14ac:dyDescent="0.2"/>
  </sheetData>
  <mergeCells count="4">
    <mergeCell ref="B1:D1"/>
    <mergeCell ref="B2:D2"/>
    <mergeCell ref="B5:D5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AE313-F719-4212-98D8-3F01808423B5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8" t="s">
        <v>116</v>
      </c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47</v>
      </c>
    </row>
    <row r="8" spans="2:4" ht="15.75" x14ac:dyDescent="0.25">
      <c r="B8" s="2" t="s">
        <v>111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12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400000</v>
      </c>
      <c r="D15" s="6">
        <v>350000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400000</v>
      </c>
      <c r="D23" s="7">
        <v>350000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4F481-AF54-4759-8664-EB00DCD65676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8" t="s">
        <v>116</v>
      </c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14</v>
      </c>
    </row>
    <row r="8" spans="2:4" ht="15.75" x14ac:dyDescent="0.25">
      <c r="B8" s="2" t="s">
        <v>48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130000</v>
      </c>
      <c r="D13" s="6">
        <v>130000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240000</v>
      </c>
      <c r="D15" s="6">
        <v>240000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370000</v>
      </c>
      <c r="D23" s="7">
        <v>370000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C5122-98C5-4EC0-9C66-08A9EDDB3704}">
  <sheetPr>
    <pageSetUpPr fitToPage="1"/>
  </sheetPr>
  <dimension ref="B1:D24"/>
  <sheetViews>
    <sheetView showWhiteSpace="0" zoomScaleNormal="100" workbookViewId="0">
      <selection activeCell="F3" sqref="F3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8" t="s">
        <v>116</v>
      </c>
    </row>
    <row r="6" spans="2:4" ht="37.5" customHeight="1" x14ac:dyDescent="0.2">
      <c r="B6" s="17" t="s">
        <v>114</v>
      </c>
      <c r="C6" s="17"/>
      <c r="D6" s="17"/>
    </row>
    <row r="7" spans="2:4" ht="15.75" x14ac:dyDescent="0.25">
      <c r="B7" s="2" t="s">
        <v>14</v>
      </c>
    </row>
    <row r="8" spans="2:4" ht="15.75" x14ac:dyDescent="0.25">
      <c r="B8" s="2" t="s">
        <v>49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110000</v>
      </c>
      <c r="D15" s="6">
        <v>110000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110000</v>
      </c>
      <c r="D23" s="7">
        <v>110000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A821E-1292-4283-9BA0-FDD777F0BE46}">
  <dimension ref="B1:F24"/>
  <sheetViews>
    <sheetView zoomScaleNormal="100" workbookViewId="0"/>
  </sheetViews>
  <sheetFormatPr defaultRowHeight="15" x14ac:dyDescent="0.25"/>
  <cols>
    <col min="1" max="1" width="9.140625" style="13"/>
    <col min="2" max="2" width="39.85546875" style="13" customWidth="1"/>
    <col min="3" max="3" width="12.140625" style="13" customWidth="1"/>
    <col min="4" max="4" width="12.42578125" style="13" customWidth="1"/>
    <col min="5" max="16384" width="9.140625" style="13"/>
  </cols>
  <sheetData>
    <row r="1" spans="2:6" ht="15.75" x14ac:dyDescent="0.25">
      <c r="B1" s="1" t="s">
        <v>0</v>
      </c>
      <c r="C1" s="1"/>
      <c r="D1" s="1"/>
      <c r="E1" s="2"/>
      <c r="F1" s="2"/>
    </row>
    <row r="2" spans="2:6" ht="15.75" x14ac:dyDescent="0.25">
      <c r="B2" s="1" t="s">
        <v>1</v>
      </c>
      <c r="C2" s="1"/>
      <c r="D2" s="1"/>
      <c r="E2" s="2"/>
      <c r="F2" s="2"/>
    </row>
    <row r="3" spans="2:6" ht="15.75" x14ac:dyDescent="0.25">
      <c r="B3" s="2"/>
      <c r="C3" s="2"/>
      <c r="D3" s="2"/>
      <c r="E3" s="2"/>
      <c r="F3" s="2"/>
    </row>
    <row r="4" spans="2:6" ht="15.75" x14ac:dyDescent="0.25">
      <c r="B4" s="8" t="s">
        <v>21</v>
      </c>
      <c r="C4" s="2"/>
      <c r="D4" s="2"/>
      <c r="E4" s="2"/>
      <c r="F4" s="2"/>
    </row>
    <row r="5" spans="2:6" ht="15.75" x14ac:dyDescent="0.25">
      <c r="B5" s="9" t="s">
        <v>50</v>
      </c>
      <c r="C5" s="2"/>
      <c r="D5" s="2"/>
      <c r="E5" s="2"/>
      <c r="F5" s="2"/>
    </row>
    <row r="6" spans="2:6" ht="39" customHeight="1" x14ac:dyDescent="0.25">
      <c r="B6" s="16" t="s">
        <v>51</v>
      </c>
      <c r="C6" s="16"/>
      <c r="D6" s="16"/>
      <c r="E6" s="2"/>
      <c r="F6" s="2"/>
    </row>
    <row r="7" spans="2:6" ht="15.75" x14ac:dyDescent="0.25">
      <c r="B7" s="2" t="s">
        <v>38</v>
      </c>
      <c r="C7" s="2"/>
      <c r="D7" s="2"/>
      <c r="E7" s="2"/>
      <c r="F7" s="2"/>
    </row>
    <row r="8" spans="2:6" ht="15.75" x14ac:dyDescent="0.25">
      <c r="B8" s="2" t="s">
        <v>52</v>
      </c>
      <c r="C8" s="2"/>
      <c r="D8" s="2"/>
      <c r="E8" s="2"/>
      <c r="F8" s="2"/>
    </row>
    <row r="9" spans="2:6" ht="15.75" x14ac:dyDescent="0.25">
      <c r="B9" s="2"/>
      <c r="C9" s="2"/>
      <c r="D9" s="2"/>
      <c r="E9" s="2"/>
      <c r="F9" s="2"/>
    </row>
    <row r="10" spans="2:6" ht="15.75" x14ac:dyDescent="0.25">
      <c r="B10" s="2"/>
      <c r="C10" s="3" t="s">
        <v>2</v>
      </c>
      <c r="D10" s="3" t="s">
        <v>2</v>
      </c>
      <c r="E10" s="2"/>
      <c r="F10" s="2"/>
    </row>
    <row r="11" spans="2:6" ht="15.75" x14ac:dyDescent="0.25">
      <c r="B11" s="2"/>
      <c r="C11" s="3" t="s">
        <v>3</v>
      </c>
      <c r="D11" s="3" t="s">
        <v>4</v>
      </c>
      <c r="E11" s="2"/>
      <c r="F11" s="2"/>
    </row>
    <row r="12" spans="2:6" ht="15.75" x14ac:dyDescent="0.25">
      <c r="B12" s="2"/>
      <c r="C12" s="4" t="s">
        <v>5</v>
      </c>
      <c r="D12" s="4" t="s">
        <v>5</v>
      </c>
      <c r="E12" s="2"/>
      <c r="F12" s="2"/>
    </row>
    <row r="13" spans="2:6" ht="15.75" x14ac:dyDescent="0.25">
      <c r="B13" s="5" t="s">
        <v>6</v>
      </c>
      <c r="C13" s="6">
        <v>700072</v>
      </c>
      <c r="D13" s="6">
        <v>700072</v>
      </c>
      <c r="E13" s="2"/>
      <c r="F13" s="2"/>
    </row>
    <row r="14" spans="2:6" ht="15.75" x14ac:dyDescent="0.25">
      <c r="B14" s="5"/>
      <c r="C14" s="6"/>
      <c r="D14" s="6"/>
      <c r="E14" s="2"/>
      <c r="F14" s="2"/>
    </row>
    <row r="15" spans="2:6" ht="15.75" x14ac:dyDescent="0.25">
      <c r="B15" s="5" t="s">
        <v>7</v>
      </c>
      <c r="C15" s="6">
        <v>228392</v>
      </c>
      <c r="D15" s="6">
        <v>228392</v>
      </c>
      <c r="E15" s="2"/>
      <c r="F15" s="2"/>
    </row>
    <row r="16" spans="2:6" ht="15.75" x14ac:dyDescent="0.25">
      <c r="B16" s="5"/>
      <c r="C16" s="6"/>
      <c r="D16" s="6"/>
      <c r="E16" s="2"/>
      <c r="F16" s="2"/>
    </row>
    <row r="17" spans="2:6" ht="15.75" x14ac:dyDescent="0.25">
      <c r="B17" s="5" t="s">
        <v>8</v>
      </c>
      <c r="C17" s="6">
        <v>0</v>
      </c>
      <c r="D17" s="6">
        <v>0</v>
      </c>
      <c r="E17" s="2"/>
      <c r="F17" s="2"/>
    </row>
    <row r="18" spans="2:6" ht="15.75" x14ac:dyDescent="0.25">
      <c r="B18" s="5"/>
      <c r="C18" s="6"/>
      <c r="D18" s="6"/>
      <c r="E18" s="2"/>
      <c r="F18" s="2"/>
    </row>
    <row r="19" spans="2:6" ht="15.75" x14ac:dyDescent="0.25">
      <c r="B19" s="5" t="s">
        <v>9</v>
      </c>
      <c r="C19" s="6">
        <v>0</v>
      </c>
      <c r="D19" s="6">
        <v>0</v>
      </c>
      <c r="E19" s="2"/>
      <c r="F19" s="2"/>
    </row>
    <row r="20" spans="2:6" ht="15.75" x14ac:dyDescent="0.25">
      <c r="B20" s="5"/>
      <c r="C20" s="6"/>
      <c r="D20" s="6"/>
      <c r="E20" s="2"/>
      <c r="F20" s="2"/>
    </row>
    <row r="21" spans="2:6" ht="15.75" x14ac:dyDescent="0.25">
      <c r="B21" s="5" t="s">
        <v>10</v>
      </c>
      <c r="C21" s="6">
        <v>0</v>
      </c>
      <c r="D21" s="6">
        <v>0</v>
      </c>
      <c r="E21" s="2"/>
      <c r="F21" s="2"/>
    </row>
    <row r="22" spans="2:6" ht="15.75" x14ac:dyDescent="0.25">
      <c r="B22" s="5"/>
      <c r="C22" s="6"/>
      <c r="D22" s="6"/>
      <c r="E22" s="2"/>
      <c r="F22" s="2"/>
    </row>
    <row r="23" spans="2:6" ht="16.5" thickBot="1" x14ac:dyDescent="0.3">
      <c r="B23" s="5" t="s">
        <v>11</v>
      </c>
      <c r="C23" s="7">
        <f>SUM(C13:C22)</f>
        <v>928464</v>
      </c>
      <c r="D23" s="7">
        <f>SUM(D13:D22)</f>
        <v>928464</v>
      </c>
      <c r="E23" s="2"/>
      <c r="F23" s="2"/>
    </row>
    <row r="24" spans="2:6" ht="16.5" thickTop="1" x14ac:dyDescent="0.25">
      <c r="B24" s="2"/>
      <c r="C24" s="2"/>
      <c r="D24" s="2"/>
      <c r="E24" s="2"/>
      <c r="F24" s="2"/>
    </row>
  </sheetData>
  <mergeCells count="3">
    <mergeCell ref="B1:D1"/>
    <mergeCell ref="B2:D2"/>
    <mergeCell ref="B6:D6"/>
  </mergeCells>
  <pageMargins left="0.7" right="0.7" top="0.75" bottom="0.75" header="0.3" footer="0.3"/>
  <pageSetup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2422F6-42BA-4B1B-A454-7A95B283994E}">
  <dimension ref="B1:F24"/>
  <sheetViews>
    <sheetView zoomScaleNormal="100" workbookViewId="0"/>
  </sheetViews>
  <sheetFormatPr defaultRowHeight="15" x14ac:dyDescent="0.25"/>
  <cols>
    <col min="1" max="1" width="9.140625" style="13"/>
    <col min="2" max="2" width="40" style="13" customWidth="1"/>
    <col min="3" max="3" width="12.140625" style="13" customWidth="1"/>
    <col min="4" max="4" width="12.42578125" style="13" customWidth="1"/>
    <col min="5" max="16384" width="9.140625" style="13"/>
  </cols>
  <sheetData>
    <row r="1" spans="2:6" ht="15.75" x14ac:dyDescent="0.25">
      <c r="B1" s="1" t="s">
        <v>0</v>
      </c>
      <c r="C1" s="1"/>
      <c r="D1" s="1"/>
      <c r="E1" s="2"/>
      <c r="F1" s="2"/>
    </row>
    <row r="2" spans="2:6" ht="15.75" x14ac:dyDescent="0.25">
      <c r="B2" s="1" t="s">
        <v>1</v>
      </c>
      <c r="C2" s="1"/>
      <c r="D2" s="1"/>
      <c r="E2" s="2"/>
      <c r="F2" s="2"/>
    </row>
    <row r="3" spans="2:6" ht="15.75" x14ac:dyDescent="0.25">
      <c r="B3" s="2"/>
      <c r="C3" s="2"/>
      <c r="D3" s="2"/>
      <c r="E3" s="2"/>
      <c r="F3" s="2"/>
    </row>
    <row r="4" spans="2:6" ht="15.75" x14ac:dyDescent="0.25">
      <c r="B4" s="8" t="s">
        <v>21</v>
      </c>
      <c r="C4" s="2"/>
      <c r="D4" s="2"/>
      <c r="E4" s="2"/>
      <c r="F4" s="2"/>
    </row>
    <row r="5" spans="2:6" ht="37.5" customHeight="1" x14ac:dyDescent="0.25">
      <c r="B5" s="16" t="s">
        <v>112</v>
      </c>
      <c r="C5" s="16"/>
      <c r="D5" s="16"/>
      <c r="E5" s="2"/>
      <c r="F5" s="2"/>
    </row>
    <row r="6" spans="2:6" ht="37.5" customHeight="1" x14ac:dyDescent="0.25">
      <c r="B6" s="16" t="s">
        <v>53</v>
      </c>
      <c r="C6" s="16"/>
      <c r="D6" s="16"/>
      <c r="E6" s="2"/>
      <c r="F6" s="2"/>
    </row>
    <row r="7" spans="2:6" ht="15.75" x14ac:dyDescent="0.25">
      <c r="B7" s="2" t="s">
        <v>73</v>
      </c>
      <c r="C7" s="2"/>
      <c r="D7" s="2"/>
      <c r="E7" s="2"/>
      <c r="F7" s="2"/>
    </row>
    <row r="8" spans="2:6" ht="15.75" x14ac:dyDescent="0.25">
      <c r="B8" s="2" t="s">
        <v>54</v>
      </c>
      <c r="C8" s="2"/>
      <c r="D8" s="2"/>
      <c r="E8" s="2"/>
      <c r="F8" s="2"/>
    </row>
    <row r="9" spans="2:6" ht="15.75" x14ac:dyDescent="0.25">
      <c r="B9" s="2"/>
      <c r="C9" s="2"/>
      <c r="D9" s="2"/>
      <c r="E9" s="2"/>
      <c r="F9" s="2"/>
    </row>
    <row r="10" spans="2:6" ht="15.75" x14ac:dyDescent="0.25">
      <c r="B10" s="2"/>
      <c r="C10" s="3" t="s">
        <v>2</v>
      </c>
      <c r="D10" s="3" t="s">
        <v>2</v>
      </c>
      <c r="E10" s="2"/>
      <c r="F10" s="2"/>
    </row>
    <row r="11" spans="2:6" ht="15.75" x14ac:dyDescent="0.25">
      <c r="B11" s="2"/>
      <c r="C11" s="3" t="s">
        <v>3</v>
      </c>
      <c r="D11" s="3" t="s">
        <v>4</v>
      </c>
      <c r="E11" s="2"/>
      <c r="F11" s="2"/>
    </row>
    <row r="12" spans="2:6" ht="15.75" x14ac:dyDescent="0.25">
      <c r="B12" s="2"/>
      <c r="C12" s="4" t="s">
        <v>5</v>
      </c>
      <c r="D12" s="4" t="s">
        <v>5</v>
      </c>
      <c r="E12" s="2"/>
      <c r="F12" s="2"/>
    </row>
    <row r="13" spans="2:6" ht="15.75" x14ac:dyDescent="0.25">
      <c r="B13" s="5" t="s">
        <v>6</v>
      </c>
      <c r="C13" s="6">
        <v>148405</v>
      </c>
      <c r="D13" s="6">
        <v>148405</v>
      </c>
      <c r="E13" s="2"/>
      <c r="F13" s="2"/>
    </row>
    <row r="14" spans="2:6" ht="15.75" x14ac:dyDescent="0.25">
      <c r="B14" s="5"/>
      <c r="C14" s="6"/>
      <c r="D14" s="6"/>
      <c r="E14" s="2"/>
      <c r="F14" s="2"/>
    </row>
    <row r="15" spans="2:6" ht="15.75" x14ac:dyDescent="0.25">
      <c r="B15" s="5" t="s">
        <v>7</v>
      </c>
      <c r="C15" s="6">
        <v>181822</v>
      </c>
      <c r="D15" s="6">
        <v>181822</v>
      </c>
      <c r="E15" s="2"/>
      <c r="F15" s="2"/>
    </row>
    <row r="16" spans="2:6" ht="15.75" x14ac:dyDescent="0.25">
      <c r="B16" s="5"/>
      <c r="C16" s="6"/>
      <c r="D16" s="6"/>
      <c r="E16" s="2"/>
      <c r="F16" s="2"/>
    </row>
    <row r="17" spans="2:6" ht="15.75" x14ac:dyDescent="0.25">
      <c r="B17" s="5" t="s">
        <v>8</v>
      </c>
      <c r="C17" s="6">
        <v>0</v>
      </c>
      <c r="D17" s="6">
        <v>0</v>
      </c>
      <c r="E17" s="2"/>
      <c r="F17" s="2"/>
    </row>
    <row r="18" spans="2:6" ht="15.75" x14ac:dyDescent="0.25">
      <c r="B18" s="5"/>
      <c r="C18" s="6"/>
      <c r="D18" s="6"/>
      <c r="E18" s="2"/>
      <c r="F18" s="2"/>
    </row>
    <row r="19" spans="2:6" ht="15.75" x14ac:dyDescent="0.25">
      <c r="B19" s="5" t="s">
        <v>9</v>
      </c>
      <c r="C19" s="6">
        <v>0</v>
      </c>
      <c r="D19" s="6">
        <v>0</v>
      </c>
      <c r="E19" s="2"/>
      <c r="F19" s="2"/>
    </row>
    <row r="20" spans="2:6" ht="15.75" x14ac:dyDescent="0.25">
      <c r="B20" s="5"/>
      <c r="C20" s="6"/>
      <c r="D20" s="6"/>
      <c r="E20" s="2"/>
      <c r="F20" s="2"/>
    </row>
    <row r="21" spans="2:6" ht="15.75" x14ac:dyDescent="0.25">
      <c r="B21" s="5" t="s">
        <v>10</v>
      </c>
      <c r="C21" s="6">
        <v>0</v>
      </c>
      <c r="D21" s="6">
        <v>0</v>
      </c>
      <c r="E21" s="2"/>
      <c r="F21" s="2"/>
    </row>
    <row r="22" spans="2:6" ht="15.75" x14ac:dyDescent="0.25">
      <c r="B22" s="5"/>
      <c r="C22" s="6"/>
      <c r="D22" s="6"/>
      <c r="E22" s="2"/>
      <c r="F22" s="2"/>
    </row>
    <row r="23" spans="2:6" ht="16.5" thickBot="1" x14ac:dyDescent="0.3">
      <c r="B23" s="5" t="s">
        <v>11</v>
      </c>
      <c r="C23" s="7">
        <f>SUM(C13:C22)</f>
        <v>330227</v>
      </c>
      <c r="D23" s="7">
        <f>SUM(D13:D22)</f>
        <v>330227</v>
      </c>
      <c r="E23" s="2"/>
      <c r="F23" s="2"/>
    </row>
    <row r="24" spans="2:6" ht="16.5" thickTop="1" x14ac:dyDescent="0.25">
      <c r="B24" s="2"/>
      <c r="C24" s="2"/>
      <c r="D24" s="2"/>
      <c r="E24" s="2"/>
      <c r="F24" s="2"/>
    </row>
  </sheetData>
  <mergeCells count="4">
    <mergeCell ref="B1:D1"/>
    <mergeCell ref="B2:D2"/>
    <mergeCell ref="B5:D5"/>
    <mergeCell ref="B6:D6"/>
  </mergeCells>
  <pageMargins left="0.7" right="0.7" top="0.75" bottom="0.75" header="0.3" footer="0.3"/>
  <pageSetup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4015B7-4DE2-4A1E-9083-2AC22F8D7CAE}">
  <dimension ref="A1:D24"/>
  <sheetViews>
    <sheetView zoomScaleNormal="100" workbookViewId="0"/>
  </sheetViews>
  <sheetFormatPr defaultRowHeight="15.75" x14ac:dyDescent="0.25"/>
  <cols>
    <col min="1" max="1" width="8.85546875" style="2"/>
    <col min="2" max="2" width="37.5703125" style="2" bestFit="1" customWidth="1"/>
    <col min="3" max="4" width="14.140625" style="2" bestFit="1" customWidth="1"/>
    <col min="5" max="16384" width="9.140625" style="13"/>
  </cols>
  <sheetData>
    <row r="1" spans="2:4" x14ac:dyDescent="0.25">
      <c r="B1" s="1" t="s">
        <v>0</v>
      </c>
      <c r="C1" s="1"/>
      <c r="D1" s="1"/>
    </row>
    <row r="2" spans="2:4" x14ac:dyDescent="0.25">
      <c r="B2" s="1" t="s">
        <v>1</v>
      </c>
      <c r="C2" s="1"/>
      <c r="D2" s="1"/>
    </row>
    <row r="4" spans="2:4" x14ac:dyDescent="0.25">
      <c r="B4" s="8" t="s">
        <v>21</v>
      </c>
    </row>
    <row r="5" spans="2:4" x14ac:dyDescent="0.25">
      <c r="B5" s="10" t="s">
        <v>55</v>
      </c>
      <c r="C5" s="10"/>
      <c r="D5" s="10"/>
    </row>
    <row r="6" spans="2:4" x14ac:dyDescent="0.25">
      <c r="B6" s="2" t="s">
        <v>56</v>
      </c>
    </row>
    <row r="7" spans="2:4" x14ac:dyDescent="0.25">
      <c r="B7" s="2" t="s">
        <v>14</v>
      </c>
    </row>
    <row r="8" spans="2:4" x14ac:dyDescent="0.25">
      <c r="B8" s="2" t="s">
        <v>57</v>
      </c>
    </row>
    <row r="10" spans="2:4" x14ac:dyDescent="0.25">
      <c r="C10" s="3" t="s">
        <v>2</v>
      </c>
      <c r="D10" s="3" t="s">
        <v>2</v>
      </c>
    </row>
    <row r="11" spans="2:4" x14ac:dyDescent="0.25">
      <c r="C11" s="3" t="s">
        <v>3</v>
      </c>
      <c r="D11" s="3" t="s">
        <v>4</v>
      </c>
    </row>
    <row r="12" spans="2:4" x14ac:dyDescent="0.25">
      <c r="C12" s="4" t="s">
        <v>5</v>
      </c>
      <c r="D12" s="4" t="s">
        <v>5</v>
      </c>
    </row>
    <row r="13" spans="2:4" x14ac:dyDescent="0.25">
      <c r="B13" s="5" t="s">
        <v>6</v>
      </c>
      <c r="C13" s="6">
        <v>457724</v>
      </c>
      <c r="D13" s="6">
        <v>402605</v>
      </c>
    </row>
    <row r="14" spans="2:4" x14ac:dyDescent="0.25">
      <c r="B14" s="5"/>
      <c r="C14" s="6"/>
      <c r="D14" s="6"/>
    </row>
    <row r="15" spans="2:4" x14ac:dyDescent="0.25">
      <c r="B15" s="5" t="s">
        <v>7</v>
      </c>
      <c r="C15" s="6">
        <f>C23-C13</f>
        <v>3131264</v>
      </c>
      <c r="D15" s="6">
        <f>D23-D13</f>
        <v>3193287</v>
      </c>
    </row>
    <row r="16" spans="2:4" x14ac:dyDescent="0.25">
      <c r="B16" s="5"/>
      <c r="C16" s="6"/>
      <c r="D16" s="6"/>
    </row>
    <row r="17" spans="2:4" x14ac:dyDescent="0.25">
      <c r="B17" s="5" t="s">
        <v>8</v>
      </c>
      <c r="C17" s="6"/>
      <c r="D17" s="6"/>
    </row>
    <row r="18" spans="2:4" x14ac:dyDescent="0.25">
      <c r="B18" s="5"/>
      <c r="C18" s="6"/>
      <c r="D18" s="6"/>
    </row>
    <row r="19" spans="2:4" x14ac:dyDescent="0.25">
      <c r="B19" s="5" t="s">
        <v>9</v>
      </c>
      <c r="C19" s="6"/>
      <c r="D19" s="6"/>
    </row>
    <row r="20" spans="2:4" x14ac:dyDescent="0.25">
      <c r="B20" s="5"/>
      <c r="C20" s="6"/>
      <c r="D20" s="6"/>
    </row>
    <row r="21" spans="2:4" x14ac:dyDescent="0.25">
      <c r="B21" s="5" t="s">
        <v>10</v>
      </c>
      <c r="C21" s="6"/>
      <c r="D21" s="6"/>
    </row>
    <row r="22" spans="2:4" x14ac:dyDescent="0.25">
      <c r="B22" s="5"/>
      <c r="C22" s="6"/>
      <c r="D22" s="6"/>
    </row>
    <row r="23" spans="2:4" ht="16.5" thickBot="1" x14ac:dyDescent="0.3">
      <c r="B23" s="5" t="s">
        <v>11</v>
      </c>
      <c r="C23" s="7">
        <v>3588988</v>
      </c>
      <c r="D23" s="7">
        <v>3595892</v>
      </c>
    </row>
    <row r="24" spans="2:4" ht="16.5" thickTop="1" x14ac:dyDescent="0.25"/>
  </sheetData>
  <mergeCells count="3">
    <mergeCell ref="B1:D1"/>
    <mergeCell ref="B2:D2"/>
    <mergeCell ref="B5:D5"/>
  </mergeCells>
  <pageMargins left="0.7" right="0.7" top="0.75" bottom="0.75" header="0.3" footer="0.3"/>
  <pageSetup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44206-0A4A-48DA-99BE-00F7699CA7B3}">
  <dimension ref="A1:D24"/>
  <sheetViews>
    <sheetView zoomScaleNormal="100" workbookViewId="0"/>
  </sheetViews>
  <sheetFormatPr defaultRowHeight="15.75" x14ac:dyDescent="0.25"/>
  <cols>
    <col min="1" max="1" width="8.85546875" style="2"/>
    <col min="2" max="2" width="37.5703125" style="2" bestFit="1" customWidth="1"/>
    <col min="3" max="4" width="14.140625" style="2" bestFit="1" customWidth="1"/>
    <col min="5" max="16384" width="9.140625" style="13"/>
  </cols>
  <sheetData>
    <row r="1" spans="2:4" x14ac:dyDescent="0.25">
      <c r="B1" s="1" t="s">
        <v>0</v>
      </c>
      <c r="C1" s="1"/>
      <c r="D1" s="1"/>
    </row>
    <row r="2" spans="2:4" x14ac:dyDescent="0.25">
      <c r="B2" s="1" t="s">
        <v>1</v>
      </c>
      <c r="C2" s="1"/>
      <c r="D2" s="1"/>
    </row>
    <row r="4" spans="2:4" x14ac:dyDescent="0.25">
      <c r="B4" s="8" t="s">
        <v>21</v>
      </c>
    </row>
    <row r="5" spans="2:4" x14ac:dyDescent="0.25">
      <c r="B5" s="2" t="s">
        <v>58</v>
      </c>
    </row>
    <row r="6" spans="2:4" x14ac:dyDescent="0.25">
      <c r="B6" s="2" t="s">
        <v>59</v>
      </c>
    </row>
    <row r="7" spans="2:4" x14ac:dyDescent="0.25">
      <c r="B7" s="2" t="s">
        <v>60</v>
      </c>
    </row>
    <row r="8" spans="2:4" x14ac:dyDescent="0.25">
      <c r="B8" s="2" t="s">
        <v>61</v>
      </c>
    </row>
    <row r="10" spans="2:4" x14ac:dyDescent="0.25">
      <c r="C10" s="3" t="s">
        <v>2</v>
      </c>
      <c r="D10" s="3" t="s">
        <v>2</v>
      </c>
    </row>
    <row r="11" spans="2:4" x14ac:dyDescent="0.25">
      <c r="C11" s="3" t="s">
        <v>3</v>
      </c>
      <c r="D11" s="3" t="s">
        <v>4</v>
      </c>
    </row>
    <row r="12" spans="2:4" x14ac:dyDescent="0.25">
      <c r="C12" s="4" t="s">
        <v>5</v>
      </c>
      <c r="D12" s="4" t="s">
        <v>5</v>
      </c>
    </row>
    <row r="13" spans="2:4" x14ac:dyDescent="0.25">
      <c r="B13" s="5" t="s">
        <v>6</v>
      </c>
      <c r="C13" s="6">
        <v>128377</v>
      </c>
      <c r="D13" s="6">
        <v>128377</v>
      </c>
    </row>
    <row r="14" spans="2:4" x14ac:dyDescent="0.25">
      <c r="B14" s="5"/>
      <c r="C14" s="6"/>
      <c r="D14" s="6"/>
    </row>
    <row r="15" spans="2:4" x14ac:dyDescent="0.25">
      <c r="B15" s="5" t="s">
        <v>7</v>
      </c>
      <c r="C15" s="6">
        <v>178542</v>
      </c>
      <c r="D15" s="6">
        <v>178542</v>
      </c>
    </row>
    <row r="16" spans="2:4" x14ac:dyDescent="0.25">
      <c r="B16" s="5"/>
      <c r="C16" s="6"/>
      <c r="D16" s="6"/>
    </row>
    <row r="17" spans="2:4" x14ac:dyDescent="0.25">
      <c r="B17" s="5" t="s">
        <v>8</v>
      </c>
      <c r="C17" s="6">
        <v>0</v>
      </c>
      <c r="D17" s="6">
        <v>0</v>
      </c>
    </row>
    <row r="18" spans="2:4" x14ac:dyDescent="0.25">
      <c r="B18" s="5"/>
      <c r="C18" s="6"/>
      <c r="D18" s="6"/>
    </row>
    <row r="19" spans="2:4" x14ac:dyDescent="0.25">
      <c r="B19" s="5" t="s">
        <v>9</v>
      </c>
      <c r="C19" s="6">
        <v>0</v>
      </c>
      <c r="D19" s="6">
        <v>0</v>
      </c>
    </row>
    <row r="20" spans="2:4" x14ac:dyDescent="0.25">
      <c r="B20" s="5"/>
      <c r="C20" s="6"/>
      <c r="D20" s="6"/>
    </row>
    <row r="21" spans="2:4" x14ac:dyDescent="0.25">
      <c r="B21" s="5" t="s">
        <v>10</v>
      </c>
      <c r="C21" s="6">
        <v>0</v>
      </c>
      <c r="D21" s="6">
        <v>0</v>
      </c>
    </row>
    <row r="22" spans="2:4" x14ac:dyDescent="0.25">
      <c r="B22" s="5"/>
      <c r="C22" s="6">
        <f>SUM(C13:C21)</f>
        <v>306919</v>
      </c>
      <c r="D22" s="6">
        <f>SUM(D13:D21)</f>
        <v>306919</v>
      </c>
    </row>
    <row r="23" spans="2:4" ht="16.5" thickBot="1" x14ac:dyDescent="0.3">
      <c r="B23" s="5" t="s">
        <v>11</v>
      </c>
      <c r="C23" s="7"/>
      <c r="D23" s="7"/>
    </row>
    <row r="24" spans="2:4" ht="16.5" thickTop="1" x14ac:dyDescent="0.25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F4165C-962D-4DDD-9B08-37AF25B13FE2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21</v>
      </c>
    </row>
    <row r="5" spans="2:4" ht="15.75" x14ac:dyDescent="0.25">
      <c r="B5" s="2" t="s">
        <v>62</v>
      </c>
    </row>
    <row r="6" spans="2:4" ht="15.75" x14ac:dyDescent="0.25">
      <c r="B6" s="2" t="s">
        <v>63</v>
      </c>
    </row>
    <row r="7" spans="2:4" ht="15.75" x14ac:dyDescent="0.25">
      <c r="B7" s="2" t="s">
        <v>32</v>
      </c>
    </row>
    <row r="8" spans="2:4" ht="15.75" x14ac:dyDescent="0.25">
      <c r="B8" s="2" t="s">
        <v>64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85345.43</v>
      </c>
      <c r="D13" s="6">
        <v>86080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66201.31</v>
      </c>
      <c r="D15" s="6">
        <v>66150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151546.74</v>
      </c>
      <c r="D23" s="7">
        <f>SUM(D13:D22)</f>
        <v>152230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97E482-FDE4-4486-9C38-95CCAAF08256}">
  <sheetPr>
    <pageSetUpPr fitToPage="1"/>
  </sheetPr>
  <dimension ref="B1:D26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15.75" x14ac:dyDescent="0.25">
      <c r="B5" s="2" t="s">
        <v>65</v>
      </c>
    </row>
    <row r="6" spans="2:4" ht="38.25" customHeight="1" x14ac:dyDescent="0.2">
      <c r="B6" s="16" t="s">
        <v>66</v>
      </c>
      <c r="C6" s="16"/>
      <c r="D6" s="16"/>
    </row>
    <row r="7" spans="2:4" ht="15.75" x14ac:dyDescent="0.25">
      <c r="B7" s="2" t="s">
        <v>18</v>
      </c>
    </row>
    <row r="8" spans="2:4" ht="15.75" x14ac:dyDescent="0.25">
      <c r="B8" s="2" t="s">
        <v>67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626699</v>
      </c>
      <c r="D13" s="6">
        <f>C13</f>
        <v>626699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f>1007993+18670</f>
        <v>1026663</v>
      </c>
      <c r="D15" s="6">
        <f>C15</f>
        <v>1026663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SUM(C13,C15,C17,C19,C21)</f>
        <v>1653362</v>
      </c>
      <c r="D23" s="7">
        <f>SUM(D13,D15,D17,D19,D21)</f>
        <v>1653362</v>
      </c>
    </row>
    <row r="24" spans="2:4" ht="15.75" thickTop="1" x14ac:dyDescent="0.2"/>
    <row r="26" spans="2:4" x14ac:dyDescent="0.2">
      <c r="C26" s="12"/>
    </row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41D28-971E-49D8-B5F0-56D192964301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15.75" x14ac:dyDescent="0.25">
      <c r="B5" s="2" t="s">
        <v>68</v>
      </c>
    </row>
    <row r="6" spans="2:4" ht="37.5" customHeight="1" x14ac:dyDescent="0.2">
      <c r="B6" s="16" t="s">
        <v>28</v>
      </c>
      <c r="C6" s="16"/>
      <c r="D6" s="16"/>
    </row>
    <row r="7" spans="2:4" ht="15.75" x14ac:dyDescent="0.25">
      <c r="B7" s="2" t="s">
        <v>69</v>
      </c>
    </row>
    <row r="8" spans="2:4" ht="15.75" x14ac:dyDescent="0.25">
      <c r="B8" s="2" t="s">
        <v>70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136000</v>
      </c>
      <c r="D13" s="6">
        <f>C13</f>
        <v>136000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f>185537-136000</f>
        <v>49537</v>
      </c>
      <c r="D15" s="6">
        <f>C15</f>
        <v>49537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SUM(C13,C15,C17,C19,C21)</f>
        <v>185537</v>
      </c>
      <c r="D23" s="7">
        <f>SUM(D13,D15,D17,D19,D21)</f>
        <v>185537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4CAF4-676E-489D-BFF8-0BD7ECD41A39}">
  <dimension ref="A1:D24"/>
  <sheetViews>
    <sheetView zoomScaleNormal="100" workbookViewId="0"/>
  </sheetViews>
  <sheetFormatPr defaultRowHeight="15.75" x14ac:dyDescent="0.25"/>
  <cols>
    <col min="1" max="1" width="8.85546875" style="2"/>
    <col min="2" max="2" width="37.5703125" style="2" bestFit="1" customWidth="1"/>
    <col min="3" max="4" width="14.140625" style="2" bestFit="1" customWidth="1"/>
    <col min="5" max="16384" width="9.140625" style="13"/>
  </cols>
  <sheetData>
    <row r="1" spans="2:4" x14ac:dyDescent="0.25">
      <c r="B1" s="1" t="s">
        <v>0</v>
      </c>
      <c r="C1" s="1"/>
      <c r="D1" s="1"/>
    </row>
    <row r="2" spans="2:4" x14ac:dyDescent="0.25">
      <c r="B2" s="1" t="s">
        <v>1</v>
      </c>
      <c r="C2" s="1"/>
      <c r="D2" s="1"/>
    </row>
    <row r="4" spans="2:4" x14ac:dyDescent="0.25">
      <c r="B4" s="8" t="s">
        <v>110</v>
      </c>
    </row>
    <row r="5" spans="2:4" x14ac:dyDescent="0.25">
      <c r="B5" s="2" t="s">
        <v>71</v>
      </c>
    </row>
    <row r="6" spans="2:4" x14ac:dyDescent="0.25">
      <c r="B6" s="2" t="s">
        <v>72</v>
      </c>
    </row>
    <row r="7" spans="2:4" x14ac:dyDescent="0.25">
      <c r="B7" s="2" t="s">
        <v>73</v>
      </c>
    </row>
    <row r="8" spans="2:4" x14ac:dyDescent="0.25">
      <c r="B8" s="2" t="s">
        <v>74</v>
      </c>
    </row>
    <row r="10" spans="2:4" x14ac:dyDescent="0.25">
      <c r="C10" s="3" t="s">
        <v>2</v>
      </c>
      <c r="D10" s="3" t="s">
        <v>2</v>
      </c>
    </row>
    <row r="11" spans="2:4" x14ac:dyDescent="0.25">
      <c r="C11" s="3" t="s">
        <v>3</v>
      </c>
      <c r="D11" s="3" t="s">
        <v>4</v>
      </c>
    </row>
    <row r="12" spans="2:4" x14ac:dyDescent="0.25">
      <c r="C12" s="4" t="s">
        <v>5</v>
      </c>
      <c r="D12" s="4" t="s">
        <v>5</v>
      </c>
    </row>
    <row r="13" spans="2:4" x14ac:dyDescent="0.25">
      <c r="B13" s="5" t="s">
        <v>6</v>
      </c>
      <c r="C13" s="6">
        <v>145814</v>
      </c>
      <c r="D13" s="6">
        <v>145814</v>
      </c>
    </row>
    <row r="14" spans="2:4" x14ac:dyDescent="0.25">
      <c r="B14" s="5"/>
      <c r="C14" s="6"/>
      <c r="D14" s="6"/>
    </row>
    <row r="15" spans="2:4" x14ac:dyDescent="0.25">
      <c r="B15" s="5" t="s">
        <v>7</v>
      </c>
      <c r="C15" s="6">
        <v>104186</v>
      </c>
      <c r="D15" s="6">
        <v>104186</v>
      </c>
    </row>
    <row r="16" spans="2:4" x14ac:dyDescent="0.25">
      <c r="B16" s="5"/>
      <c r="C16" s="6"/>
      <c r="D16" s="6"/>
    </row>
    <row r="17" spans="2:4" x14ac:dyDescent="0.25">
      <c r="B17" s="5" t="s">
        <v>8</v>
      </c>
      <c r="C17" s="6">
        <v>0</v>
      </c>
      <c r="D17" s="6">
        <v>0</v>
      </c>
    </row>
    <row r="18" spans="2:4" x14ac:dyDescent="0.25">
      <c r="B18" s="5"/>
      <c r="C18" s="6"/>
      <c r="D18" s="6"/>
    </row>
    <row r="19" spans="2:4" x14ac:dyDescent="0.25">
      <c r="B19" s="5" t="s">
        <v>9</v>
      </c>
      <c r="C19" s="6">
        <v>0</v>
      </c>
      <c r="D19" s="6">
        <v>0</v>
      </c>
    </row>
    <row r="20" spans="2:4" x14ac:dyDescent="0.25">
      <c r="B20" s="5"/>
      <c r="C20" s="6"/>
      <c r="D20" s="6"/>
    </row>
    <row r="21" spans="2:4" x14ac:dyDescent="0.25">
      <c r="B21" s="5" t="s">
        <v>10</v>
      </c>
      <c r="C21" s="6">
        <v>0</v>
      </c>
      <c r="D21" s="6">
        <v>0</v>
      </c>
    </row>
    <row r="22" spans="2:4" x14ac:dyDescent="0.25">
      <c r="B22" s="5"/>
      <c r="C22" s="6"/>
      <c r="D22" s="6"/>
    </row>
    <row r="23" spans="2:4" ht="16.5" thickBot="1" x14ac:dyDescent="0.3">
      <c r="B23" s="5" t="s">
        <v>11</v>
      </c>
      <c r="C23" s="7">
        <v>250000</v>
      </c>
      <c r="D23" s="7">
        <v>250000</v>
      </c>
    </row>
    <row r="24" spans="2:4" ht="16.5" thickTop="1" x14ac:dyDescent="0.25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9F8DA6-3391-440F-978F-2856DB5018D0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15.75" x14ac:dyDescent="0.25">
      <c r="B5" s="9" t="s">
        <v>75</v>
      </c>
      <c r="C5" s="3"/>
    </row>
    <row r="6" spans="2:4" ht="30.75" customHeight="1" x14ac:dyDescent="0.2">
      <c r="B6" s="10" t="s">
        <v>76</v>
      </c>
      <c r="C6" s="10"/>
      <c r="D6" s="10"/>
    </row>
    <row r="7" spans="2:4" ht="15.75" x14ac:dyDescent="0.25">
      <c r="B7" s="9" t="s">
        <v>26</v>
      </c>
      <c r="C7" s="3"/>
    </row>
    <row r="8" spans="2:4" ht="15.75" x14ac:dyDescent="0.25">
      <c r="B8" s="9" t="s">
        <v>77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/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47250</v>
      </c>
      <c r="D15" s="6">
        <v>47250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47250</v>
      </c>
      <c r="D23" s="7">
        <f>SUM(D13:D22)</f>
        <v>47250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A9922-5D58-4120-A442-0A1CFC2C3AB9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15.75" x14ac:dyDescent="0.25">
      <c r="B5" s="9" t="s">
        <v>78</v>
      </c>
      <c r="C5" s="3"/>
    </row>
    <row r="6" spans="2:4" ht="15.75" x14ac:dyDescent="0.25">
      <c r="B6" s="9" t="s">
        <v>79</v>
      </c>
      <c r="C6" s="3"/>
    </row>
    <row r="7" spans="2:4" ht="15.75" x14ac:dyDescent="0.25">
      <c r="B7" s="9" t="s">
        <v>32</v>
      </c>
      <c r="C7" s="3"/>
    </row>
    <row r="8" spans="2:4" ht="15.75" x14ac:dyDescent="0.25">
      <c r="B8" s="9" t="s">
        <v>80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/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160400</v>
      </c>
      <c r="D15" s="6">
        <v>160400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160400</v>
      </c>
      <c r="D23" s="7">
        <f>SUM(D13:D22)</f>
        <v>160400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AD3BE7-C72F-4E51-9D5F-3B33B3AC3228}">
  <dimension ref="B1:H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7" width="9.140625" style="2"/>
    <col min="8" max="8" width="11.42578125" style="2" bestFit="1" customWidth="1"/>
    <col min="9" max="16384" width="9.140625" style="2"/>
  </cols>
  <sheetData>
    <row r="1" spans="2:8" ht="15.75" x14ac:dyDescent="0.25">
      <c r="B1" s="1" t="s">
        <v>0</v>
      </c>
      <c r="C1" s="1"/>
      <c r="D1" s="1"/>
    </row>
    <row r="2" spans="2:8" ht="15.75" x14ac:dyDescent="0.25">
      <c r="B2" s="1" t="s">
        <v>1</v>
      </c>
      <c r="C2" s="1"/>
      <c r="D2" s="1"/>
    </row>
    <row r="4" spans="2:8" ht="15.75" x14ac:dyDescent="0.25">
      <c r="B4" s="8" t="s">
        <v>110</v>
      </c>
    </row>
    <row r="5" spans="2:8" ht="15.75" x14ac:dyDescent="0.25">
      <c r="B5" s="9" t="s">
        <v>81</v>
      </c>
      <c r="C5" s="3"/>
    </row>
    <row r="6" spans="2:8" ht="15.75" x14ac:dyDescent="0.25">
      <c r="B6" s="9" t="s">
        <v>82</v>
      </c>
      <c r="C6" s="3"/>
    </row>
    <row r="7" spans="2:8" ht="15.75" x14ac:dyDescent="0.25">
      <c r="B7" s="9" t="s">
        <v>32</v>
      </c>
      <c r="C7" s="3"/>
    </row>
    <row r="8" spans="2:8" ht="15.75" x14ac:dyDescent="0.25">
      <c r="B8" s="9" t="s">
        <v>83</v>
      </c>
      <c r="C8" s="3"/>
    </row>
    <row r="10" spans="2:8" ht="15.75" x14ac:dyDescent="0.25">
      <c r="C10" s="3" t="s">
        <v>2</v>
      </c>
      <c r="D10" s="3" t="s">
        <v>2</v>
      </c>
    </row>
    <row r="11" spans="2:8" ht="15.75" x14ac:dyDescent="0.25">
      <c r="C11" s="3" t="s">
        <v>3</v>
      </c>
      <c r="D11" s="3" t="s">
        <v>4</v>
      </c>
    </row>
    <row r="12" spans="2:8" x14ac:dyDescent="0.2">
      <c r="C12" s="4" t="s">
        <v>5</v>
      </c>
      <c r="D12" s="4" t="s">
        <v>5</v>
      </c>
    </row>
    <row r="13" spans="2:8" x14ac:dyDescent="0.2">
      <c r="B13" s="5" t="s">
        <v>6</v>
      </c>
      <c r="C13" s="6"/>
      <c r="D13" s="6"/>
      <c r="H13" s="12"/>
    </row>
    <row r="14" spans="2:8" x14ac:dyDescent="0.2">
      <c r="B14" s="5"/>
      <c r="C14" s="6"/>
      <c r="D14" s="6"/>
    </row>
    <row r="15" spans="2:8" x14ac:dyDescent="0.2">
      <c r="B15" s="5" t="s">
        <v>7</v>
      </c>
      <c r="C15" s="6">
        <v>130200</v>
      </c>
      <c r="D15" s="6">
        <v>130200</v>
      </c>
    </row>
    <row r="16" spans="2:8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130200</v>
      </c>
      <c r="D23" s="7">
        <f>SUM(D13:D22)</f>
        <v>130200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22FD9-5396-40D5-9DCE-A0C9418A2690}">
  <dimension ref="B1:D25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3" width="16.140625" style="2" bestFit="1" customWidth="1"/>
    <col min="4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38.25" customHeight="1" x14ac:dyDescent="0.2">
      <c r="B5" s="16" t="s">
        <v>84</v>
      </c>
      <c r="C5" s="16"/>
      <c r="D5" s="16"/>
    </row>
    <row r="6" spans="2:4" ht="37.5" customHeight="1" x14ac:dyDescent="0.2">
      <c r="B6" s="16" t="s">
        <v>85</v>
      </c>
      <c r="C6" s="16"/>
      <c r="D6" s="16"/>
    </row>
    <row r="7" spans="2:4" ht="15.75" x14ac:dyDescent="0.25">
      <c r="B7" s="9" t="s">
        <v>32</v>
      </c>
      <c r="C7" s="3"/>
    </row>
    <row r="8" spans="2:4" ht="15.75" x14ac:dyDescent="0.25">
      <c r="B8" s="9" t="s">
        <v>86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349792</v>
      </c>
      <c r="D13" s="6">
        <v>349792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149208</v>
      </c>
      <c r="D15" s="6">
        <v>149208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1000</v>
      </c>
      <c r="D17" s="6">
        <v>1000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500000</v>
      </c>
      <c r="D23" s="7">
        <f>SUM(D13:D22)</f>
        <v>500000</v>
      </c>
    </row>
    <row r="24" spans="2:4" ht="15.75" thickTop="1" x14ac:dyDescent="0.2"/>
    <row r="25" spans="2:4" x14ac:dyDescent="0.2">
      <c r="C25" s="11"/>
    </row>
  </sheetData>
  <mergeCells count="4">
    <mergeCell ref="B1:D1"/>
    <mergeCell ref="B2:D2"/>
    <mergeCell ref="B5:D5"/>
    <mergeCell ref="B6:D6"/>
  </mergeCells>
  <pageMargins left="0.7" right="0.7" top="0.75" bottom="0.75" header="0.3" footer="0.3"/>
  <pageSetup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862FF5-9660-4EF3-BD37-5F31B78788C3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15.75" x14ac:dyDescent="0.25">
      <c r="B5" s="9" t="s">
        <v>87</v>
      </c>
      <c r="C5" s="3"/>
    </row>
    <row r="6" spans="2:4" ht="39" customHeight="1" x14ac:dyDescent="0.2">
      <c r="B6" s="16" t="s">
        <v>88</v>
      </c>
      <c r="C6" s="16"/>
      <c r="D6" s="16"/>
    </row>
    <row r="7" spans="2:4" ht="15.75" x14ac:dyDescent="0.25">
      <c r="B7" s="9" t="s">
        <v>14</v>
      </c>
      <c r="C7" s="3"/>
    </row>
    <row r="8" spans="2:4" ht="15.75" x14ac:dyDescent="0.25">
      <c r="B8" s="9" t="s">
        <v>89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239617</v>
      </c>
      <c r="D13" s="6">
        <v>239617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73883</v>
      </c>
      <c r="D15" s="6">
        <v>73883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313500</v>
      </c>
      <c r="D23" s="7">
        <f>SUM(D13:D22)</f>
        <v>313500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77901E-2CE5-4217-B25A-3BB7C355ED49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15.75" x14ac:dyDescent="0.25">
      <c r="B5" s="9" t="s">
        <v>90</v>
      </c>
      <c r="C5" s="3"/>
    </row>
    <row r="6" spans="2:4" ht="15.75" x14ac:dyDescent="0.25">
      <c r="B6" s="9" t="s">
        <v>91</v>
      </c>
      <c r="C6" s="3"/>
    </row>
    <row r="7" spans="2:4" ht="15.75" x14ac:dyDescent="0.25">
      <c r="B7" s="9" t="s">
        <v>32</v>
      </c>
      <c r="C7" s="3"/>
    </row>
    <row r="8" spans="2:4" ht="15.75" x14ac:dyDescent="0.25">
      <c r="B8" s="9" t="s">
        <v>92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/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508820</v>
      </c>
      <c r="D15" s="6">
        <v>508820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508820</v>
      </c>
      <c r="D23" s="7">
        <f>SUM(D13:D22)</f>
        <v>508820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1F0A2-B862-4117-90E6-403D8E8310BC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15.75" x14ac:dyDescent="0.25">
      <c r="B5" s="9" t="s">
        <v>93</v>
      </c>
      <c r="C5" s="3"/>
    </row>
    <row r="6" spans="2:4" ht="37.5" customHeight="1" x14ac:dyDescent="0.2">
      <c r="B6" s="16" t="s">
        <v>94</v>
      </c>
      <c r="C6" s="16"/>
      <c r="D6" s="16"/>
    </row>
    <row r="7" spans="2:4" ht="15.75" x14ac:dyDescent="0.25">
      <c r="B7" s="9" t="s">
        <v>32</v>
      </c>
      <c r="C7" s="3"/>
    </row>
    <row r="8" spans="2:4" ht="15.75" x14ac:dyDescent="0.25">
      <c r="B8" s="9" t="s">
        <v>95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415973</v>
      </c>
      <c r="D13" s="6">
        <v>415973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144043</v>
      </c>
      <c r="D15" s="6">
        <v>144043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560016</v>
      </c>
      <c r="D23" s="7">
        <f>SUM(D13:D22)</f>
        <v>560016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33E0A1-793D-4999-8B73-2B945FFD4FFA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15.75" x14ac:dyDescent="0.25">
      <c r="B5" s="9" t="s">
        <v>96</v>
      </c>
      <c r="C5" s="3"/>
    </row>
    <row r="6" spans="2:4" ht="38.25" customHeight="1" x14ac:dyDescent="0.2">
      <c r="B6" s="16" t="s">
        <v>97</v>
      </c>
      <c r="C6" s="16"/>
      <c r="D6" s="16"/>
    </row>
    <row r="7" spans="2:4" ht="15.75" x14ac:dyDescent="0.25">
      <c r="B7" s="9" t="s">
        <v>14</v>
      </c>
      <c r="C7" s="3"/>
    </row>
    <row r="8" spans="2:4" ht="15.75" x14ac:dyDescent="0.25">
      <c r="B8" s="9" t="s">
        <v>98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435442</v>
      </c>
      <c r="D13" s="6">
        <v>435442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424558</v>
      </c>
      <c r="D15" s="6">
        <v>424558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860000</v>
      </c>
      <c r="D23" s="7">
        <f>SUM(D13:D22)</f>
        <v>860000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31359-AD0F-403A-B316-6CD90EEB3AAB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15.75" x14ac:dyDescent="0.25">
      <c r="B5" s="9" t="s">
        <v>99</v>
      </c>
      <c r="C5" s="3"/>
    </row>
    <row r="6" spans="2:4" ht="38.25" customHeight="1" x14ac:dyDescent="0.2">
      <c r="B6" s="16" t="s">
        <v>100</v>
      </c>
      <c r="C6" s="16"/>
      <c r="D6" s="16"/>
    </row>
    <row r="7" spans="2:4" ht="15.75" x14ac:dyDescent="0.25">
      <c r="B7" s="9" t="s">
        <v>32</v>
      </c>
      <c r="C7" s="3"/>
    </row>
    <row r="8" spans="2:4" ht="15.75" x14ac:dyDescent="0.25">
      <c r="B8" s="9" t="s">
        <v>101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220954</v>
      </c>
      <c r="D13" s="6">
        <v>220954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54046</v>
      </c>
      <c r="D15" s="6">
        <v>54046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275000</v>
      </c>
      <c r="D23" s="7">
        <f>SUM(D13:D22)</f>
        <v>275000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E0608C-D4AF-45DE-B5ED-F1B307B6723D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15.75" x14ac:dyDescent="0.25">
      <c r="B5" s="2" t="s">
        <v>102</v>
      </c>
    </row>
    <row r="6" spans="2:4" ht="15.75" x14ac:dyDescent="0.25">
      <c r="B6" s="2" t="s">
        <v>44</v>
      </c>
    </row>
    <row r="7" spans="2:4" ht="15.75" x14ac:dyDescent="0.25">
      <c r="B7" s="2" t="s">
        <v>32</v>
      </c>
    </row>
    <row r="8" spans="2:4" ht="15.75" x14ac:dyDescent="0.25">
      <c r="B8" s="2" t="s">
        <v>103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131467</v>
      </c>
      <c r="D15" s="6">
        <v>223439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C13+C15+C17+C19+C21</f>
        <v>131467</v>
      </c>
      <c r="D23" s="7">
        <f>D13+D15+D17+D19+D21</f>
        <v>223439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85B138-1211-44D5-8032-C6FAF28CBE34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15.75" x14ac:dyDescent="0.25">
      <c r="B5" s="2" t="s">
        <v>104</v>
      </c>
    </row>
    <row r="6" spans="2:4" ht="15.75" x14ac:dyDescent="0.25">
      <c r="B6" s="2" t="s">
        <v>36</v>
      </c>
    </row>
    <row r="7" spans="2:4" ht="15.75" x14ac:dyDescent="0.25">
      <c r="B7" s="2" t="s">
        <v>14</v>
      </c>
    </row>
    <row r="8" spans="2:4" ht="15.75" x14ac:dyDescent="0.25">
      <c r="B8" s="2" t="s">
        <v>105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186192</v>
      </c>
      <c r="D13" s="6">
        <v>186192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f>257652-C13</f>
        <v>71460</v>
      </c>
      <c r="D15" s="6">
        <v>71460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C13+C15+C17+C19+C21</f>
        <v>257652</v>
      </c>
      <c r="D23" s="7">
        <f>D13+D15+D17+D19+D21</f>
        <v>257652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B7BD2-466F-47DA-AE7F-178EA350ED46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15.75" x14ac:dyDescent="0.25">
      <c r="B5" s="2" t="s">
        <v>107</v>
      </c>
    </row>
    <row r="6" spans="2:4" ht="15.75" x14ac:dyDescent="0.25">
      <c r="B6" s="2" t="s">
        <v>36</v>
      </c>
    </row>
    <row r="7" spans="2:4" ht="15.75" x14ac:dyDescent="0.25">
      <c r="B7" s="2" t="s">
        <v>73</v>
      </c>
    </row>
    <row r="8" spans="2:4" ht="15.75" x14ac:dyDescent="0.25">
      <c r="B8" s="2" t="s">
        <v>106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117541</v>
      </c>
      <c r="D13" s="6">
        <v>117541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12459</v>
      </c>
      <c r="D15" s="6">
        <v>12459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C13+C15+C17+C19+C21</f>
        <v>130000</v>
      </c>
      <c r="D23" s="7">
        <f>D13+D15+D17+D19+D21</f>
        <v>130000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AF1D53-26E1-4789-87A1-BC35D3BD9F04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8" t="s">
        <v>110</v>
      </c>
    </row>
    <row r="5" spans="2:4" ht="15.75" x14ac:dyDescent="0.25">
      <c r="B5" s="2" t="s">
        <v>108</v>
      </c>
    </row>
    <row r="6" spans="2:4" ht="15.75" x14ac:dyDescent="0.25">
      <c r="B6" s="2" t="s">
        <v>44</v>
      </c>
    </row>
    <row r="7" spans="2:4" ht="15.75" x14ac:dyDescent="0.25">
      <c r="B7" s="2" t="s">
        <v>73</v>
      </c>
    </row>
    <row r="8" spans="2:4" ht="15.75" x14ac:dyDescent="0.25">
      <c r="B8" s="2" t="s">
        <v>109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575000</v>
      </c>
      <c r="D15" s="6">
        <v>575000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C13+C15+C17+C19+C21</f>
        <v>575000</v>
      </c>
      <c r="D23" s="7">
        <f>D13+D15+D17+D19+D21</f>
        <v>575000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44</vt:i4>
      </vt:variant>
      <vt:variant>
        <vt:lpstr>Named Ranges</vt:lpstr>
      </vt:variant>
      <vt:variant>
        <vt:i4>42</vt:i4>
      </vt:variant>
    </vt:vector>
  </HeadingPairs>
  <TitlesOfParts>
    <vt:vector size="86" baseType="lpstr">
      <vt:lpstr>S 500</vt:lpstr>
      <vt:lpstr>S 501</vt:lpstr>
      <vt:lpstr>S 504</vt:lpstr>
      <vt:lpstr>S 505</vt:lpstr>
      <vt:lpstr>S 506 </vt:lpstr>
      <vt:lpstr>S 507</vt:lpstr>
      <vt:lpstr>S 508</vt:lpstr>
      <vt:lpstr>S 509</vt:lpstr>
      <vt:lpstr>S 510</vt:lpstr>
      <vt:lpstr>S 511, S 515</vt:lpstr>
      <vt:lpstr>S 512</vt:lpstr>
      <vt:lpstr>S 513</vt:lpstr>
      <vt:lpstr>S 514</vt:lpstr>
      <vt:lpstr>S 517</vt:lpstr>
      <vt:lpstr>S 516</vt:lpstr>
      <vt:lpstr>S 518</vt:lpstr>
      <vt:lpstr>S 519</vt:lpstr>
      <vt:lpstr>S 520</vt:lpstr>
      <vt:lpstr>S-20-522</vt:lpstr>
      <vt:lpstr>S-22-522</vt:lpstr>
      <vt:lpstr>S 523</vt:lpstr>
      <vt:lpstr>S 524</vt:lpstr>
      <vt:lpstr>S 525</vt:lpstr>
      <vt:lpstr>S 526</vt:lpstr>
      <vt:lpstr>S 527</vt:lpstr>
      <vt:lpstr>S 529</vt:lpstr>
      <vt:lpstr>S 531</vt:lpstr>
      <vt:lpstr>S 533</vt:lpstr>
      <vt:lpstr>S 538</vt:lpstr>
      <vt:lpstr>S 539</vt:lpstr>
      <vt:lpstr>S 534</vt:lpstr>
      <vt:lpstr>S 536</vt:lpstr>
      <vt:lpstr>S 541</vt:lpstr>
      <vt:lpstr>S 542</vt:lpstr>
      <vt:lpstr>S 543</vt:lpstr>
      <vt:lpstr>S 544</vt:lpstr>
      <vt:lpstr>S 545</vt:lpstr>
      <vt:lpstr>S 546</vt:lpstr>
      <vt:lpstr>S 547</vt:lpstr>
      <vt:lpstr>S 548</vt:lpstr>
      <vt:lpstr>S 550</vt:lpstr>
      <vt:lpstr>S 552</vt:lpstr>
      <vt:lpstr>S 554</vt:lpstr>
      <vt:lpstr>S 555</vt:lpstr>
      <vt:lpstr>'S 500'!Print_Area</vt:lpstr>
      <vt:lpstr>'S 501'!Print_Area</vt:lpstr>
      <vt:lpstr>'S 504'!Print_Area</vt:lpstr>
      <vt:lpstr>'S 505'!Print_Area</vt:lpstr>
      <vt:lpstr>'S 506 '!Print_Area</vt:lpstr>
      <vt:lpstr>'S 507'!Print_Area</vt:lpstr>
      <vt:lpstr>'S 508'!Print_Area</vt:lpstr>
      <vt:lpstr>'S 509'!Print_Area</vt:lpstr>
      <vt:lpstr>'S 510'!Print_Area</vt:lpstr>
      <vt:lpstr>'S 511, S 515'!Print_Area</vt:lpstr>
      <vt:lpstr>'S 514'!Print_Area</vt:lpstr>
      <vt:lpstr>'S 516'!Print_Area</vt:lpstr>
      <vt:lpstr>'S 517'!Print_Area</vt:lpstr>
      <vt:lpstr>'S 518'!Print_Area</vt:lpstr>
      <vt:lpstr>'S 519'!Print_Area</vt:lpstr>
      <vt:lpstr>'S 520'!Print_Area</vt:lpstr>
      <vt:lpstr>'S 523'!Print_Area</vt:lpstr>
      <vt:lpstr>'S 524'!Print_Area</vt:lpstr>
      <vt:lpstr>'S 525'!Print_Area</vt:lpstr>
      <vt:lpstr>'S 526'!Print_Area</vt:lpstr>
      <vt:lpstr>'S 527'!Print_Area</vt:lpstr>
      <vt:lpstr>'S 529'!Print_Area</vt:lpstr>
      <vt:lpstr>'S 531'!Print_Area</vt:lpstr>
      <vt:lpstr>'S 533'!Print_Area</vt:lpstr>
      <vt:lpstr>'S 534'!Print_Area</vt:lpstr>
      <vt:lpstr>'S 536'!Print_Area</vt:lpstr>
      <vt:lpstr>'S 538'!Print_Area</vt:lpstr>
      <vt:lpstr>'S 539'!Print_Area</vt:lpstr>
      <vt:lpstr>'S 541'!Print_Area</vt:lpstr>
      <vt:lpstr>'S 542'!Print_Area</vt:lpstr>
      <vt:lpstr>'S 543'!Print_Area</vt:lpstr>
      <vt:lpstr>'S 544'!Print_Area</vt:lpstr>
      <vt:lpstr>'S 545'!Print_Area</vt:lpstr>
      <vt:lpstr>'S 546'!Print_Area</vt:lpstr>
      <vt:lpstr>'S 547'!Print_Area</vt:lpstr>
      <vt:lpstr>'S 548'!Print_Area</vt:lpstr>
      <vt:lpstr>'S 550'!Print_Area</vt:lpstr>
      <vt:lpstr>'S 552'!Print_Area</vt:lpstr>
      <vt:lpstr>'S 554'!Print_Area</vt:lpstr>
      <vt:lpstr>'S 555'!Print_Area</vt:lpstr>
      <vt:lpstr>'S-20-522'!Print_Area</vt:lpstr>
      <vt:lpstr>'S-22-522'!Print_Area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Yasuda, Donna Lyn M.</cp:lastModifiedBy>
  <cp:lastPrinted>2021-10-01T01:35:17Z</cp:lastPrinted>
  <dcterms:created xsi:type="dcterms:W3CDTF">2021-09-02T21:25:50Z</dcterms:created>
  <dcterms:modified xsi:type="dcterms:W3CDTF">2021-10-01T01:35:36Z</dcterms:modified>
</cp:coreProperties>
</file>