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2 NON GENERAL FUND RPT\Consolidated Form 37-B\"/>
    </mc:Choice>
  </mc:AlternateContent>
  <xr:revisionPtr revIDLastSave="0" documentId="13_ncr:1_{ED251CB3-350F-4BD6-9223-4847083DBD90}" xr6:coauthVersionLast="44" xr6:coauthVersionMax="46" xr10:uidLastSave="{00000000-0000-0000-0000-000000000000}"/>
  <bookViews>
    <workbookView xWindow="-120" yWindow="-120" windowWidth="29040" windowHeight="15840" tabRatio="967" xr2:uid="{7013CA5F-40E5-451F-AED0-BB95E88B2793}"/>
  </bookViews>
  <sheets>
    <sheet name="S 301" sheetId="34" r:id="rId1"/>
    <sheet name="S 302" sheetId="10" r:id="rId2"/>
    <sheet name="S 304" sheetId="11" r:id="rId3"/>
    <sheet name="S 305" sheetId="12" r:id="rId4"/>
    <sheet name="S 306" sheetId="4" r:id="rId5"/>
    <sheet name="S 307" sheetId="7" r:id="rId6"/>
    <sheet name="S 309" sheetId="37" r:id="rId7"/>
    <sheet name="S 310" sheetId="33" r:id="rId8"/>
    <sheet name=" S 311" sheetId="35" r:id="rId9"/>
    <sheet name="S 313" sheetId="32" r:id="rId10"/>
    <sheet name="S 314" sheetId="5" r:id="rId11"/>
    <sheet name="S 315" sheetId="31" r:id="rId12"/>
    <sheet name="S 316" sheetId="17" r:id="rId13"/>
    <sheet name="S 319" sheetId="30" r:id="rId14"/>
    <sheet name="S 321" sheetId="13" r:id="rId15"/>
    <sheet name="S 322" sheetId="28" r:id="rId16"/>
    <sheet name="S 323" sheetId="29" r:id="rId17"/>
    <sheet name="S 324" sheetId="8" r:id="rId18"/>
    <sheet name="S 327" sheetId="27" r:id="rId19"/>
    <sheet name="S 329" sheetId="2" r:id="rId20"/>
    <sheet name="S 330" sheetId="26" r:id="rId21"/>
    <sheet name="S 331" sheetId="14" r:id="rId22"/>
    <sheet name="S 334" sheetId="9" r:id="rId23"/>
    <sheet name="S 335 " sheetId="15" r:id="rId24"/>
    <sheet name="S 336" sheetId="25" r:id="rId25"/>
    <sheet name="S 337 " sheetId="16" r:id="rId26"/>
    <sheet name="S 338" sheetId="36" r:id="rId27"/>
    <sheet name="S 339" sheetId="24" r:id="rId28"/>
    <sheet name="S 340" sheetId="20" r:id="rId29"/>
    <sheet name="S 341" sheetId="21" r:id="rId30"/>
    <sheet name="S 342" sheetId="22" r:id="rId31"/>
    <sheet name="S 344" sheetId="23" r:id="rId32"/>
    <sheet name="S 346" sheetId="3" r:id="rId33"/>
    <sheet name="S 347" sheetId="6" r:id="rId34"/>
    <sheet name="S 348" sheetId="18" r:id="rId35"/>
    <sheet name="S 349" sheetId="19" r:id="rId36"/>
  </sheets>
  <definedNames>
    <definedName name="_xlnm.Print_Area" localSheetId="8">' S 311'!$A$1:$E$25</definedName>
    <definedName name="_xlnm.Print_Area" localSheetId="0">'S 301'!$A$1:$E$25</definedName>
    <definedName name="_xlnm.Print_Area" localSheetId="1">'S 302'!$A$1:$E$25</definedName>
    <definedName name="_xlnm.Print_Area" localSheetId="2">'S 304'!$A$1:$E$25</definedName>
    <definedName name="_xlnm.Print_Area" localSheetId="3">'S 305'!$A$1:$E$25</definedName>
    <definedName name="_xlnm.Print_Area" localSheetId="4">'S 306'!$A$1:$E$25</definedName>
    <definedName name="_xlnm.Print_Area" localSheetId="5">'S 307'!$A$1:$E$25</definedName>
    <definedName name="_xlnm.Print_Area" localSheetId="6">'S 309'!$A$1:$E$25</definedName>
    <definedName name="_xlnm.Print_Area" localSheetId="7">'S 310'!$A$1:$E$25</definedName>
    <definedName name="_xlnm.Print_Area" localSheetId="9">'S 313'!$A$1:$E$24</definedName>
    <definedName name="_xlnm.Print_Area" localSheetId="10">'S 314'!$A$1:$E$25</definedName>
    <definedName name="_xlnm.Print_Area" localSheetId="11">'S 315'!$A$1:$E$25</definedName>
    <definedName name="_xlnm.Print_Area" localSheetId="12">'S 316'!$A$1:$E$25</definedName>
    <definedName name="_xlnm.Print_Area" localSheetId="13">'S 319'!$A$1:$E$25</definedName>
    <definedName name="_xlnm.Print_Area" localSheetId="14">'S 321'!$A$1:$E$25</definedName>
    <definedName name="_xlnm.Print_Area" localSheetId="15">'S 322'!$A$1:$E$25</definedName>
    <definedName name="_xlnm.Print_Area" localSheetId="16">'S 323'!$A$1:$E$25</definedName>
    <definedName name="_xlnm.Print_Area" localSheetId="17">'S 324'!$A$1:$E$25</definedName>
    <definedName name="_xlnm.Print_Area" localSheetId="18">'S 327'!$A$1:$E$25</definedName>
    <definedName name="_xlnm.Print_Area" localSheetId="19">'S 329'!$A$1:$E$25</definedName>
    <definedName name="_xlnm.Print_Area" localSheetId="20">'S 330'!$A$1:$E$25</definedName>
    <definedName name="_xlnm.Print_Area" localSheetId="21">'S 331'!$A$1:$E$25</definedName>
    <definedName name="_xlnm.Print_Area" localSheetId="22">'S 334'!$A$1:$E$25</definedName>
    <definedName name="_xlnm.Print_Area" localSheetId="23">'S 335 '!$A$1:$E$25</definedName>
    <definedName name="_xlnm.Print_Area" localSheetId="24">'S 336'!$A$1:$E$25</definedName>
    <definedName name="_xlnm.Print_Area" localSheetId="25">'S 337 '!$A$1:$E$25</definedName>
    <definedName name="_xlnm.Print_Area" localSheetId="26">'S 338'!$A$1:$E$25</definedName>
    <definedName name="_xlnm.Print_Area" localSheetId="27">'S 339'!$A$1:$E$25</definedName>
    <definedName name="_xlnm.Print_Area" localSheetId="28">'S 340'!$A$1:$E$25</definedName>
    <definedName name="_xlnm.Print_Area" localSheetId="29">'S 341'!$A$1:$E$25</definedName>
    <definedName name="_xlnm.Print_Area" localSheetId="30">'S 342'!$A$1:$E$25</definedName>
    <definedName name="_xlnm.Print_Area" localSheetId="31">'S 344'!$A$1:$E$25</definedName>
    <definedName name="_xlnm.Print_Area" localSheetId="32">'S 346'!$A$1:$E$25</definedName>
    <definedName name="_xlnm.Print_Area" localSheetId="33">'S 347'!$A$1:$E$25</definedName>
    <definedName name="_xlnm.Print_Area" localSheetId="34">'S 348'!$A$1:$E$25</definedName>
    <definedName name="_xlnm.Print_Area" localSheetId="35">'S 349'!$A$1:$E$25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3" i="35" l="1"/>
  <c r="D13" i="35"/>
  <c r="C15" i="35"/>
  <c r="D15" i="35"/>
  <c r="C23" i="35"/>
  <c r="D23" i="35"/>
  <c r="C15" i="34"/>
  <c r="D15" i="34"/>
  <c r="C23" i="34"/>
  <c r="D23" i="34"/>
  <c r="C23" i="33" l="1"/>
  <c r="D23" i="33"/>
  <c r="C22" i="32" l="1"/>
  <c r="D22" i="32"/>
  <c r="C23" i="31"/>
  <c r="D23" i="31"/>
  <c r="C23" i="30"/>
  <c r="D23" i="30"/>
  <c r="C23" i="29"/>
  <c r="D23" i="29"/>
  <c r="C23" i="28"/>
  <c r="D23" i="28"/>
  <c r="C23" i="27"/>
  <c r="D23" i="27"/>
  <c r="C23" i="26"/>
  <c r="D23" i="26"/>
  <c r="C23" i="25"/>
  <c r="D23" i="25"/>
  <c r="C23" i="24"/>
  <c r="D23" i="24"/>
  <c r="C23" i="23"/>
  <c r="D23" i="23"/>
  <c r="C23" i="22"/>
  <c r="D23" i="22"/>
  <c r="C23" i="21"/>
  <c r="D23" i="21"/>
  <c r="C23" i="20"/>
  <c r="D23" i="20"/>
  <c r="C23" i="19"/>
  <c r="D23" i="19"/>
  <c r="C23" i="18"/>
  <c r="D23" i="18"/>
  <c r="C23" i="17" l="1"/>
  <c r="D23" i="17"/>
  <c r="C23" i="16"/>
  <c r="D23" i="16"/>
  <c r="C23" i="15"/>
  <c r="D23" i="15"/>
  <c r="C23" i="12" l="1"/>
  <c r="D23" i="12"/>
  <c r="C23" i="11"/>
  <c r="D23" i="11"/>
  <c r="D13" i="10"/>
  <c r="D23" i="10" s="1"/>
  <c r="C23" i="10"/>
  <c r="C23" i="7" l="1"/>
  <c r="D23" i="7"/>
  <c r="C23" i="6" l="1"/>
  <c r="D23" i="6"/>
  <c r="C23" i="5" l="1"/>
  <c r="D23" i="5"/>
  <c r="C23" i="4" l="1"/>
  <c r="D23" i="4"/>
  <c r="C23" i="3" l="1"/>
  <c r="D23" i="3"/>
  <c r="C23" i="2" l="1"/>
  <c r="D23" i="2"/>
</calcChain>
</file>

<file path=xl/sharedStrings.xml><?xml version="1.0" encoding="utf-8"?>
<sst xmlns="http://schemas.openxmlformats.org/spreadsheetml/2006/main" count="684" uniqueCount="143">
  <si>
    <t>Non-General Fund Cost Element Report</t>
  </si>
  <si>
    <t>for submittal to the 2022 Legislature</t>
  </si>
  <si>
    <t>FY</t>
  </si>
  <si>
    <t>2021-22</t>
  </si>
  <si>
    <t>2022-23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</si>
  <si>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</si>
  <si>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</si>
  <si>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</si>
  <si>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</si>
  <si>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</si>
  <si>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</si>
  <si>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</si>
  <si>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r>
      <rPr>
        <b/>
        <sz val="12"/>
        <color theme="1"/>
        <rFont val="Arial"/>
        <family val="2"/>
      </rPr>
      <t>Department:</t>
    </r>
    <r>
      <rPr>
        <u/>
        <sz val="12"/>
        <color theme="1"/>
        <rFont val="Arial"/>
        <family val="2"/>
      </rPr>
      <t xml:space="preserve"> HTH</t>
    </r>
  </si>
  <si>
    <r>
      <t>Department:</t>
    </r>
    <r>
      <rPr>
        <u/>
        <sz val="12"/>
        <color theme="1"/>
        <rFont val="Arial"/>
        <family val="2"/>
      </rPr>
      <t xml:space="preserve"> HTH</t>
    </r>
  </si>
  <si>
    <r>
      <rPr>
        <b/>
        <sz val="12"/>
        <color theme="1"/>
        <rFont val="Arial"/>
        <family val="2"/>
      </rPr>
      <t xml:space="preserve">Legal Authority: </t>
    </r>
    <r>
      <rPr>
        <u/>
        <sz val="12"/>
        <color theme="1"/>
        <rFont val="Arial"/>
        <family val="2"/>
      </rPr>
      <t>Section 321-234, 249-31(b), 245-15, 245-3, HRS.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</si>
  <si>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B</t>
    </r>
    <r>
      <rPr>
        <sz val="12"/>
        <color theme="1"/>
        <rFont val="Arial"/>
        <family val="2"/>
      </rPr>
      <t xml:space="preserve">                           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</si>
  <si>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Emergency Medical Services Special Fund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</si>
  <si>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301 H</t>
    </r>
    <r>
      <rPr>
        <sz val="12"/>
        <color theme="1"/>
        <rFont val="Arial"/>
        <family val="2"/>
      </rPr>
      <t xml:space="preserve">           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</si>
  <si>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Newborn Metabolic Screening Special Fund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</si>
  <si>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Section 321-291, HRS</t>
    </r>
  </si>
  <si>
    <r>
      <rPr>
        <b/>
        <sz val="12"/>
        <color theme="1"/>
        <rFont val="Arial"/>
        <family val="2"/>
      </rPr>
      <t>Fund Type (MOF):</t>
    </r>
    <r>
      <rPr>
        <u/>
        <sz val="12"/>
        <color theme="1"/>
        <rFont val="Arial"/>
        <family val="2"/>
      </rPr>
      <t xml:space="preserve"> B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</si>
  <si>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 302 H_____________________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</si>
  <si>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HRS §321.421-426 and HRS §324.41-44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</si>
  <si>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 304 H_____________________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</si>
  <si>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Birth Defects Special Fund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</si>
  <si>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Community Health Centers Special Fund</t>
    </r>
    <r>
      <rPr>
        <sz val="12"/>
        <color theme="1"/>
        <rFont val="Arial"/>
        <family val="2"/>
      </rPr>
      <t>___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</si>
  <si>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Section 321-1.65, HRS</t>
    </r>
    <r>
      <rPr>
        <sz val="12"/>
        <color theme="1"/>
        <rFont val="Arial"/>
        <family val="2"/>
      </rPr>
      <t>_______________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</si>
  <si>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B </t>
    </r>
    <r>
      <rPr>
        <sz val="12"/>
        <color theme="1"/>
        <rFont val="Arial"/>
        <family val="2"/>
      </rPr>
      <t>_____________________________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</si>
  <si>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305 H</t>
    </r>
    <r>
      <rPr>
        <sz val="12"/>
        <color theme="1"/>
        <rFont val="Arial"/>
        <family val="2"/>
      </rPr>
      <t>______________________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</si>
  <si>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_</t>
    </r>
    <r>
      <rPr>
        <u/>
        <sz val="12"/>
        <color theme="1"/>
        <rFont val="Arial"/>
        <family val="2"/>
      </rPr>
      <t>MENTAL HEALTH SUBSTANCE ABUSE SPECIAL FUND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</si>
  <si>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_</t>
    </r>
    <r>
      <rPr>
        <u/>
        <sz val="12"/>
        <color theme="1"/>
        <rFont val="Arial"/>
        <family val="2"/>
      </rPr>
      <t>HRS 334-15</t>
    </r>
    <r>
      <rPr>
        <sz val="12"/>
        <color theme="1"/>
        <rFont val="Arial"/>
        <family val="2"/>
      </rPr>
      <t>_______________________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</si>
  <si>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>_</t>
    </r>
    <r>
      <rPr>
        <u/>
        <sz val="12"/>
        <color theme="1"/>
        <rFont val="Arial"/>
        <family val="2"/>
      </rPr>
      <t>_B</t>
    </r>
    <r>
      <rPr>
        <sz val="12"/>
        <color theme="1"/>
        <rFont val="Arial"/>
        <family val="2"/>
      </rPr>
      <t>__________________________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</si>
  <si>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_</t>
    </r>
    <r>
      <rPr>
        <u/>
        <sz val="12"/>
        <color theme="1"/>
        <rFont val="Arial"/>
        <family val="2"/>
      </rPr>
      <t>S 306 H</t>
    </r>
    <r>
      <rPr>
        <sz val="12"/>
        <color theme="1"/>
        <rFont val="Arial"/>
        <family val="2"/>
      </rPr>
      <t>_______________________</t>
    </r>
  </si>
  <si>
    <r>
      <rPr>
        <b/>
        <sz val="12"/>
        <color theme="1"/>
        <rFont val="Arial"/>
        <family val="2"/>
      </rPr>
      <t>Apprn. Account. No.: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307 H</t>
    </r>
  </si>
  <si>
    <r>
      <rPr>
        <b/>
        <sz val="12"/>
        <color theme="1"/>
        <rFont val="Arial"/>
        <family val="2"/>
      </rPr>
      <t>Fund Type (MOF):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B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</si>
  <si>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Section 706-650(3), HRS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</si>
  <si>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Drug Demand Reduction Assessments Special Fund (DDRA)</t>
    </r>
  </si>
  <si>
    <r>
      <rPr>
        <b/>
        <sz val="12"/>
        <color theme="1"/>
        <rFont val="Arial"/>
        <family val="2"/>
      </rPr>
      <t>Name of fund</t>
    </r>
    <r>
      <rPr>
        <sz val="12"/>
        <color theme="1"/>
        <rFont val="Arial"/>
        <family val="2"/>
      </rPr>
      <t>:</t>
    </r>
    <r>
      <rPr>
        <u/>
        <sz val="12"/>
        <color theme="1"/>
        <rFont val="Arial"/>
        <family val="2"/>
      </rPr>
      <t xml:space="preserve"> State Health Planning and Development Special Fund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</si>
  <si>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HRS 323D</t>
    </r>
  </si>
  <si>
    <r>
      <rPr>
        <b/>
        <sz val="12"/>
        <color theme="1"/>
        <rFont val="Arial"/>
        <family val="2"/>
      </rPr>
      <t xml:space="preserve">Fund Type (MOF): </t>
    </r>
    <r>
      <rPr>
        <u/>
        <sz val="12"/>
        <color theme="1"/>
        <rFont val="Arial"/>
        <family val="2"/>
      </rPr>
      <t>B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</si>
  <si>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 309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</si>
  <si>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Office of Health Care Assurance Special Fund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</si>
  <si>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Section 321-1.4, HRS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</si>
  <si>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B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</si>
  <si>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310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</si>
  <si>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Trauma System Special Fund          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</si>
  <si>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Section 321-22.5, 245-15, 245-3, 291-, HRS</t>
    </r>
    <r>
      <rPr>
        <sz val="12"/>
        <color theme="1"/>
        <rFont val="Arial"/>
        <family val="2"/>
      </rPr>
      <t>.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</si>
  <si>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 xml:space="preserve">B                             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</si>
  <si>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 xml:space="preserve">S 311 H                          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</si>
  <si>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 Deposit Beverage Container Special Fund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</si>
  <si>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Section 342G-104 HRS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</si>
  <si>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313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</si>
  <si>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Neurotrauma Special Fund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</si>
  <si>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Section 321H-4, HRS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</si>
  <si>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314 H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</si>
  <si>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 Sanitation and Environmental Health Special Fund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</si>
  <si>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315 H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</si>
  <si>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Section 321-27, HRS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</si>
  <si>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_</t>
    </r>
    <r>
      <rPr>
        <u/>
        <sz val="12"/>
        <color theme="1"/>
        <rFont val="Arial"/>
        <family val="2"/>
      </rPr>
      <t>Interdepartmental Transfer</t>
    </r>
    <r>
      <rPr>
        <sz val="12"/>
        <color theme="1"/>
        <rFont val="Arial"/>
        <family val="2"/>
      </rPr>
      <t>______________</t>
    </r>
  </si>
  <si>
    <r>
      <rPr>
        <b/>
        <sz val="12"/>
        <color theme="1"/>
        <rFont val="Arial"/>
        <family val="2"/>
      </rPr>
      <t xml:space="preserve">Legal Authority: </t>
    </r>
    <r>
      <rPr>
        <sz val="12"/>
        <color theme="1"/>
        <rFont val="Arial"/>
        <family val="2"/>
      </rPr>
      <t>_</t>
    </r>
    <r>
      <rPr>
        <u/>
        <sz val="12"/>
        <color theme="1"/>
        <rFont val="Arial"/>
        <family val="2"/>
      </rPr>
      <t>Item E-8, Act 162, 2009 SLH, as amended by Act 180, 2010 SLH</t>
    </r>
    <r>
      <rPr>
        <sz val="12"/>
        <color theme="1"/>
        <rFont val="Arial"/>
        <family val="2"/>
      </rPr>
      <t>___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</si>
  <si>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>__</t>
    </r>
    <r>
      <rPr>
        <u/>
        <sz val="12"/>
        <color theme="1"/>
        <rFont val="Arial"/>
        <family val="2"/>
      </rPr>
      <t>U</t>
    </r>
    <r>
      <rPr>
        <sz val="12"/>
        <color theme="1"/>
        <rFont val="Arial"/>
        <family val="2"/>
      </rPr>
      <t>____________________________</t>
    </r>
  </si>
  <si>
    <r>
      <rPr>
        <b/>
        <sz val="12"/>
        <color theme="1"/>
        <rFont val="Arial"/>
        <family val="2"/>
      </rPr>
      <t xml:space="preserve">Apprn. Account. No.: </t>
    </r>
    <r>
      <rPr>
        <sz val="12"/>
        <color theme="1"/>
        <rFont val="Arial"/>
        <family val="2"/>
      </rPr>
      <t xml:space="preserve"> __</t>
    </r>
    <r>
      <rPr>
        <u/>
        <sz val="12"/>
        <color theme="1"/>
        <rFont val="Arial"/>
        <family val="2"/>
      </rPr>
      <t>S 316 H</t>
    </r>
    <r>
      <rPr>
        <sz val="12"/>
        <color theme="1"/>
        <rFont val="Arial"/>
        <family val="2"/>
      </rPr>
      <t>____________________</t>
    </r>
  </si>
  <si>
    <r>
      <rPr>
        <b/>
        <sz val="12"/>
        <color theme="1"/>
        <rFont val="Arial"/>
        <family val="2"/>
      </rPr>
      <t>Legal Authority</t>
    </r>
    <r>
      <rPr>
        <b/>
        <u/>
        <sz val="12"/>
        <color theme="1"/>
        <rFont val="Arial"/>
        <family val="2"/>
      </rPr>
      <t>:</t>
    </r>
    <r>
      <rPr>
        <u/>
        <sz val="12"/>
        <color theme="1"/>
        <rFont val="Arial"/>
        <family val="2"/>
      </rPr>
      <t xml:space="preserve"> Section 339D-10, HRS (Act 13/2008)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</si>
  <si>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Electronic Device Recycling Fund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</si>
  <si>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319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</si>
  <si>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 Domestic Violence and Sexual Assault Special Fund  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</si>
  <si>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Section 321-1.3, HRS  </t>
    </r>
    <r>
      <rPr>
        <sz val="12"/>
        <color theme="1"/>
        <rFont val="Arial"/>
        <family val="2"/>
      </rPr>
      <t xml:space="preserve">    </t>
    </r>
  </si>
  <si>
    <r>
      <rPr>
        <b/>
        <sz val="12"/>
        <color theme="1"/>
        <rFont val="Arial"/>
        <family val="2"/>
      </rPr>
      <t>Fund Type (MOF):</t>
    </r>
    <r>
      <rPr>
        <u/>
        <sz val="12"/>
        <color theme="1"/>
        <rFont val="Arial"/>
        <family val="2"/>
      </rPr>
      <t xml:space="preserve">  B                                   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</si>
  <si>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 xml:space="preserve">  S 321 H                  </t>
    </r>
    <r>
      <rPr>
        <sz val="12"/>
        <color theme="1"/>
        <rFont val="Arial"/>
        <family val="2"/>
      </rPr>
      <t xml:space="preserve">   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</si>
  <si>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Noise, Radiation and Indoor Air Quality Special Fund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</si>
  <si>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322 H</t>
    </r>
  </si>
  <si>
    <r>
      <rPr>
        <b/>
        <sz val="12"/>
        <color theme="1"/>
        <rFont val="Arial"/>
        <family val="2"/>
      </rPr>
      <t>Fund Type (MOF):</t>
    </r>
    <r>
      <rPr>
        <u/>
        <sz val="12"/>
        <color theme="1"/>
        <rFont val="Arial"/>
        <family val="2"/>
      </rPr>
      <t xml:space="preserve">  B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</si>
  <si>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Section 342P-7, HRS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</si>
  <si>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 Asbestos and Lead Abatement Special Fund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</si>
  <si>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323 H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</si>
  <si>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Section 348F-7, HRS</t>
    </r>
    <r>
      <rPr>
        <sz val="12"/>
        <color theme="1"/>
        <rFont val="Arial"/>
        <family val="2"/>
      </rPr>
      <t xml:space="preserve"> 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</si>
  <si>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U</t>
    </r>
  </si>
  <si>
    <r>
      <rPr>
        <b/>
        <sz val="12"/>
        <color theme="1"/>
        <rFont val="Arial"/>
        <family val="2"/>
      </rPr>
      <t xml:space="preserve">Apprn. Account. No.: 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S-324-H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</si>
  <si>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DCAB - Special Parent Information Network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</si>
  <si>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 Vector Control, U-account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</si>
  <si>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327 H</t>
    </r>
  </si>
  <si>
    <r>
      <rPr>
        <b/>
        <sz val="12"/>
        <color theme="1"/>
        <rFont val="Arial"/>
        <family val="2"/>
      </rPr>
      <t>Fund Type (MOF):</t>
    </r>
    <r>
      <rPr>
        <u/>
        <sz val="12"/>
        <color theme="1"/>
        <rFont val="Arial"/>
        <family val="2"/>
      </rPr>
      <t xml:space="preserve"> U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</si>
  <si>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Act 259/2001 as amended by Act 177/2002; Act 213/2007</t>
    </r>
  </si>
  <si>
    <r>
      <rPr>
        <b/>
        <sz val="12"/>
        <color theme="1"/>
        <rFont val="Arial"/>
        <family val="2"/>
      </rPr>
      <t>Apprn. Account. No.: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329 H</t>
    </r>
  </si>
  <si>
    <r>
      <rPr>
        <b/>
        <sz val="12"/>
        <color theme="1"/>
        <rFont val="Arial"/>
        <family val="2"/>
      </rPr>
      <t>Fund Type (MOF):</t>
    </r>
    <r>
      <rPr>
        <u/>
        <sz val="12"/>
        <color theme="1"/>
        <rFont val="Arial"/>
        <family val="2"/>
      </rPr>
      <t>_U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</si>
  <si>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Act 162/2009, as amended by Act 180/2010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</si>
  <si>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PHN, Farrington High School (DOE) U-Account</t>
    </r>
  </si>
  <si>
    <r>
      <rPr>
        <b/>
        <sz val="12"/>
        <color theme="1"/>
        <rFont val="Arial"/>
        <family val="2"/>
      </rPr>
      <t>Name of Fund: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Leaking Underground Storage Tank Fund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</si>
  <si>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Section 342L-51 HRS</t>
    </r>
  </si>
  <si>
    <r>
      <rPr>
        <b/>
        <sz val="12"/>
        <color theme="1"/>
        <rFont val="Arial"/>
        <family val="2"/>
      </rPr>
      <t>Fund Type (MOF):</t>
    </r>
    <r>
      <rPr>
        <u/>
        <sz val="12"/>
        <color theme="1"/>
        <rFont val="Arial"/>
        <family val="2"/>
      </rPr>
      <t xml:space="preserve"> W</t>
    </r>
  </si>
  <si>
    <r>
      <rPr>
        <b/>
        <sz val="12"/>
        <color theme="1"/>
        <rFont val="Arial"/>
        <family val="2"/>
      </rPr>
      <t>Apprn. Acct. Number: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330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</si>
  <si>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Early Intervention Special Fund                </t>
    </r>
    <r>
      <rPr>
        <sz val="12"/>
        <color theme="1"/>
        <rFont val="Arial"/>
        <family val="2"/>
      </rPr>
      <t xml:space="preserve">   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</si>
  <si>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§ 321-355, HRS</t>
    </r>
    <r>
      <rPr>
        <sz val="12"/>
        <color theme="1"/>
        <rFont val="Arial"/>
        <family val="2"/>
      </rPr>
      <t>___________________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</si>
  <si>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B_</t>
    </r>
    <r>
      <rPr>
        <sz val="12"/>
        <color theme="1"/>
        <rFont val="Arial"/>
        <family val="2"/>
      </rPr>
      <t>___________________________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</si>
  <si>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 331 H_</t>
    </r>
    <r>
      <rPr>
        <sz val="12"/>
        <color theme="1"/>
        <rFont val="Arial"/>
        <family val="2"/>
      </rPr>
      <t>________________________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</si>
  <si>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DCAB Special Fund</t>
    </r>
  </si>
  <si>
    <r>
      <rPr>
        <b/>
        <sz val="12"/>
        <color theme="1"/>
        <rFont val="Arial"/>
        <family val="2"/>
      </rPr>
      <t>Legal Authority</t>
    </r>
    <r>
      <rPr>
        <sz val="12"/>
        <color theme="1"/>
        <rFont val="Arial"/>
        <family val="2"/>
      </rPr>
      <t xml:space="preserve">:  </t>
    </r>
    <r>
      <rPr>
        <u/>
        <sz val="12"/>
        <color theme="1"/>
        <rFont val="Arial"/>
        <family val="2"/>
      </rPr>
      <t>Section 348F-7, HRS</t>
    </r>
    <r>
      <rPr>
        <sz val="12"/>
        <color theme="1"/>
        <rFont val="Arial"/>
        <family val="2"/>
      </rPr>
      <t xml:space="preserve"> 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</si>
  <si>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B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</si>
  <si>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334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</si>
  <si>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_</t>
    </r>
    <r>
      <rPr>
        <u/>
        <sz val="12"/>
        <color theme="1"/>
        <rFont val="Arial"/>
        <family val="2"/>
      </rPr>
      <t>Tobacco Settlement Special Fund</t>
    </r>
    <r>
      <rPr>
        <sz val="12"/>
        <color theme="1"/>
        <rFont val="Arial"/>
        <family val="2"/>
      </rPr>
      <t>_______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</si>
  <si>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_</t>
    </r>
    <r>
      <rPr>
        <u/>
        <sz val="12"/>
        <color theme="1"/>
        <rFont val="Arial"/>
        <family val="2"/>
      </rPr>
      <t>Section 328L-2, HRS</t>
    </r>
    <r>
      <rPr>
        <sz val="12"/>
        <color theme="1"/>
        <rFont val="Arial"/>
        <family val="2"/>
      </rPr>
      <t>_______________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</si>
  <si>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>__</t>
    </r>
    <r>
      <rPr>
        <u/>
        <sz val="12"/>
        <color theme="1"/>
        <rFont val="Arial"/>
        <family val="2"/>
      </rPr>
      <t>B</t>
    </r>
    <r>
      <rPr>
        <sz val="12"/>
        <color theme="1"/>
        <rFont val="Arial"/>
        <family val="2"/>
      </rPr>
      <t>____________________________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</si>
  <si>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__</t>
    </r>
    <r>
      <rPr>
        <u/>
        <sz val="12"/>
        <color theme="1"/>
        <rFont val="Arial"/>
        <family val="2"/>
      </rPr>
      <t>S 335 H</t>
    </r>
    <r>
      <rPr>
        <sz val="12"/>
        <color theme="1"/>
        <rFont val="Arial"/>
        <family val="2"/>
      </rPr>
      <t>____________________</t>
    </r>
  </si>
  <si>
    <r>
      <rPr>
        <b/>
        <sz val="12"/>
        <color theme="1"/>
        <rFont val="Arial"/>
        <family val="2"/>
      </rPr>
      <t>Apprn. Acct. Number: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336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</si>
  <si>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Wastewater Treatment Certification Board Special Fund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</si>
  <si>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Section 340B-3.5, HRS (Act 238/SLH 1999)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</si>
  <si>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_</t>
    </r>
    <r>
      <rPr>
        <u/>
        <sz val="12"/>
        <color theme="1"/>
        <rFont val="Arial"/>
        <family val="2"/>
      </rPr>
      <t>Organ and Tissue Education Special Fund</t>
    </r>
    <r>
      <rPr>
        <sz val="12"/>
        <color theme="1"/>
        <rFont val="Arial"/>
        <family val="2"/>
      </rPr>
      <t>_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</si>
  <si>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_</t>
    </r>
    <r>
      <rPr>
        <u/>
        <sz val="12"/>
        <color theme="1"/>
        <rFont val="Arial"/>
        <family val="2"/>
      </rPr>
      <t>Sec. 327-5.6, HRS</t>
    </r>
    <r>
      <rPr>
        <sz val="12"/>
        <color theme="1"/>
        <rFont val="Arial"/>
        <family val="2"/>
      </rPr>
      <t>__________________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</si>
  <si>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__</t>
    </r>
    <r>
      <rPr>
        <u/>
        <sz val="12"/>
        <color theme="1"/>
        <rFont val="Arial"/>
        <family val="2"/>
      </rPr>
      <t>S-337-H</t>
    </r>
    <r>
      <rPr>
        <sz val="12"/>
        <color theme="1"/>
        <rFont val="Arial"/>
        <family val="2"/>
      </rPr>
      <t>____________________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</si>
  <si>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_</t>
    </r>
    <r>
      <rPr>
        <u/>
        <sz val="12"/>
        <color theme="1"/>
        <rFont val="Arial"/>
        <family val="2"/>
      </rPr>
      <t>Vital Statistics Improvement Fund</t>
    </r>
    <r>
      <rPr>
        <sz val="12"/>
        <color theme="1"/>
        <rFont val="Arial"/>
        <family val="2"/>
      </rPr>
      <t>______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</si>
  <si>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__</t>
    </r>
    <r>
      <rPr>
        <u/>
        <sz val="12"/>
        <color theme="1"/>
        <rFont val="Arial"/>
        <family val="2"/>
      </rPr>
      <t>HRS 338-14.6</t>
    </r>
    <r>
      <rPr>
        <sz val="12"/>
        <color theme="1"/>
        <rFont val="Arial"/>
        <family val="2"/>
      </rPr>
      <t>___________________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</si>
  <si>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>___</t>
    </r>
    <r>
      <rPr>
        <u/>
        <sz val="12"/>
        <color theme="1"/>
        <rFont val="Arial"/>
        <family val="2"/>
      </rPr>
      <t>B</t>
    </r>
    <r>
      <rPr>
        <sz val="12"/>
        <color theme="1"/>
        <rFont val="Arial"/>
        <family val="2"/>
      </rPr>
      <t>___________________________</t>
    </r>
  </si>
  <si>
    <r>
      <rPr>
        <b/>
        <sz val="12"/>
        <color theme="1"/>
        <rFont val="Arial"/>
        <family val="2"/>
      </rPr>
      <t xml:space="preserve">Apprn. Account. No.: </t>
    </r>
    <r>
      <rPr>
        <sz val="12"/>
        <color theme="1"/>
        <rFont val="Arial"/>
        <family val="2"/>
      </rPr>
      <t xml:space="preserve"> __</t>
    </r>
    <r>
      <rPr>
        <u/>
        <sz val="12"/>
        <color theme="1"/>
        <rFont val="Arial"/>
        <family val="2"/>
      </rPr>
      <t>S-338-H</t>
    </r>
    <r>
      <rPr>
        <sz val="12"/>
        <color theme="1"/>
        <rFont val="Arial"/>
        <family val="2"/>
      </rPr>
      <t>____________________</t>
    </r>
  </si>
  <si>
    <r>
      <rPr>
        <b/>
        <sz val="12"/>
        <color theme="1"/>
        <rFont val="Arial"/>
        <family val="2"/>
      </rPr>
      <t>Fund Type (MOF):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W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</si>
  <si>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339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</si>
  <si>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Environmental Response Revolving Fund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</si>
  <si>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Section 128D-2, HRS; also see Section 342, HRS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</si>
  <si>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Section 321-27, HRS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</si>
  <si>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340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</si>
  <si>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Sanitation and Environmental Health Special Fund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</si>
  <si>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Water Pollution Control Revolving Fund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</si>
  <si>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341 H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</si>
  <si>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Clean Water Act and Section 342D-83 HRS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</si>
  <si>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 Environmental Response Revolving Fund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</si>
  <si>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342 H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</si>
  <si>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Section 128D-2, HRS; also see Section 342, HRS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</si>
  <si>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 Drinking Water Treatment Revolving Loan Fund</t>
    </r>
  </si>
  <si>
    <r>
      <rPr>
        <b/>
        <sz val="12"/>
        <color theme="1"/>
        <rFont val="Arial"/>
        <family val="2"/>
      </rPr>
      <t>Apprn. Acct. Number: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344 H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</si>
  <si>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Section 340E-35 HRS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</si>
  <si>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Mental Health and Substance Abuse Special Fund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</si>
  <si>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Section 334-15, HRS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</si>
  <si>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B</t>
    </r>
    <r>
      <rPr>
        <sz val="12"/>
        <color theme="1"/>
        <rFont val="Arial"/>
        <family val="2"/>
      </rPr>
      <t xml:space="preserve"> </t>
    </r>
  </si>
  <si>
    <r>
      <rPr>
        <b/>
        <sz val="12"/>
        <color theme="1"/>
        <rFont val="Arial"/>
        <family val="2"/>
      </rPr>
      <t xml:space="preserve">Apprn. Account. No.: 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 346 H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</si>
  <si>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Act 165, SLH 2019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</si>
  <si>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347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</si>
  <si>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Intellectual and Developmental Disabilities  Medicaid Waiver Administrative Claiming Special Funds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</si>
  <si>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348 H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</si>
  <si>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 Environmental Management Special Fund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</si>
  <si>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Sec 342G-63 HRS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</si>
  <si>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 Clean Air Special Fund</t>
    </r>
  </si>
  <si>
    <r>
      <rPr>
        <b/>
        <sz val="12"/>
        <color theme="1"/>
        <rFont val="Arial"/>
        <family val="2"/>
      </rPr>
      <t>Apprn. Acct. Number: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349 H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</si>
  <si>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Sec 342B-32, HRS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</si>
  <si>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Act 242/1998 and 342P, HRS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</si>
</sst>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u/>
      <sz val="12"/>
      <color theme="1"/>
      <name val="Arial"/>
      <family val="2"/>
    </font>
    <font>
      <sz val="12"/>
      <color rgb="FFFF0000"/>
      <name val="Arial"/>
      <family val="2"/>
    </font>
    <font>
      <sz val="12"/>
      <color theme="9"/>
      <name val="Arial"/>
      <family val="2"/>
    </font>
    <font>
      <b/>
      <u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1" xfId="0" applyFont="1" applyFill="1" applyBorder="1"/>
    <xf numFmtId="3" fontId="2" fillId="0" borderId="1" xfId="0" applyNumberFormat="1" applyFont="1" applyFill="1" applyBorder="1"/>
    <xf numFmtId="3" fontId="2" fillId="0" borderId="2" xfId="0" applyNumberFormat="1" applyFont="1" applyFill="1" applyBorder="1"/>
    <xf numFmtId="0" fontId="2" fillId="0" borderId="0" xfId="0" applyFont="1" applyFill="1" applyAlignment="1">
      <alignment horizontal="left"/>
    </xf>
    <xf numFmtId="3" fontId="2" fillId="0" borderId="0" xfId="0" applyNumberFormat="1" applyFont="1" applyFill="1"/>
    <xf numFmtId="0" fontId="4" fillId="0" borderId="0" xfId="0" applyFont="1" applyFill="1"/>
    <xf numFmtId="0" fontId="5" fillId="0" borderId="0" xfId="0" applyFont="1" applyFill="1"/>
    <xf numFmtId="0" fontId="0" fillId="0" borderId="0" xfId="0" applyFill="1"/>
    <xf numFmtId="0" fontId="1" fillId="0" borderId="0" xfId="0" applyFont="1" applyFill="1" applyAlignment="1">
      <alignment horizontal="left"/>
    </xf>
    <xf numFmtId="0" fontId="1" fillId="0" borderId="0" xfId="0" applyFont="1" applyFill="1"/>
    <xf numFmtId="0" fontId="2" fillId="0" borderId="0" xfId="0" applyFon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theme" Target="theme/theme1.xml"/><Relationship Id="rId40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11C220-9200-4816-96D4-15A6CFE314F1}">
  <sheetPr>
    <pageSetUpPr fitToPage="1"/>
  </sheetPr>
  <dimension ref="B1:D24"/>
  <sheetViews>
    <sheetView tabSelected="1" showWhiteSpace="0"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2" t="s">
        <v>12</v>
      </c>
    </row>
    <row r="5" spans="2:4" ht="15.75" x14ac:dyDescent="0.25">
      <c r="B5" s="2" t="s">
        <v>16</v>
      </c>
    </row>
    <row r="6" spans="2:4" ht="15.75" x14ac:dyDescent="0.25">
      <c r="B6" s="2" t="s">
        <v>14</v>
      </c>
    </row>
    <row r="7" spans="2:4" ht="15.75" x14ac:dyDescent="0.25">
      <c r="B7" s="2" t="s">
        <v>15</v>
      </c>
    </row>
    <row r="8" spans="2:4" ht="15.75" x14ac:dyDescent="0.25">
      <c r="B8" s="2" t="s">
        <v>17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/>
      <c r="D13" s="6"/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f>14796503</f>
        <v>14796503</v>
      </c>
      <c r="D15" s="6">
        <f>14796503</f>
        <v>14796503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14796503</f>
        <v>14796503</v>
      </c>
      <c r="D23" s="7">
        <f>14796503</f>
        <v>14796503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45258F-8F4F-4428-91DA-8E4F643D7ED9}">
  <sheetPr>
    <pageSetUpPr fitToPage="1"/>
  </sheetPr>
  <dimension ref="B1:F24"/>
  <sheetViews>
    <sheetView zoomScaleNormal="100" workbookViewId="0">
      <selection activeCell="L37" sqref="L37"/>
    </sheetView>
  </sheetViews>
  <sheetFormatPr defaultRowHeight="15" x14ac:dyDescent="0.25"/>
  <cols>
    <col min="1" max="1" width="9.140625" style="12"/>
    <col min="2" max="2" width="36.7109375" style="12" customWidth="1"/>
    <col min="3" max="3" width="12.140625" style="12" customWidth="1"/>
    <col min="4" max="4" width="12.42578125" style="12" customWidth="1"/>
    <col min="5" max="16384" width="9.140625" style="12"/>
  </cols>
  <sheetData>
    <row r="1" spans="2:6" ht="15.75" x14ac:dyDescent="0.25">
      <c r="B1" s="1" t="s">
        <v>0</v>
      </c>
      <c r="C1" s="1"/>
      <c r="D1" s="1"/>
      <c r="E1" s="2"/>
      <c r="F1" s="2"/>
    </row>
    <row r="2" spans="2:6" ht="15.75" x14ac:dyDescent="0.25">
      <c r="B2" s="1" t="s">
        <v>1</v>
      </c>
      <c r="C2" s="1"/>
      <c r="D2" s="1"/>
      <c r="E2" s="2"/>
      <c r="F2" s="2"/>
    </row>
    <row r="3" spans="2:6" ht="15.75" x14ac:dyDescent="0.25">
      <c r="B3" s="2"/>
      <c r="C3" s="2"/>
      <c r="D3" s="2"/>
      <c r="E3" s="2"/>
      <c r="F3" s="2"/>
    </row>
    <row r="4" spans="2:6" ht="15.75" x14ac:dyDescent="0.25">
      <c r="B4" s="14" t="s">
        <v>13</v>
      </c>
      <c r="C4" s="2"/>
      <c r="D4" s="2"/>
      <c r="E4" s="2"/>
      <c r="F4" s="2"/>
    </row>
    <row r="5" spans="2:6" ht="15.75" x14ac:dyDescent="0.25">
      <c r="B5" s="2" t="s">
        <v>18</v>
      </c>
      <c r="C5" s="2"/>
      <c r="D5" s="2"/>
      <c r="E5" s="2"/>
      <c r="F5" s="2"/>
    </row>
    <row r="6" spans="2:6" ht="15.75" x14ac:dyDescent="0.25">
      <c r="B6" s="2" t="s">
        <v>19</v>
      </c>
      <c r="C6" s="2"/>
      <c r="D6" s="2"/>
      <c r="E6" s="2"/>
      <c r="F6" s="2"/>
    </row>
    <row r="7" spans="2:6" ht="15.75" x14ac:dyDescent="0.25">
      <c r="B7" s="2" t="s">
        <v>20</v>
      </c>
      <c r="C7" s="2"/>
      <c r="D7" s="2"/>
      <c r="E7" s="2"/>
      <c r="F7" s="2"/>
    </row>
    <row r="8" spans="2:6" ht="15.75" x14ac:dyDescent="0.25">
      <c r="B8" s="2" t="s">
        <v>21</v>
      </c>
      <c r="C8" s="2"/>
      <c r="D8" s="2"/>
      <c r="E8" s="2"/>
      <c r="F8" s="2"/>
    </row>
    <row r="9" spans="2:6" ht="15.75" x14ac:dyDescent="0.25">
      <c r="B9" s="2"/>
      <c r="C9" s="2"/>
      <c r="D9" s="2"/>
      <c r="E9" s="2"/>
      <c r="F9" s="2"/>
    </row>
    <row r="10" spans="2:6" ht="15.75" x14ac:dyDescent="0.25">
      <c r="B10" s="2"/>
      <c r="C10" s="3" t="s">
        <v>2</v>
      </c>
      <c r="D10" s="3" t="s">
        <v>2</v>
      </c>
      <c r="E10" s="2"/>
      <c r="F10" s="2"/>
    </row>
    <row r="11" spans="2:6" ht="15.75" x14ac:dyDescent="0.25">
      <c r="B11" s="2"/>
      <c r="C11" s="3" t="s">
        <v>3</v>
      </c>
      <c r="D11" s="3" t="s">
        <v>4</v>
      </c>
      <c r="E11" s="2"/>
      <c r="F11" s="2"/>
    </row>
    <row r="12" spans="2:6" ht="15.75" x14ac:dyDescent="0.25">
      <c r="B12" s="2"/>
      <c r="C12" s="4" t="s">
        <v>5</v>
      </c>
      <c r="D12" s="4" t="s">
        <v>5</v>
      </c>
      <c r="E12" s="2"/>
      <c r="F12" s="2"/>
    </row>
    <row r="13" spans="2:6" ht="15.75" x14ac:dyDescent="0.25">
      <c r="B13" s="5" t="s">
        <v>6</v>
      </c>
      <c r="C13" s="6">
        <v>646751</v>
      </c>
      <c r="D13" s="6">
        <f>C13+25006</f>
        <v>671757</v>
      </c>
      <c r="E13" s="2"/>
      <c r="F13" s="2"/>
    </row>
    <row r="14" spans="2:6" ht="15.75" x14ac:dyDescent="0.25">
      <c r="B14" s="5"/>
      <c r="C14" s="6"/>
      <c r="D14" s="6"/>
      <c r="E14" s="2"/>
      <c r="F14" s="2"/>
    </row>
    <row r="15" spans="2:6" ht="15.75" x14ac:dyDescent="0.25">
      <c r="B15" s="5" t="s">
        <v>7</v>
      </c>
      <c r="C15" s="6">
        <v>1412925</v>
      </c>
      <c r="D15" s="6">
        <v>1387919</v>
      </c>
      <c r="E15" s="2"/>
      <c r="F15" s="2"/>
    </row>
    <row r="16" spans="2:6" ht="15.75" x14ac:dyDescent="0.25">
      <c r="B16" s="5"/>
      <c r="C16" s="6"/>
      <c r="D16" s="6"/>
      <c r="E16" s="2"/>
      <c r="F16" s="2"/>
    </row>
    <row r="17" spans="2:6" ht="15.75" x14ac:dyDescent="0.25">
      <c r="B17" s="5" t="s">
        <v>8</v>
      </c>
      <c r="C17" s="6">
        <v>0</v>
      </c>
      <c r="D17" s="6">
        <v>0</v>
      </c>
      <c r="E17" s="2"/>
      <c r="F17" s="2"/>
    </row>
    <row r="18" spans="2:6" ht="15.75" x14ac:dyDescent="0.25">
      <c r="B18" s="5"/>
      <c r="C18" s="6"/>
      <c r="D18" s="6"/>
      <c r="E18" s="2"/>
      <c r="F18" s="2"/>
    </row>
    <row r="19" spans="2:6" ht="15.75" x14ac:dyDescent="0.25">
      <c r="B19" s="5" t="s">
        <v>9</v>
      </c>
      <c r="C19" s="6">
        <v>0</v>
      </c>
      <c r="D19" s="6">
        <v>0</v>
      </c>
      <c r="E19" s="2"/>
      <c r="F19" s="2"/>
    </row>
    <row r="20" spans="2:6" ht="15.75" x14ac:dyDescent="0.25">
      <c r="B20" s="5"/>
      <c r="C20" s="6"/>
      <c r="D20" s="6"/>
      <c r="E20" s="2"/>
      <c r="F20" s="2"/>
    </row>
    <row r="21" spans="2:6" ht="15.75" x14ac:dyDescent="0.25">
      <c r="B21" s="5" t="s">
        <v>10</v>
      </c>
      <c r="C21" s="6">
        <v>0</v>
      </c>
      <c r="D21" s="6">
        <v>0</v>
      </c>
      <c r="E21" s="2"/>
      <c r="F21" s="2"/>
    </row>
    <row r="22" spans="2:6" ht="15.75" x14ac:dyDescent="0.25">
      <c r="B22" s="5"/>
      <c r="C22" s="6"/>
      <c r="D22" s="6"/>
      <c r="E22" s="2"/>
      <c r="F22" s="2"/>
    </row>
    <row r="23" spans="2:6" ht="16.5" thickBot="1" x14ac:dyDescent="0.3">
      <c r="B23" s="5" t="s">
        <v>11</v>
      </c>
      <c r="C23" s="7">
        <f>SUM(C13:C22)</f>
        <v>2059676</v>
      </c>
      <c r="D23" s="7">
        <f>SUM(D13:D22)</f>
        <v>2059676</v>
      </c>
      <c r="E23" s="2"/>
      <c r="F23" s="2"/>
    </row>
    <row r="24" spans="2:6" ht="16.5" thickTop="1" x14ac:dyDescent="0.25">
      <c r="B24" s="2"/>
      <c r="C24" s="2"/>
      <c r="D24" s="2"/>
      <c r="E24" s="2"/>
      <c r="F24" s="2"/>
    </row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A56374-C164-49A7-A8B2-F5147EC037F4}">
  <dimension ref="B1:F24"/>
  <sheetViews>
    <sheetView zoomScaleNormal="100" workbookViewId="0">
      <selection activeCell="L37" sqref="L37"/>
    </sheetView>
  </sheetViews>
  <sheetFormatPr defaultRowHeight="15" x14ac:dyDescent="0.25"/>
  <cols>
    <col min="1" max="1" width="9.140625" style="12"/>
    <col min="2" max="2" width="40.140625" style="12" customWidth="1"/>
    <col min="3" max="3" width="12.140625" style="12" customWidth="1"/>
    <col min="4" max="4" width="12.42578125" style="12" customWidth="1"/>
    <col min="5" max="16384" width="9.140625" style="12"/>
  </cols>
  <sheetData>
    <row r="1" spans="2:6" ht="15.75" x14ac:dyDescent="0.25">
      <c r="B1" s="1" t="s">
        <v>0</v>
      </c>
      <c r="C1" s="1"/>
      <c r="D1" s="1"/>
      <c r="E1" s="2"/>
      <c r="F1" s="2"/>
    </row>
    <row r="2" spans="2:6" ht="15.75" x14ac:dyDescent="0.25">
      <c r="B2" s="1" t="s">
        <v>1</v>
      </c>
      <c r="C2" s="1"/>
      <c r="D2" s="1"/>
      <c r="E2" s="2"/>
      <c r="F2" s="2"/>
    </row>
    <row r="3" spans="2:6" ht="15.75" x14ac:dyDescent="0.25">
      <c r="B3" s="2"/>
      <c r="C3" s="2"/>
      <c r="D3" s="2"/>
      <c r="E3" s="2"/>
      <c r="F3" s="2"/>
    </row>
    <row r="4" spans="2:6" ht="15.75" x14ac:dyDescent="0.25">
      <c r="B4" s="14" t="s">
        <v>13</v>
      </c>
      <c r="C4" s="2"/>
      <c r="D4" s="2"/>
      <c r="E4" s="2"/>
      <c r="F4" s="2"/>
    </row>
    <row r="5" spans="2:6" ht="15.75" x14ac:dyDescent="0.25">
      <c r="B5" s="8" t="s">
        <v>24</v>
      </c>
      <c r="C5" s="13"/>
      <c r="D5" s="13"/>
      <c r="E5" s="13"/>
      <c r="F5" s="2"/>
    </row>
    <row r="6" spans="2:6" ht="15.75" x14ac:dyDescent="0.25">
      <c r="B6" s="8" t="s">
        <v>22</v>
      </c>
      <c r="C6" s="2"/>
      <c r="D6" s="2"/>
      <c r="E6" s="2"/>
      <c r="F6" s="2"/>
    </row>
    <row r="7" spans="2:6" ht="15.75" x14ac:dyDescent="0.25">
      <c r="B7" s="2" t="s">
        <v>20</v>
      </c>
      <c r="C7" s="2"/>
      <c r="D7" s="2"/>
      <c r="E7" s="2"/>
      <c r="F7" s="2"/>
    </row>
    <row r="8" spans="2:6" ht="15.75" x14ac:dyDescent="0.25">
      <c r="B8" s="2" t="s">
        <v>23</v>
      </c>
      <c r="C8" s="2"/>
      <c r="D8" s="2"/>
      <c r="E8" s="2"/>
      <c r="F8" s="2"/>
    </row>
    <row r="9" spans="2:6" ht="15.75" x14ac:dyDescent="0.25">
      <c r="B9" s="2"/>
      <c r="C9" s="2"/>
      <c r="D9" s="2"/>
      <c r="E9" s="2"/>
      <c r="F9" s="2"/>
    </row>
    <row r="10" spans="2:6" ht="15.75" x14ac:dyDescent="0.25">
      <c r="B10" s="2"/>
      <c r="C10" s="3" t="s">
        <v>2</v>
      </c>
      <c r="D10" s="3" t="s">
        <v>2</v>
      </c>
      <c r="E10" s="2"/>
      <c r="F10" s="2"/>
    </row>
    <row r="11" spans="2:6" ht="15.75" x14ac:dyDescent="0.25">
      <c r="B11" s="2"/>
      <c r="C11" s="3" t="s">
        <v>3</v>
      </c>
      <c r="D11" s="3" t="s">
        <v>4</v>
      </c>
      <c r="E11" s="2"/>
      <c r="F11" s="2"/>
    </row>
    <row r="12" spans="2:6" ht="15.75" x14ac:dyDescent="0.25">
      <c r="B12" s="2"/>
      <c r="C12" s="4" t="s">
        <v>5</v>
      </c>
      <c r="D12" s="4" t="s">
        <v>5</v>
      </c>
      <c r="E12" s="2"/>
      <c r="F12" s="2"/>
    </row>
    <row r="13" spans="2:6" ht="15.75" x14ac:dyDescent="0.25">
      <c r="B13" s="5" t="s">
        <v>6</v>
      </c>
      <c r="C13" s="6">
        <v>227000</v>
      </c>
      <c r="D13" s="6">
        <v>227000</v>
      </c>
      <c r="E13" s="2"/>
      <c r="F13" s="2"/>
    </row>
    <row r="14" spans="2:6" ht="15.75" x14ac:dyDescent="0.25">
      <c r="B14" s="5"/>
      <c r="C14" s="6"/>
      <c r="D14" s="6"/>
      <c r="E14" s="2"/>
      <c r="F14" s="2"/>
    </row>
    <row r="15" spans="2:6" ht="15.75" x14ac:dyDescent="0.25">
      <c r="B15" s="5" t="s">
        <v>7</v>
      </c>
      <c r="C15" s="6">
        <v>25005</v>
      </c>
      <c r="D15" s="6">
        <v>25000</v>
      </c>
      <c r="E15" s="2"/>
      <c r="F15" s="2"/>
    </row>
    <row r="16" spans="2:6" ht="15.75" x14ac:dyDescent="0.25">
      <c r="B16" s="5"/>
      <c r="C16" s="6"/>
      <c r="D16" s="6"/>
      <c r="E16" s="2"/>
      <c r="F16" s="2"/>
    </row>
    <row r="17" spans="2:6" ht="15.75" x14ac:dyDescent="0.25">
      <c r="B17" s="5" t="s">
        <v>8</v>
      </c>
      <c r="C17" s="6">
        <v>0</v>
      </c>
      <c r="D17" s="6">
        <v>0</v>
      </c>
      <c r="E17" s="2"/>
      <c r="F17" s="2"/>
    </row>
    <row r="18" spans="2:6" ht="15.75" x14ac:dyDescent="0.25">
      <c r="B18" s="5"/>
      <c r="C18" s="6"/>
      <c r="D18" s="6"/>
      <c r="E18" s="2"/>
      <c r="F18" s="2"/>
    </row>
    <row r="19" spans="2:6" ht="15.75" x14ac:dyDescent="0.25">
      <c r="B19" s="5" t="s">
        <v>9</v>
      </c>
      <c r="C19" s="6">
        <v>0</v>
      </c>
      <c r="D19" s="6">
        <v>0</v>
      </c>
      <c r="E19" s="2"/>
      <c r="F19" s="2"/>
    </row>
    <row r="20" spans="2:6" ht="15.75" x14ac:dyDescent="0.25">
      <c r="B20" s="5"/>
      <c r="C20" s="6"/>
      <c r="D20" s="6"/>
      <c r="E20" s="2"/>
      <c r="F20" s="2"/>
    </row>
    <row r="21" spans="2:6" ht="15.75" x14ac:dyDescent="0.25">
      <c r="B21" s="5" t="s">
        <v>10</v>
      </c>
      <c r="C21" s="6">
        <v>0</v>
      </c>
      <c r="D21" s="6">
        <v>0</v>
      </c>
      <c r="E21" s="2"/>
      <c r="F21" s="2"/>
    </row>
    <row r="22" spans="2:6" ht="15.75" x14ac:dyDescent="0.25">
      <c r="B22" s="5"/>
      <c r="C22" s="6"/>
      <c r="D22" s="6"/>
      <c r="E22" s="2"/>
      <c r="F22" s="2"/>
    </row>
    <row r="23" spans="2:6" ht="16.5" thickBot="1" x14ac:dyDescent="0.3">
      <c r="B23" s="5" t="s">
        <v>11</v>
      </c>
      <c r="C23" s="7">
        <f>SUM(C13:C22)</f>
        <v>252005</v>
      </c>
      <c r="D23" s="7">
        <f>SUM(D13:D22)</f>
        <v>252000</v>
      </c>
      <c r="E23" s="2"/>
      <c r="F23" s="2"/>
    </row>
    <row r="24" spans="2:6" ht="16.5" thickTop="1" x14ac:dyDescent="0.25">
      <c r="B24" s="2"/>
      <c r="C24" s="2"/>
      <c r="D24" s="2"/>
      <c r="E24" s="2"/>
      <c r="F24" s="2"/>
    </row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BEA170-A622-42B3-B11C-33E5C6227203}">
  <sheetPr>
    <pageSetUpPr fitToPage="1"/>
  </sheetPr>
  <dimension ref="B1:D24"/>
  <sheetViews>
    <sheetView showWhiteSpace="0" zoomScaleNormal="100" workbookViewId="0">
      <selection activeCell="L37" sqref="L37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2" t="s">
        <v>25</v>
      </c>
    </row>
    <row r="6" spans="2:4" ht="15.75" x14ac:dyDescent="0.25">
      <c r="B6" s="2" t="s">
        <v>26</v>
      </c>
    </row>
    <row r="7" spans="2:4" ht="15.75" x14ac:dyDescent="0.25">
      <c r="B7" s="2" t="s">
        <v>27</v>
      </c>
    </row>
    <row r="8" spans="2:4" ht="15.75" x14ac:dyDescent="0.25">
      <c r="B8" s="2" t="s">
        <v>28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190750</v>
      </c>
      <c r="D13" s="6">
        <v>190750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12330763</v>
      </c>
      <c r="D15" s="6">
        <v>12330763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SUM(C13,C15,C17,C19,C21)</f>
        <v>12521513</v>
      </c>
      <c r="D23" s="7">
        <f>SUM(D13,D15,D17,D19,D21)</f>
        <v>12521513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998105-807B-4C6C-9DA2-802BA64B9FFB}">
  <sheetPr>
    <pageSetUpPr fitToPage="1"/>
  </sheetPr>
  <dimension ref="B1:D24"/>
  <sheetViews>
    <sheetView showWhiteSpace="0" zoomScaleNormal="100" workbookViewId="0">
      <selection activeCell="L37" sqref="L37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38.25" customHeight="1" x14ac:dyDescent="0.2">
      <c r="B5" s="15" t="s">
        <v>29</v>
      </c>
      <c r="C5" s="15"/>
      <c r="D5" s="15"/>
    </row>
    <row r="6" spans="2:4" ht="15.75" x14ac:dyDescent="0.25">
      <c r="B6" s="2" t="s">
        <v>30</v>
      </c>
    </row>
    <row r="7" spans="2:4" ht="15.75" x14ac:dyDescent="0.25">
      <c r="B7" s="2" t="s">
        <v>31</v>
      </c>
    </row>
    <row r="8" spans="2:4" ht="15.75" x14ac:dyDescent="0.25">
      <c r="B8" s="2" t="s">
        <v>32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1675984</v>
      </c>
      <c r="D13" s="6">
        <v>1675984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13480920</v>
      </c>
      <c r="D15" s="6">
        <v>13480920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50000</v>
      </c>
      <c r="D17" s="6">
        <v>50000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SUM(C13:C21)</f>
        <v>15206904</v>
      </c>
      <c r="D23" s="7">
        <f>SUM(D13:D21)</f>
        <v>15206904</v>
      </c>
    </row>
    <row r="24" spans="2:4" ht="15.75" thickTop="1" x14ac:dyDescent="0.2"/>
  </sheetData>
  <mergeCells count="3">
    <mergeCell ref="B1:D1"/>
    <mergeCell ref="B2:D2"/>
    <mergeCell ref="B5:D5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806505-24BC-4F96-AA17-0BF1D073D177}">
  <dimension ref="B1:D24"/>
  <sheetViews>
    <sheetView zoomScaleNormal="100" workbookViewId="0">
      <selection activeCell="L37" sqref="L37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38.25" customHeight="1" x14ac:dyDescent="0.2">
      <c r="B5" s="15" t="s">
        <v>36</v>
      </c>
      <c r="C5" s="15"/>
      <c r="D5" s="15"/>
    </row>
    <row r="6" spans="2:4" ht="15.75" x14ac:dyDescent="0.25">
      <c r="B6" s="2" t="s">
        <v>35</v>
      </c>
    </row>
    <row r="7" spans="2:4" ht="15.75" x14ac:dyDescent="0.25">
      <c r="B7" s="2" t="s">
        <v>34</v>
      </c>
    </row>
    <row r="8" spans="2:4" ht="15.75" x14ac:dyDescent="0.25">
      <c r="B8" s="2" t="s">
        <v>33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525000</v>
      </c>
      <c r="D15" s="6">
        <v>500000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C21+C19+C17+C15</f>
        <v>525000</v>
      </c>
      <c r="D23" s="7">
        <f>D21+D19+D17+D15</f>
        <v>500000</v>
      </c>
    </row>
    <row r="24" spans="2:4" ht="15.75" thickTop="1" x14ac:dyDescent="0.2"/>
  </sheetData>
  <mergeCells count="3">
    <mergeCell ref="B1:D1"/>
    <mergeCell ref="B2:D2"/>
    <mergeCell ref="B5:D5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AD6D35-5CDF-4AB0-B7BA-A06EDD268C7F}">
  <sheetPr>
    <pageSetUpPr fitToPage="1"/>
  </sheetPr>
  <dimension ref="B1:D24"/>
  <sheetViews>
    <sheetView showWhiteSpace="0" zoomScaleNormal="100" workbookViewId="0">
      <selection activeCell="L37" sqref="L37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2" t="s">
        <v>37</v>
      </c>
    </row>
    <row r="6" spans="2:4" ht="15.75" x14ac:dyDescent="0.25">
      <c r="B6" s="2" t="s">
        <v>38</v>
      </c>
    </row>
    <row r="7" spans="2:4" ht="15.75" x14ac:dyDescent="0.25">
      <c r="B7" s="2" t="s">
        <v>39</v>
      </c>
    </row>
    <row r="8" spans="2:4" ht="15.75" x14ac:dyDescent="0.25">
      <c r="B8" s="2" t="s">
        <v>40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/>
      <c r="D13" s="6">
        <v>27613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114000</v>
      </c>
      <c r="D15" s="6">
        <v>86387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v>114000</v>
      </c>
      <c r="D23" s="7">
        <v>114000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4036D2-9A62-4A5D-82AD-E4FF50D77B18}">
  <sheetPr>
    <pageSetUpPr fitToPage="1"/>
  </sheetPr>
  <dimension ref="B1:D24"/>
  <sheetViews>
    <sheetView showWhiteSpace="0" zoomScaleNormal="100" workbookViewId="0">
      <selection activeCell="L37" sqref="L37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2" t="s">
        <v>41</v>
      </c>
    </row>
    <row r="6" spans="2:4" ht="15.75" x14ac:dyDescent="0.25">
      <c r="B6" s="2" t="s">
        <v>42</v>
      </c>
    </row>
    <row r="7" spans="2:4" ht="15.75" x14ac:dyDescent="0.25">
      <c r="B7" s="2" t="s">
        <v>43</v>
      </c>
    </row>
    <row r="8" spans="2:4" ht="15.75" x14ac:dyDescent="0.25">
      <c r="B8" s="2" t="s">
        <v>44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/>
      <c r="D13" s="6"/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800000</v>
      </c>
      <c r="D15" s="6">
        <v>800000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SUM(C13,C15,C17,C19,C21)</f>
        <v>800000</v>
      </c>
      <c r="D23" s="7">
        <f>SUM(D13,D15,D17,D19,D21)</f>
        <v>800000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F1FF03-72C1-41BA-B29F-089D7B59A012}">
  <sheetPr>
    <pageSetUpPr fitToPage="1"/>
  </sheetPr>
  <dimension ref="B1:D24"/>
  <sheetViews>
    <sheetView showWhiteSpace="0" zoomScaleNormal="100" workbookViewId="0">
      <selection activeCell="L37" sqref="L37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2" t="s">
        <v>45</v>
      </c>
    </row>
    <row r="6" spans="2:4" ht="15.75" x14ac:dyDescent="0.25">
      <c r="B6" s="2" t="s">
        <v>46</v>
      </c>
    </row>
    <row r="7" spans="2:4" ht="15.75" x14ac:dyDescent="0.25">
      <c r="B7" s="2" t="s">
        <v>47</v>
      </c>
    </row>
    <row r="8" spans="2:4" ht="15.75" x14ac:dyDescent="0.25">
      <c r="B8" s="2" t="s">
        <v>48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f>638984</f>
        <v>638984</v>
      </c>
      <c r="D13" s="6">
        <f>638984+4556+61218</f>
        <v>704758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f>6831597</f>
        <v>6831597</v>
      </c>
      <c r="D15" s="6">
        <f>6831597-4556-61218</f>
        <v>6765823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7470581</f>
        <v>7470581</v>
      </c>
      <c r="D23" s="7">
        <f>7470581</f>
        <v>7470581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3756FD-D96C-4650-A92B-B277142624E7}">
  <dimension ref="B1:D23"/>
  <sheetViews>
    <sheetView zoomScaleNormal="100" workbookViewId="0">
      <selection activeCell="L37" sqref="L37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8" t="s">
        <v>49</v>
      </c>
      <c r="C5" s="3"/>
    </row>
    <row r="6" spans="2:4" ht="15.75" x14ac:dyDescent="0.25">
      <c r="B6" s="8" t="s">
        <v>50</v>
      </c>
      <c r="C6" s="3"/>
    </row>
    <row r="7" spans="2:4" ht="15.75" x14ac:dyDescent="0.25">
      <c r="B7" s="8" t="s">
        <v>20</v>
      </c>
      <c r="C7" s="3"/>
    </row>
    <row r="8" spans="2:4" ht="15.75" x14ac:dyDescent="0.25">
      <c r="B8" s="8" t="s">
        <v>51</v>
      </c>
      <c r="C8" s="3"/>
    </row>
    <row r="9" spans="2:4" ht="15.75" x14ac:dyDescent="0.25">
      <c r="C9" s="3" t="s">
        <v>2</v>
      </c>
      <c r="D9" s="3" t="s">
        <v>2</v>
      </c>
    </row>
    <row r="10" spans="2:4" ht="15.75" x14ac:dyDescent="0.25">
      <c r="C10" s="3" t="s">
        <v>3</v>
      </c>
      <c r="D10" s="3" t="s">
        <v>4</v>
      </c>
    </row>
    <row r="11" spans="2:4" x14ac:dyDescent="0.2">
      <c r="C11" s="4" t="s">
        <v>5</v>
      </c>
      <c r="D11" s="4" t="s">
        <v>5</v>
      </c>
    </row>
    <row r="12" spans="2:4" x14ac:dyDescent="0.2">
      <c r="B12" s="5" t="s">
        <v>6</v>
      </c>
      <c r="C12" s="6">
        <v>863966</v>
      </c>
      <c r="D12" s="6">
        <v>863966</v>
      </c>
    </row>
    <row r="13" spans="2:4" x14ac:dyDescent="0.2">
      <c r="B13" s="5"/>
      <c r="C13" s="6"/>
      <c r="D13" s="6"/>
    </row>
    <row r="14" spans="2:4" x14ac:dyDescent="0.2">
      <c r="B14" s="5" t="s">
        <v>7</v>
      </c>
      <c r="C14" s="6">
        <v>70274989</v>
      </c>
      <c r="D14" s="6">
        <v>70274989</v>
      </c>
    </row>
    <row r="15" spans="2:4" x14ac:dyDescent="0.2">
      <c r="B15" s="5"/>
      <c r="C15" s="6"/>
      <c r="D15" s="6"/>
    </row>
    <row r="16" spans="2:4" x14ac:dyDescent="0.2">
      <c r="B16" s="5" t="s">
        <v>8</v>
      </c>
      <c r="C16" s="6"/>
      <c r="D16" s="6"/>
    </row>
    <row r="17" spans="2:4" x14ac:dyDescent="0.2">
      <c r="B17" s="5"/>
      <c r="C17" s="6"/>
      <c r="D17" s="6"/>
    </row>
    <row r="18" spans="2:4" x14ac:dyDescent="0.2">
      <c r="B18" s="5" t="s">
        <v>9</v>
      </c>
      <c r="C18" s="6"/>
      <c r="D18" s="6"/>
    </row>
    <row r="19" spans="2:4" x14ac:dyDescent="0.2">
      <c r="B19" s="5"/>
      <c r="C19" s="6"/>
      <c r="D19" s="6"/>
    </row>
    <row r="20" spans="2:4" x14ac:dyDescent="0.2">
      <c r="B20" s="5" t="s">
        <v>10</v>
      </c>
      <c r="C20" s="6"/>
      <c r="D20" s="6"/>
    </row>
    <row r="21" spans="2:4" x14ac:dyDescent="0.2">
      <c r="B21" s="5"/>
      <c r="C21" s="6"/>
      <c r="D21" s="6"/>
    </row>
    <row r="22" spans="2:4" ht="15.75" thickBot="1" x14ac:dyDescent="0.25">
      <c r="B22" s="5" t="s">
        <v>11</v>
      </c>
      <c r="C22" s="7">
        <f>SUM(C12:C21)</f>
        <v>71138955</v>
      </c>
      <c r="D22" s="7">
        <f>SUM(D12:D21)</f>
        <v>71138955</v>
      </c>
    </row>
    <row r="23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663B78-2253-45EB-81E4-AF46A608F621}">
  <sheetPr>
    <pageSetUpPr fitToPage="1"/>
  </sheetPr>
  <dimension ref="B1:D24"/>
  <sheetViews>
    <sheetView showWhiteSpace="0" zoomScaleNormal="100" workbookViewId="0">
      <selection activeCell="L37" sqref="L37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2" t="s">
        <v>52</v>
      </c>
    </row>
    <row r="6" spans="2:4" ht="15.75" x14ac:dyDescent="0.25">
      <c r="B6" s="2" t="s">
        <v>53</v>
      </c>
    </row>
    <row r="7" spans="2:4" ht="15.75" x14ac:dyDescent="0.25">
      <c r="B7" s="2" t="s">
        <v>43</v>
      </c>
    </row>
    <row r="8" spans="2:4" ht="15.75" x14ac:dyDescent="0.25">
      <c r="B8" s="2" t="s">
        <v>54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304465</v>
      </c>
      <c r="D13" s="6">
        <v>304465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432510</v>
      </c>
      <c r="D15" s="6">
        <v>435000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736975</v>
      </c>
      <c r="D23" s="7">
        <f>SUM(D13:D22)</f>
        <v>739465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54A312-ADBD-4C04-BE0D-11860385C320}">
  <dimension ref="B1:D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8" t="s">
        <v>55</v>
      </c>
      <c r="C5" s="3"/>
    </row>
    <row r="6" spans="2:4" ht="15.75" x14ac:dyDescent="0.25">
      <c r="B6" s="8" t="s">
        <v>57</v>
      </c>
      <c r="C6" s="3"/>
    </row>
    <row r="7" spans="2:4" ht="15.75" x14ac:dyDescent="0.25">
      <c r="B7" s="8" t="s">
        <v>20</v>
      </c>
      <c r="C7" s="3"/>
    </row>
    <row r="8" spans="2:4" ht="15.75" x14ac:dyDescent="0.25">
      <c r="B8" s="8" t="s">
        <v>56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34097</v>
      </c>
      <c r="D13" s="6">
        <v>34097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/>
      <c r="D15" s="6"/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34097</v>
      </c>
      <c r="D23" s="7">
        <f>SUM(D13:D22)</f>
        <v>34097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E09BE3-E57D-453C-AD61-82C2A2CCF460}">
  <sheetPr>
    <pageSetUpPr fitToPage="1"/>
  </sheetPr>
  <dimension ref="B1:J24"/>
  <sheetViews>
    <sheetView showWhiteSpace="0" zoomScaleNormal="100" workbookViewId="0">
      <selection activeCell="L37" sqref="L37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10" ht="15.75" x14ac:dyDescent="0.25">
      <c r="B1" s="1" t="s">
        <v>0</v>
      </c>
      <c r="C1" s="1"/>
      <c r="D1" s="1"/>
    </row>
    <row r="2" spans="2:10" ht="15.75" x14ac:dyDescent="0.25">
      <c r="B2" s="1" t="s">
        <v>1</v>
      </c>
      <c r="C2" s="1"/>
      <c r="D2" s="1"/>
    </row>
    <row r="4" spans="2:10" ht="15.75" x14ac:dyDescent="0.25">
      <c r="B4" s="14" t="s">
        <v>13</v>
      </c>
    </row>
    <row r="5" spans="2:10" ht="15.75" x14ac:dyDescent="0.25">
      <c r="B5" s="2" t="s">
        <v>58</v>
      </c>
    </row>
    <row r="6" spans="2:10" ht="38.25" customHeight="1" x14ac:dyDescent="0.2">
      <c r="B6" s="15" t="s">
        <v>59</v>
      </c>
      <c r="C6" s="15"/>
      <c r="D6" s="15"/>
      <c r="I6" s="10"/>
      <c r="J6" s="11"/>
    </row>
    <row r="7" spans="2:10" ht="15.75" x14ac:dyDescent="0.25">
      <c r="B7" s="2" t="s">
        <v>60</v>
      </c>
    </row>
    <row r="8" spans="2:10" ht="15.75" x14ac:dyDescent="0.25">
      <c r="B8" s="2" t="s">
        <v>61</v>
      </c>
    </row>
    <row r="10" spans="2:10" ht="15.75" x14ac:dyDescent="0.25">
      <c r="C10" s="3" t="s">
        <v>2</v>
      </c>
      <c r="D10" s="3" t="s">
        <v>2</v>
      </c>
    </row>
    <row r="11" spans="2:10" ht="15.75" x14ac:dyDescent="0.25">
      <c r="C11" s="3" t="s">
        <v>3</v>
      </c>
      <c r="D11" s="3" t="s">
        <v>4</v>
      </c>
    </row>
    <row r="12" spans="2:10" x14ac:dyDescent="0.2">
      <c r="C12" s="4" t="s">
        <v>5</v>
      </c>
      <c r="D12" s="4" t="s">
        <v>5</v>
      </c>
    </row>
    <row r="13" spans="2:10" x14ac:dyDescent="0.2">
      <c r="B13" s="5" t="s">
        <v>6</v>
      </c>
      <c r="C13" s="6">
        <v>177177</v>
      </c>
      <c r="D13" s="6">
        <v>177177</v>
      </c>
      <c r="F13" s="10"/>
    </row>
    <row r="14" spans="2:10" x14ac:dyDescent="0.2">
      <c r="B14" s="5"/>
      <c r="C14" s="6"/>
      <c r="D14" s="6"/>
    </row>
    <row r="15" spans="2:10" x14ac:dyDescent="0.2">
      <c r="B15" s="5" t="s">
        <v>7</v>
      </c>
      <c r="C15" s="6">
        <v>850000</v>
      </c>
      <c r="D15" s="6">
        <v>850000</v>
      </c>
    </row>
    <row r="16" spans="2:10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1027177</v>
      </c>
      <c r="D23" s="7">
        <f>SUM(D13:D22)</f>
        <v>1027177</v>
      </c>
    </row>
    <row r="24" spans="2:4" ht="15.75" thickTop="1" x14ac:dyDescent="0.2"/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84E58D-634C-415A-AF8A-1CDA3DDD178B}">
  <dimension ref="B1:D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8" t="s">
        <v>63</v>
      </c>
      <c r="C5" s="3"/>
    </row>
    <row r="6" spans="2:4" ht="15.75" x14ac:dyDescent="0.25">
      <c r="B6" s="8" t="s">
        <v>62</v>
      </c>
      <c r="C6" s="3"/>
    </row>
    <row r="7" spans="2:4" ht="15.75" x14ac:dyDescent="0.25">
      <c r="B7" s="8" t="s">
        <v>20</v>
      </c>
      <c r="C7" s="3"/>
    </row>
    <row r="8" spans="2:4" ht="15.75" x14ac:dyDescent="0.25">
      <c r="B8" s="8" t="s">
        <v>64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122202</v>
      </c>
      <c r="D13" s="6">
        <v>122202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393044</v>
      </c>
      <c r="D15" s="6">
        <v>393044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515246</v>
      </c>
      <c r="D23" s="7">
        <f>SUM(D13:D22)</f>
        <v>515246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BBCD56-BE9F-4AFA-896E-51E7A1A1EB9D}">
  <dimension ref="A1:E24"/>
  <sheetViews>
    <sheetView zoomScaleNormal="100" workbookViewId="0">
      <selection activeCell="L37" sqref="L37"/>
    </sheetView>
  </sheetViews>
  <sheetFormatPr defaultRowHeight="15.75" x14ac:dyDescent="0.25"/>
  <cols>
    <col min="1" max="1" width="8.85546875" style="2"/>
    <col min="2" max="2" width="37.5703125" style="2" bestFit="1" customWidth="1"/>
    <col min="3" max="4" width="14.140625" style="2" bestFit="1" customWidth="1"/>
    <col min="5" max="5" width="8.85546875" style="2"/>
    <col min="6" max="16384" width="9.140625" style="12"/>
  </cols>
  <sheetData>
    <row r="1" spans="2:4" x14ac:dyDescent="0.25">
      <c r="B1" s="1" t="s">
        <v>0</v>
      </c>
      <c r="C1" s="1"/>
      <c r="D1" s="1"/>
    </row>
    <row r="2" spans="2:4" x14ac:dyDescent="0.25">
      <c r="B2" s="1" t="s">
        <v>1</v>
      </c>
      <c r="C2" s="1"/>
      <c r="D2" s="1"/>
    </row>
    <row r="4" spans="2:4" x14ac:dyDescent="0.25">
      <c r="B4" s="14" t="s">
        <v>13</v>
      </c>
    </row>
    <row r="5" spans="2:4" x14ac:dyDescent="0.25">
      <c r="B5" s="2" t="s">
        <v>65</v>
      </c>
    </row>
    <row r="6" spans="2:4" x14ac:dyDescent="0.25">
      <c r="B6" s="2" t="s">
        <v>66</v>
      </c>
    </row>
    <row r="7" spans="2:4" x14ac:dyDescent="0.25">
      <c r="B7" s="2" t="s">
        <v>67</v>
      </c>
    </row>
    <row r="8" spans="2:4" x14ac:dyDescent="0.25">
      <c r="B8" s="2" t="s">
        <v>68</v>
      </c>
    </row>
    <row r="10" spans="2:4" x14ac:dyDescent="0.25">
      <c r="C10" s="3" t="s">
        <v>2</v>
      </c>
      <c r="D10" s="3" t="s">
        <v>2</v>
      </c>
    </row>
    <row r="11" spans="2:4" x14ac:dyDescent="0.25">
      <c r="C11" s="3" t="s">
        <v>3</v>
      </c>
      <c r="D11" s="3" t="s">
        <v>4</v>
      </c>
    </row>
    <row r="12" spans="2:4" x14ac:dyDescent="0.25">
      <c r="C12" s="4" t="s">
        <v>5</v>
      </c>
      <c r="D12" s="4" t="s">
        <v>5</v>
      </c>
    </row>
    <row r="13" spans="2:4" x14ac:dyDescent="0.25">
      <c r="B13" s="5" t="s">
        <v>6</v>
      </c>
      <c r="C13" s="6">
        <v>90000</v>
      </c>
      <c r="D13" s="6">
        <v>90000</v>
      </c>
    </row>
    <row r="14" spans="2:4" x14ac:dyDescent="0.25">
      <c r="B14" s="5"/>
      <c r="C14" s="6"/>
      <c r="D14" s="6"/>
    </row>
    <row r="15" spans="2:4" x14ac:dyDescent="0.25">
      <c r="B15" s="5" t="s">
        <v>7</v>
      </c>
      <c r="C15" s="6">
        <v>130455</v>
      </c>
      <c r="D15" s="6">
        <v>160000</v>
      </c>
    </row>
    <row r="16" spans="2:4" x14ac:dyDescent="0.25">
      <c r="B16" s="5"/>
      <c r="C16" s="6"/>
      <c r="D16" s="6"/>
    </row>
    <row r="17" spans="2:4" x14ac:dyDescent="0.25">
      <c r="B17" s="5" t="s">
        <v>8</v>
      </c>
      <c r="C17" s="6">
        <v>0</v>
      </c>
      <c r="D17" s="6">
        <v>0</v>
      </c>
    </row>
    <row r="18" spans="2:4" x14ac:dyDescent="0.25">
      <c r="B18" s="5"/>
      <c r="C18" s="6"/>
      <c r="D18" s="6"/>
    </row>
    <row r="19" spans="2:4" x14ac:dyDescent="0.25">
      <c r="B19" s="5" t="s">
        <v>9</v>
      </c>
      <c r="C19" s="6">
        <v>0</v>
      </c>
      <c r="D19" s="6">
        <v>0</v>
      </c>
    </row>
    <row r="20" spans="2:4" x14ac:dyDescent="0.25">
      <c r="B20" s="5"/>
      <c r="C20" s="6"/>
      <c r="D20" s="6"/>
    </row>
    <row r="21" spans="2:4" x14ac:dyDescent="0.25">
      <c r="B21" s="5" t="s">
        <v>10</v>
      </c>
      <c r="C21" s="6">
        <v>0</v>
      </c>
      <c r="D21" s="6">
        <v>0</v>
      </c>
    </row>
    <row r="22" spans="2:4" x14ac:dyDescent="0.25">
      <c r="B22" s="5"/>
      <c r="C22" s="6"/>
      <c r="D22" s="6"/>
    </row>
    <row r="23" spans="2:4" ht="16.5" thickBot="1" x14ac:dyDescent="0.3">
      <c r="B23" s="5" t="s">
        <v>11</v>
      </c>
      <c r="C23" s="7">
        <v>220455</v>
      </c>
      <c r="D23" s="7">
        <v>250000</v>
      </c>
    </row>
    <row r="24" spans="2:4" ht="16.5" thickTop="1" x14ac:dyDescent="0.25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B3F4B1-D601-4B76-90E2-E13DE6F46E72}">
  <dimension ref="B1:D24"/>
  <sheetViews>
    <sheetView zoomScaleNormal="100" workbookViewId="0">
      <selection activeCell="L37" sqref="L37"/>
    </sheetView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8" t="s">
        <v>69</v>
      </c>
      <c r="C5" s="3"/>
    </row>
    <row r="6" spans="2:4" ht="15.75" x14ac:dyDescent="0.25">
      <c r="B6" s="8" t="s">
        <v>72</v>
      </c>
      <c r="C6" s="3"/>
    </row>
    <row r="7" spans="2:4" ht="15.75" x14ac:dyDescent="0.25">
      <c r="B7" s="8" t="s">
        <v>71</v>
      </c>
      <c r="C7" s="3"/>
    </row>
    <row r="8" spans="2:4" ht="15.75" x14ac:dyDescent="0.25">
      <c r="B8" s="8" t="s">
        <v>70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10000</v>
      </c>
      <c r="D13" s="6">
        <v>10000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105288</v>
      </c>
      <c r="D15" s="6">
        <v>105288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164000</v>
      </c>
      <c r="D17" s="6">
        <v>164000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279288</v>
      </c>
      <c r="D23" s="7">
        <f>SUM(D13:D22)</f>
        <v>279288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CC14EF-36AB-4172-B58E-ABC9D0BD7564}">
  <dimension ref="B1:D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8" t="s">
        <v>73</v>
      </c>
      <c r="C5" s="3"/>
    </row>
    <row r="6" spans="2:4" ht="15.75" x14ac:dyDescent="0.25">
      <c r="B6" s="8" t="s">
        <v>142</v>
      </c>
      <c r="C6" s="3"/>
    </row>
    <row r="7" spans="2:4" ht="15.75" x14ac:dyDescent="0.25">
      <c r="B7" s="8" t="s">
        <v>71</v>
      </c>
      <c r="C7" s="3"/>
    </row>
    <row r="8" spans="2:4" ht="15.75" x14ac:dyDescent="0.25">
      <c r="B8" s="8" t="s">
        <v>74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359442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0</v>
      </c>
      <c r="D15" s="6">
        <v>359442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359442</v>
      </c>
      <c r="D23" s="7">
        <f>SUM(D13:D22)</f>
        <v>359442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69102D-7D82-4DF4-9838-4C175FC917B3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2" t="s">
        <v>78</v>
      </c>
    </row>
    <row r="6" spans="2:4" ht="15.75" x14ac:dyDescent="0.25">
      <c r="B6" s="2" t="s">
        <v>75</v>
      </c>
    </row>
    <row r="7" spans="2:4" ht="15.75" x14ac:dyDescent="0.25">
      <c r="B7" s="2" t="s">
        <v>76</v>
      </c>
    </row>
    <row r="8" spans="2:4" ht="15.75" x14ac:dyDescent="0.25">
      <c r="B8" s="2" t="s">
        <v>77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205369</v>
      </c>
      <c r="D13" s="6">
        <v>205369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94362</v>
      </c>
      <c r="D15" s="6">
        <v>94362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v>299731</v>
      </c>
      <c r="D23" s="7">
        <v>299731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3EE701-549B-4500-A4F1-4CC3893827CE}">
  <dimension ref="B1:D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8" t="s">
        <v>79</v>
      </c>
      <c r="C5" s="3"/>
    </row>
    <row r="6" spans="2:4" ht="39.75" customHeight="1" x14ac:dyDescent="0.2">
      <c r="B6" s="15" t="s">
        <v>82</v>
      </c>
      <c r="C6" s="15"/>
      <c r="D6" s="15"/>
    </row>
    <row r="7" spans="2:4" ht="15.75" x14ac:dyDescent="0.25">
      <c r="B7" s="8" t="s">
        <v>81</v>
      </c>
      <c r="C7" s="3"/>
    </row>
    <row r="8" spans="2:4" ht="15.75" x14ac:dyDescent="0.25">
      <c r="B8" s="8" t="s">
        <v>80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244868</v>
      </c>
      <c r="D13" s="6">
        <v>244868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8205</v>
      </c>
      <c r="D15" s="6">
        <v>8205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253073</v>
      </c>
      <c r="D23" s="7">
        <f>SUM(D13:D22)</f>
        <v>253073</v>
      </c>
    </row>
    <row r="24" spans="2:4" ht="15.75" thickTop="1" x14ac:dyDescent="0.2"/>
  </sheetData>
  <mergeCells count="3">
    <mergeCell ref="B1:D1"/>
    <mergeCell ref="B2:D2"/>
    <mergeCell ref="B6:D6"/>
  </mergeCells>
  <pageMargins left="0.7" right="0.7" top="0.75" bottom="0.75" header="0.3" footer="0.3"/>
  <pageSetup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9FA339-5091-4EC6-B24A-D3CEC363949A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2" t="s">
        <v>86</v>
      </c>
    </row>
    <row r="6" spans="2:4" ht="15.75" x14ac:dyDescent="0.25">
      <c r="B6" s="2" t="s">
        <v>85</v>
      </c>
    </row>
    <row r="7" spans="2:4" ht="15.75" x14ac:dyDescent="0.25">
      <c r="B7" s="2" t="s">
        <v>84</v>
      </c>
    </row>
    <row r="8" spans="2:4" ht="15.75" x14ac:dyDescent="0.25">
      <c r="B8" s="2" t="s">
        <v>83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640000</v>
      </c>
      <c r="D13" s="6">
        <v>748649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10000</v>
      </c>
      <c r="D15" s="6">
        <v>11000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650000</v>
      </c>
      <c r="D23" s="7">
        <f>SUM(D13:D22)</f>
        <v>759649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F72BBD-5E4F-4AD3-83A6-C0E77A688C7E}">
  <dimension ref="B1:D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8" t="s">
        <v>87</v>
      </c>
      <c r="C5" s="3"/>
    </row>
    <row r="6" spans="2:4" ht="15.75" x14ac:dyDescent="0.25">
      <c r="B6" s="8" t="s">
        <v>88</v>
      </c>
      <c r="C6" s="3"/>
    </row>
    <row r="7" spans="2:4" ht="15.75" x14ac:dyDescent="0.25">
      <c r="B7" s="8" t="s">
        <v>89</v>
      </c>
      <c r="C7" s="3"/>
    </row>
    <row r="8" spans="2:4" ht="15.75" x14ac:dyDescent="0.25">
      <c r="B8" s="8" t="s">
        <v>90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/>
      <c r="D13" s="6"/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400000</v>
      </c>
      <c r="D15" s="6">
        <v>400000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400000</v>
      </c>
      <c r="D23" s="7">
        <f>SUM(D13:D22)</f>
        <v>400000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B36C5-CE8F-4257-92B8-E88C64C7C512}">
  <dimension ref="A1:F26"/>
  <sheetViews>
    <sheetView zoomScaleNormal="100" workbookViewId="0"/>
  </sheetViews>
  <sheetFormatPr defaultRowHeight="15" x14ac:dyDescent="0.25"/>
  <cols>
    <col min="1" max="1" width="9.140625" style="12"/>
    <col min="2" max="2" width="37.5703125" style="12" bestFit="1" customWidth="1"/>
    <col min="3" max="4" width="14.140625" style="12" bestFit="1" customWidth="1"/>
    <col min="5" max="16384" width="9.140625" style="12"/>
  </cols>
  <sheetData>
    <row r="1" spans="1:6" ht="15.75" x14ac:dyDescent="0.25">
      <c r="A1" s="2"/>
      <c r="B1" s="1" t="s">
        <v>0</v>
      </c>
      <c r="C1" s="1"/>
      <c r="D1" s="1"/>
      <c r="E1" s="2"/>
      <c r="F1" s="2"/>
    </row>
    <row r="2" spans="1:6" ht="15.75" x14ac:dyDescent="0.25">
      <c r="A2" s="2"/>
      <c r="B2" s="1" t="s">
        <v>1</v>
      </c>
      <c r="C2" s="1"/>
      <c r="D2" s="1"/>
      <c r="E2" s="2"/>
      <c r="F2" s="2"/>
    </row>
    <row r="3" spans="1:6" ht="15.75" x14ac:dyDescent="0.25">
      <c r="A3" s="2"/>
      <c r="B3" s="2"/>
      <c r="C3" s="2"/>
      <c r="D3" s="2"/>
      <c r="E3" s="2"/>
      <c r="F3" s="2"/>
    </row>
    <row r="4" spans="1:6" ht="15.75" x14ac:dyDescent="0.25">
      <c r="A4" s="2"/>
      <c r="B4" s="14" t="s">
        <v>13</v>
      </c>
      <c r="C4" s="2"/>
      <c r="D4" s="2"/>
      <c r="E4" s="2"/>
      <c r="F4" s="2"/>
    </row>
    <row r="5" spans="1:6" ht="15.75" x14ac:dyDescent="0.25">
      <c r="A5" s="2"/>
      <c r="B5" s="2" t="s">
        <v>91</v>
      </c>
      <c r="C5" s="2"/>
      <c r="D5" s="2"/>
      <c r="E5" s="2"/>
      <c r="F5" s="2"/>
    </row>
    <row r="6" spans="1:6" ht="15.75" x14ac:dyDescent="0.25">
      <c r="A6" s="2"/>
      <c r="B6" s="2" t="s">
        <v>92</v>
      </c>
      <c r="C6" s="2"/>
      <c r="D6" s="2"/>
      <c r="E6" s="2"/>
      <c r="F6" s="2"/>
    </row>
    <row r="7" spans="1:6" ht="15.75" x14ac:dyDescent="0.25">
      <c r="A7" s="2"/>
      <c r="B7" s="2" t="s">
        <v>93</v>
      </c>
      <c r="C7" s="2"/>
      <c r="D7" s="2"/>
      <c r="E7" s="2"/>
      <c r="F7" s="2"/>
    </row>
    <row r="8" spans="1:6" ht="15.75" x14ac:dyDescent="0.25">
      <c r="A8" s="2"/>
      <c r="B8" s="2" t="s">
        <v>94</v>
      </c>
      <c r="C8" s="2"/>
      <c r="D8" s="2"/>
      <c r="E8" s="2"/>
      <c r="F8" s="2"/>
    </row>
    <row r="9" spans="1:6" ht="15.75" x14ac:dyDescent="0.25">
      <c r="A9" s="2"/>
      <c r="B9" s="2"/>
      <c r="C9" s="2"/>
      <c r="D9" s="2"/>
      <c r="E9" s="2"/>
      <c r="F9" s="2"/>
    </row>
    <row r="10" spans="1:6" ht="15.75" x14ac:dyDescent="0.25">
      <c r="A10" s="2"/>
      <c r="B10" s="2"/>
      <c r="C10" s="3" t="s">
        <v>2</v>
      </c>
      <c r="D10" s="3" t="s">
        <v>2</v>
      </c>
      <c r="E10" s="2"/>
      <c r="F10" s="2"/>
    </row>
    <row r="11" spans="1:6" ht="15.75" x14ac:dyDescent="0.25">
      <c r="A11" s="2"/>
      <c r="B11" s="2"/>
      <c r="C11" s="3" t="s">
        <v>3</v>
      </c>
      <c r="D11" s="3" t="s">
        <v>4</v>
      </c>
      <c r="E11" s="2"/>
      <c r="F11" s="2"/>
    </row>
    <row r="12" spans="1:6" ht="15.75" x14ac:dyDescent="0.25">
      <c r="A12" s="2"/>
      <c r="B12" s="2"/>
      <c r="C12" s="4" t="s">
        <v>5</v>
      </c>
      <c r="D12" s="4" t="s">
        <v>5</v>
      </c>
      <c r="E12" s="2"/>
      <c r="F12" s="2"/>
    </row>
    <row r="13" spans="1:6" ht="15.75" x14ac:dyDescent="0.25">
      <c r="A13" s="2"/>
      <c r="B13" s="5" t="s">
        <v>6</v>
      </c>
      <c r="C13" s="6">
        <v>376869</v>
      </c>
      <c r="D13" s="6">
        <v>376869</v>
      </c>
      <c r="E13" s="2"/>
      <c r="F13" s="2"/>
    </row>
    <row r="14" spans="1:6" ht="15.75" x14ac:dyDescent="0.25">
      <c r="A14" s="2"/>
      <c r="B14" s="5"/>
      <c r="C14" s="6"/>
      <c r="D14" s="6"/>
      <c r="E14" s="2"/>
      <c r="F14" s="2"/>
    </row>
    <row r="15" spans="1:6" ht="15.75" x14ac:dyDescent="0.25">
      <c r="A15" s="2"/>
      <c r="B15" s="5" t="s">
        <v>7</v>
      </c>
      <c r="C15" s="6">
        <v>2491700</v>
      </c>
      <c r="D15" s="6">
        <v>2491700</v>
      </c>
      <c r="E15" s="2"/>
      <c r="F15" s="2"/>
    </row>
    <row r="16" spans="1:6" ht="15.75" x14ac:dyDescent="0.25">
      <c r="A16" s="2"/>
      <c r="B16" s="5"/>
      <c r="C16" s="6"/>
      <c r="D16" s="6"/>
      <c r="E16" s="2"/>
      <c r="F16" s="2"/>
    </row>
    <row r="17" spans="1:6" ht="15.75" x14ac:dyDescent="0.25">
      <c r="A17" s="2"/>
      <c r="B17" s="5" t="s">
        <v>8</v>
      </c>
      <c r="C17" s="6">
        <v>114595</v>
      </c>
      <c r="D17" s="6">
        <v>114595</v>
      </c>
      <c r="E17" s="2"/>
      <c r="F17" s="2"/>
    </row>
    <row r="18" spans="1:6" ht="15.75" x14ac:dyDescent="0.25">
      <c r="A18" s="2"/>
      <c r="B18" s="5"/>
      <c r="C18" s="6"/>
      <c r="D18" s="6"/>
      <c r="E18" s="2"/>
      <c r="F18" s="2"/>
    </row>
    <row r="19" spans="1:6" ht="15.75" x14ac:dyDescent="0.25">
      <c r="A19" s="2"/>
      <c r="B19" s="5" t="s">
        <v>9</v>
      </c>
      <c r="C19" s="6">
        <v>0</v>
      </c>
      <c r="D19" s="6">
        <v>0</v>
      </c>
      <c r="E19" s="2"/>
      <c r="F19" s="2"/>
    </row>
    <row r="20" spans="1:6" ht="15.75" x14ac:dyDescent="0.25">
      <c r="A20" s="2"/>
      <c r="B20" s="5"/>
      <c r="C20" s="6"/>
      <c r="D20" s="6"/>
      <c r="E20" s="2"/>
      <c r="F20" s="2"/>
    </row>
    <row r="21" spans="1:6" ht="15.75" x14ac:dyDescent="0.25">
      <c r="A21" s="2"/>
      <c r="B21" s="5" t="s">
        <v>10</v>
      </c>
      <c r="C21" s="6">
        <v>0</v>
      </c>
      <c r="D21" s="6">
        <v>0</v>
      </c>
      <c r="E21" s="2"/>
      <c r="F21" s="2"/>
    </row>
    <row r="22" spans="1:6" ht="15.75" x14ac:dyDescent="0.25">
      <c r="A22" s="2"/>
      <c r="B22" s="5"/>
      <c r="C22" s="6"/>
      <c r="D22" s="6"/>
      <c r="E22" s="2"/>
      <c r="F22" s="2"/>
    </row>
    <row r="23" spans="1:6" ht="15.75" x14ac:dyDescent="0.25">
      <c r="A23" s="2"/>
      <c r="B23" s="5" t="s">
        <v>11</v>
      </c>
      <c r="C23" s="6">
        <v>2983164</v>
      </c>
      <c r="D23" s="6">
        <v>2983164</v>
      </c>
      <c r="E23" s="2"/>
      <c r="F23" s="2"/>
    </row>
    <row r="24" spans="1:6" ht="15.75" x14ac:dyDescent="0.25">
      <c r="A24" s="2"/>
      <c r="B24" s="2"/>
      <c r="C24" s="2"/>
      <c r="D24" s="2"/>
      <c r="E24" s="2"/>
      <c r="F24" s="2"/>
    </row>
    <row r="25" spans="1:6" ht="15.75" x14ac:dyDescent="0.25">
      <c r="A25" s="2"/>
      <c r="B25" s="2"/>
      <c r="C25" s="2"/>
      <c r="D25" s="2"/>
      <c r="E25" s="2"/>
      <c r="F25" s="2"/>
    </row>
    <row r="26" spans="1:6" ht="15.75" x14ac:dyDescent="0.25">
      <c r="A26" s="2"/>
      <c r="B26" s="2"/>
      <c r="C26" s="2"/>
      <c r="D26" s="2"/>
      <c r="E26" s="2"/>
      <c r="F26" s="2"/>
    </row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43FBD6-2B4F-4270-9B50-2AF398DC67B4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2" t="s">
        <v>95</v>
      </c>
    </row>
    <row r="6" spans="2:4" ht="15.75" x14ac:dyDescent="0.25">
      <c r="B6" s="2" t="s">
        <v>96</v>
      </c>
    </row>
    <row r="7" spans="2:4" ht="15.75" x14ac:dyDescent="0.25">
      <c r="B7" s="2" t="s">
        <v>97</v>
      </c>
    </row>
    <row r="8" spans="2:4" ht="15.75" x14ac:dyDescent="0.25">
      <c r="B8" s="2" t="s">
        <v>98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765541</v>
      </c>
      <c r="D13" s="6">
        <v>765541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498181</v>
      </c>
      <c r="D15" s="6">
        <v>498181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v>1263722</v>
      </c>
      <c r="D23" s="7">
        <v>1263722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6E4DF-0F1E-4498-BFAF-CE7BF15C5062}">
  <sheetPr>
    <pageSetUpPr fitToPage="1"/>
  </sheetPr>
  <dimension ref="B1:J24"/>
  <sheetViews>
    <sheetView showWhiteSpace="0"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10" ht="15.75" x14ac:dyDescent="0.25">
      <c r="B1" s="1" t="s">
        <v>0</v>
      </c>
      <c r="C1" s="1"/>
      <c r="D1" s="1"/>
    </row>
    <row r="2" spans="2:10" ht="15.75" x14ac:dyDescent="0.25">
      <c r="B2" s="1" t="s">
        <v>1</v>
      </c>
      <c r="C2" s="1"/>
      <c r="D2" s="1"/>
    </row>
    <row r="4" spans="2:10" ht="15.75" x14ac:dyDescent="0.25">
      <c r="B4" s="14" t="s">
        <v>13</v>
      </c>
    </row>
    <row r="5" spans="2:10" ht="15.75" x14ac:dyDescent="0.25">
      <c r="B5" s="2" t="s">
        <v>99</v>
      </c>
    </row>
    <row r="6" spans="2:10" ht="15.75" x14ac:dyDescent="0.25">
      <c r="B6" s="2" t="s">
        <v>100</v>
      </c>
      <c r="I6" s="10"/>
      <c r="J6" s="11"/>
    </row>
    <row r="7" spans="2:10" ht="15.75" x14ac:dyDescent="0.25">
      <c r="B7" s="2" t="s">
        <v>101</v>
      </c>
    </row>
    <row r="8" spans="2:10" ht="15.75" x14ac:dyDescent="0.25">
      <c r="B8" s="2" t="s">
        <v>102</v>
      </c>
    </row>
    <row r="10" spans="2:10" ht="15.75" x14ac:dyDescent="0.25">
      <c r="C10" s="3" t="s">
        <v>2</v>
      </c>
      <c r="D10" s="3" t="s">
        <v>2</v>
      </c>
    </row>
    <row r="11" spans="2:10" ht="15.75" x14ac:dyDescent="0.25">
      <c r="C11" s="3" t="s">
        <v>3</v>
      </c>
      <c r="D11" s="3" t="s">
        <v>4</v>
      </c>
    </row>
    <row r="12" spans="2:10" x14ac:dyDescent="0.2">
      <c r="C12" s="4" t="s">
        <v>5</v>
      </c>
      <c r="D12" s="4" t="s">
        <v>5</v>
      </c>
    </row>
    <row r="13" spans="2:10" x14ac:dyDescent="0.2">
      <c r="B13" s="5" t="s">
        <v>6</v>
      </c>
      <c r="C13" s="6">
        <v>0</v>
      </c>
      <c r="D13" s="6">
        <v>0</v>
      </c>
      <c r="F13" s="10"/>
    </row>
    <row r="14" spans="2:10" x14ac:dyDescent="0.2">
      <c r="B14" s="5"/>
      <c r="C14" s="6"/>
      <c r="D14" s="6"/>
    </row>
    <row r="15" spans="2:10" x14ac:dyDescent="0.2">
      <c r="B15" s="5" t="s">
        <v>7</v>
      </c>
      <c r="C15" s="6">
        <v>36930000</v>
      </c>
      <c r="D15" s="6">
        <v>35900000</v>
      </c>
    </row>
    <row r="16" spans="2:10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36930000</v>
      </c>
      <c r="D23" s="7">
        <f>SUM(D13:D22)</f>
        <v>35900000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7A4C31-9D42-4781-B3AC-80991BE3F4CB}">
  <dimension ref="B1:D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39" customHeight="1" x14ac:dyDescent="0.2">
      <c r="B5" s="15" t="s">
        <v>104</v>
      </c>
      <c r="C5" s="15"/>
      <c r="D5" s="15"/>
    </row>
    <row r="6" spans="2:4" ht="15.75" x14ac:dyDescent="0.25">
      <c r="B6" s="8" t="s">
        <v>105</v>
      </c>
      <c r="C6" s="3"/>
    </row>
    <row r="7" spans="2:4" ht="15.75" x14ac:dyDescent="0.25">
      <c r="B7" s="8" t="s">
        <v>20</v>
      </c>
      <c r="C7" s="3"/>
    </row>
    <row r="8" spans="2:4" ht="15.75" x14ac:dyDescent="0.25">
      <c r="B8" s="8" t="s">
        <v>103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/>
      <c r="D13" s="6"/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28021</v>
      </c>
      <c r="D15" s="6">
        <v>28021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28021</v>
      </c>
      <c r="D23" s="7">
        <f>SUM(D13:D22)</f>
        <v>28021</v>
      </c>
    </row>
    <row r="24" spans="2:4" ht="15.75" thickTop="1" x14ac:dyDescent="0.2"/>
  </sheetData>
  <mergeCells count="3">
    <mergeCell ref="B1:D1"/>
    <mergeCell ref="B2:D2"/>
    <mergeCell ref="B5:D5"/>
  </mergeCells>
  <pageMargins left="0.7" right="0.7" top="0.75" bottom="0.75" header="0.3" footer="0.3"/>
  <pageSetup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03CA5A-9D4B-47C3-8D7F-F73272B9A72B}">
  <sheetPr>
    <pageSetUpPr fitToPage="1"/>
  </sheetPr>
  <dimension ref="B1:J24"/>
  <sheetViews>
    <sheetView showWhiteSpace="0"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10" ht="15.75" x14ac:dyDescent="0.25">
      <c r="B1" s="1" t="s">
        <v>0</v>
      </c>
      <c r="C1" s="1"/>
      <c r="D1" s="1"/>
    </row>
    <row r="2" spans="2:10" ht="15.75" x14ac:dyDescent="0.25">
      <c r="B2" s="1" t="s">
        <v>1</v>
      </c>
      <c r="C2" s="1"/>
      <c r="D2" s="1"/>
    </row>
    <row r="4" spans="2:10" ht="15.75" x14ac:dyDescent="0.25">
      <c r="B4" s="14" t="s">
        <v>13</v>
      </c>
    </row>
    <row r="5" spans="2:10" ht="15.75" x14ac:dyDescent="0.25">
      <c r="B5" s="2" t="s">
        <v>106</v>
      </c>
    </row>
    <row r="6" spans="2:10" ht="15.75" x14ac:dyDescent="0.25">
      <c r="B6" s="2" t="s">
        <v>107</v>
      </c>
      <c r="I6" s="10"/>
      <c r="J6" s="11"/>
    </row>
    <row r="7" spans="2:10" ht="15.75" x14ac:dyDescent="0.25">
      <c r="B7" s="2" t="s">
        <v>101</v>
      </c>
    </row>
    <row r="8" spans="2:10" ht="15.75" x14ac:dyDescent="0.25">
      <c r="B8" s="2" t="s">
        <v>108</v>
      </c>
    </row>
    <row r="10" spans="2:10" ht="15.75" x14ac:dyDescent="0.25">
      <c r="C10" s="3" t="s">
        <v>2</v>
      </c>
      <c r="D10" s="3" t="s">
        <v>2</v>
      </c>
    </row>
    <row r="11" spans="2:10" ht="15.75" x14ac:dyDescent="0.25">
      <c r="C11" s="3" t="s">
        <v>3</v>
      </c>
      <c r="D11" s="3" t="s">
        <v>4</v>
      </c>
    </row>
    <row r="12" spans="2:10" x14ac:dyDescent="0.2">
      <c r="C12" s="4" t="s">
        <v>5</v>
      </c>
      <c r="D12" s="4" t="s">
        <v>5</v>
      </c>
    </row>
    <row r="13" spans="2:10" x14ac:dyDescent="0.2">
      <c r="B13" s="5" t="s">
        <v>6</v>
      </c>
      <c r="C13" s="6">
        <v>0</v>
      </c>
      <c r="D13" s="6">
        <v>0</v>
      </c>
      <c r="F13" s="10"/>
    </row>
    <row r="14" spans="2:10" x14ac:dyDescent="0.2">
      <c r="B14" s="5"/>
      <c r="C14" s="6"/>
      <c r="D14" s="6"/>
    </row>
    <row r="15" spans="2:10" x14ac:dyDescent="0.2">
      <c r="B15" s="5" t="s">
        <v>7</v>
      </c>
      <c r="C15" s="6">
        <v>50000</v>
      </c>
      <c r="D15" s="6">
        <v>50000</v>
      </c>
    </row>
    <row r="16" spans="2:10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50000</v>
      </c>
      <c r="D23" s="7">
        <f>SUM(D13:D22)</f>
        <v>50000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DAEA72-E9A5-4125-BD34-3A6FD138A4F4}">
  <dimension ref="B1:D24"/>
  <sheetViews>
    <sheetView zoomScale="90" zoomScaleNormal="9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2" t="s">
        <v>109</v>
      </c>
    </row>
    <row r="6" spans="2:4" ht="15.75" x14ac:dyDescent="0.25">
      <c r="B6" s="2" t="s">
        <v>110</v>
      </c>
    </row>
    <row r="7" spans="2:4" ht="15.75" x14ac:dyDescent="0.25">
      <c r="B7" s="2" t="s">
        <v>111</v>
      </c>
    </row>
    <row r="8" spans="2:4" ht="15.75" x14ac:dyDescent="0.25">
      <c r="B8" s="2" t="s">
        <v>112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240000</v>
      </c>
      <c r="D13" s="6">
        <v>240000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10000</v>
      </c>
      <c r="D15" s="6">
        <v>10000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v>250000</v>
      </c>
      <c r="D23" s="7">
        <v>250000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ACAAC-0CC5-4D0E-BFE0-FB8D29776D3A}">
  <dimension ref="B1:D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8" t="s">
        <v>115</v>
      </c>
      <c r="C5" s="3"/>
    </row>
    <row r="6" spans="2:4" ht="15.75" x14ac:dyDescent="0.25">
      <c r="B6" s="8" t="s">
        <v>116</v>
      </c>
      <c r="C6" s="3"/>
    </row>
    <row r="7" spans="2:4" ht="15.75" x14ac:dyDescent="0.25">
      <c r="B7" s="8" t="s">
        <v>113</v>
      </c>
      <c r="C7" s="3"/>
    </row>
    <row r="8" spans="2:4" ht="15.75" x14ac:dyDescent="0.25">
      <c r="B8" s="8" t="s">
        <v>114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131395</v>
      </c>
      <c r="D13" s="6">
        <v>131395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280817</v>
      </c>
      <c r="D15" s="6">
        <v>280817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412212</v>
      </c>
      <c r="D23" s="7">
        <f>SUM(D13:D22)</f>
        <v>412212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3A3CFF-470C-4AFE-8849-A1E242BD1C3D}">
  <dimension ref="B1:D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8" t="s">
        <v>119</v>
      </c>
      <c r="C5" s="3"/>
    </row>
    <row r="6" spans="2:4" ht="15.75" x14ac:dyDescent="0.25">
      <c r="B6" s="8" t="s">
        <v>117</v>
      </c>
      <c r="C6" s="3"/>
    </row>
    <row r="7" spans="2:4" ht="15.75" x14ac:dyDescent="0.25">
      <c r="B7" s="8" t="s">
        <v>20</v>
      </c>
      <c r="C7" s="3"/>
    </row>
    <row r="8" spans="2:4" ht="15.75" x14ac:dyDescent="0.25">
      <c r="B8" s="8" t="s">
        <v>118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2587797</v>
      </c>
      <c r="D13" s="6">
        <v>2587797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551621</v>
      </c>
      <c r="D15" s="6">
        <v>551621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67700</v>
      </c>
      <c r="D17" s="6">
        <v>67700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3207118</v>
      </c>
      <c r="D23" s="7">
        <f>SUM(D13:D22)</f>
        <v>3207118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B634AA-4E43-49DA-867C-28DA469140B1}">
  <dimension ref="B1:G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6" width="9.140625" style="2"/>
    <col min="7" max="7" width="11.42578125" style="2" bestFit="1" customWidth="1"/>
    <col min="8" max="16384" width="9.140625" style="2"/>
  </cols>
  <sheetData>
    <row r="1" spans="2:7" ht="15.75" x14ac:dyDescent="0.25">
      <c r="B1" s="1" t="s">
        <v>0</v>
      </c>
      <c r="C1" s="1"/>
      <c r="D1" s="1"/>
    </row>
    <row r="2" spans="2:7" ht="15.75" x14ac:dyDescent="0.25">
      <c r="B2" s="1" t="s">
        <v>1</v>
      </c>
      <c r="C2" s="1"/>
      <c r="D2" s="1"/>
    </row>
    <row r="4" spans="2:7" ht="15.75" x14ac:dyDescent="0.25">
      <c r="B4" s="14" t="s">
        <v>13</v>
      </c>
    </row>
    <row r="5" spans="2:7" ht="15.75" x14ac:dyDescent="0.25">
      <c r="B5" s="8" t="s">
        <v>120</v>
      </c>
      <c r="C5" s="3"/>
    </row>
    <row r="6" spans="2:7" ht="15.75" x14ac:dyDescent="0.25">
      <c r="B6" s="8" t="s">
        <v>122</v>
      </c>
      <c r="C6" s="3"/>
    </row>
    <row r="7" spans="2:7" ht="15.75" x14ac:dyDescent="0.25">
      <c r="B7" s="8" t="s">
        <v>89</v>
      </c>
      <c r="C7" s="3"/>
    </row>
    <row r="8" spans="2:7" ht="15.75" x14ac:dyDescent="0.25">
      <c r="B8" s="8" t="s">
        <v>121</v>
      </c>
      <c r="C8" s="3"/>
    </row>
    <row r="10" spans="2:7" ht="15.75" x14ac:dyDescent="0.25">
      <c r="C10" s="3" t="s">
        <v>2</v>
      </c>
      <c r="D10" s="3" t="s">
        <v>2</v>
      </c>
    </row>
    <row r="11" spans="2:7" ht="15.75" x14ac:dyDescent="0.25">
      <c r="C11" s="3" t="s">
        <v>3</v>
      </c>
      <c r="D11" s="3" t="s">
        <v>4</v>
      </c>
    </row>
    <row r="12" spans="2:7" x14ac:dyDescent="0.2">
      <c r="C12" s="4" t="s">
        <v>5</v>
      </c>
      <c r="D12" s="4" t="s">
        <v>5</v>
      </c>
    </row>
    <row r="13" spans="2:7" x14ac:dyDescent="0.2">
      <c r="B13" s="5" t="s">
        <v>6</v>
      </c>
      <c r="C13" s="6">
        <v>2060569</v>
      </c>
      <c r="D13" s="6">
        <v>2123124</v>
      </c>
      <c r="G13" s="9"/>
    </row>
    <row r="14" spans="2:7" x14ac:dyDescent="0.2">
      <c r="B14" s="5"/>
      <c r="C14" s="6"/>
      <c r="D14" s="6"/>
    </row>
    <row r="15" spans="2:7" x14ac:dyDescent="0.2">
      <c r="B15" s="5" t="s">
        <v>7</v>
      </c>
      <c r="C15" s="6">
        <v>149518180</v>
      </c>
      <c r="D15" s="6">
        <v>149518180</v>
      </c>
    </row>
    <row r="16" spans="2:7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151578749</v>
      </c>
      <c r="D23" s="7">
        <f>SUM(D13:D22)</f>
        <v>151641304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051432-683D-489D-9C74-926FFE341A1D}">
  <dimension ref="B1:D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8" t="s">
        <v>123</v>
      </c>
      <c r="C5" s="3"/>
    </row>
    <row r="6" spans="2:4" ht="15.75" x14ac:dyDescent="0.25">
      <c r="B6" s="8" t="s">
        <v>125</v>
      </c>
      <c r="C6" s="3"/>
    </row>
    <row r="7" spans="2:4" ht="15.75" x14ac:dyDescent="0.25">
      <c r="B7" s="8" t="s">
        <v>89</v>
      </c>
      <c r="C7" s="3"/>
    </row>
    <row r="8" spans="2:4" ht="15.75" x14ac:dyDescent="0.25">
      <c r="B8" s="8" t="s">
        <v>124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152746</v>
      </c>
      <c r="D13" s="6">
        <v>152746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1211149</v>
      </c>
      <c r="D15" s="6">
        <v>1211149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1363895</v>
      </c>
      <c r="D23" s="7">
        <f>SUM(D13:D22)</f>
        <v>1363895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52D0E5-3B2C-4656-96DE-EE8B30EE5774}">
  <dimension ref="B1:H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7" width="9.140625" style="2"/>
    <col min="8" max="8" width="11.42578125" style="2" bestFit="1" customWidth="1"/>
    <col min="9" max="16384" width="9.140625" style="2"/>
  </cols>
  <sheetData>
    <row r="1" spans="2:8" ht="15.75" x14ac:dyDescent="0.25">
      <c r="B1" s="1" t="s">
        <v>0</v>
      </c>
      <c r="C1" s="1"/>
      <c r="D1" s="1"/>
    </row>
    <row r="2" spans="2:8" ht="15.75" x14ac:dyDescent="0.25">
      <c r="B2" s="1" t="s">
        <v>1</v>
      </c>
      <c r="C2" s="1"/>
      <c r="D2" s="1"/>
    </row>
    <row r="4" spans="2:8" ht="15.75" x14ac:dyDescent="0.25">
      <c r="B4" s="14" t="s">
        <v>13</v>
      </c>
    </row>
    <row r="5" spans="2:8" ht="15.75" x14ac:dyDescent="0.25">
      <c r="B5" s="8" t="s">
        <v>126</v>
      </c>
      <c r="C5" s="3"/>
    </row>
    <row r="6" spans="2:8" ht="15.75" x14ac:dyDescent="0.25">
      <c r="B6" s="8" t="s">
        <v>128</v>
      </c>
      <c r="C6" s="3"/>
    </row>
    <row r="7" spans="2:8" ht="15.75" x14ac:dyDescent="0.25">
      <c r="B7" s="8" t="s">
        <v>89</v>
      </c>
      <c r="C7" s="3"/>
    </row>
    <row r="8" spans="2:8" ht="15.75" x14ac:dyDescent="0.25">
      <c r="B8" s="8" t="s">
        <v>127</v>
      </c>
      <c r="C8" s="3"/>
    </row>
    <row r="10" spans="2:8" ht="15.75" x14ac:dyDescent="0.25">
      <c r="C10" s="3" t="s">
        <v>2</v>
      </c>
      <c r="D10" s="3" t="s">
        <v>2</v>
      </c>
    </row>
    <row r="11" spans="2:8" ht="15.75" x14ac:dyDescent="0.25">
      <c r="C11" s="3" t="s">
        <v>3</v>
      </c>
      <c r="D11" s="3" t="s">
        <v>4</v>
      </c>
    </row>
    <row r="12" spans="2:8" x14ac:dyDescent="0.2">
      <c r="C12" s="4" t="s">
        <v>5</v>
      </c>
      <c r="D12" s="4" t="s">
        <v>5</v>
      </c>
    </row>
    <row r="13" spans="2:8" x14ac:dyDescent="0.2">
      <c r="B13" s="5" t="s">
        <v>6</v>
      </c>
      <c r="C13" s="6">
        <v>1903478</v>
      </c>
      <c r="D13" s="6">
        <v>1969121</v>
      </c>
      <c r="H13" s="9"/>
    </row>
    <row r="14" spans="2:8" x14ac:dyDescent="0.2">
      <c r="B14" s="5"/>
      <c r="C14" s="6"/>
      <c r="D14" s="6"/>
    </row>
    <row r="15" spans="2:8" x14ac:dyDescent="0.2">
      <c r="B15" s="5" t="s">
        <v>7</v>
      </c>
      <c r="C15" s="6">
        <v>105328613</v>
      </c>
      <c r="D15" s="6">
        <v>105328613</v>
      </c>
    </row>
    <row r="16" spans="2:8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107232091</v>
      </c>
      <c r="D23" s="7">
        <f>SUM(D13:D22)</f>
        <v>107297734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3BD150-AD12-4D96-9A07-AABCCF631D76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2"/>
    <col min="2" max="2" width="37.42578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2" t="s">
        <v>129</v>
      </c>
    </row>
    <row r="6" spans="2:4" ht="15.75" x14ac:dyDescent="0.25">
      <c r="B6" s="2" t="s">
        <v>130</v>
      </c>
    </row>
    <row r="7" spans="2:4" ht="15.75" x14ac:dyDescent="0.25">
      <c r="B7" s="2" t="s">
        <v>131</v>
      </c>
    </row>
    <row r="8" spans="2:4" ht="15.75" x14ac:dyDescent="0.25">
      <c r="B8" s="2" t="s">
        <v>132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11000000</v>
      </c>
      <c r="D15" s="6">
        <v>11000000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SUM(C13:C21)</f>
        <v>11000000</v>
      </c>
      <c r="D23" s="7">
        <f>SUM(D13:D21)</f>
        <v>11000000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02157B-377C-43B9-A9B8-047C399B7E18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38.25" customHeight="1" x14ac:dyDescent="0.2">
      <c r="B5" s="15" t="s">
        <v>135</v>
      </c>
      <c r="C5" s="15"/>
      <c r="D5" s="15"/>
    </row>
    <row r="6" spans="2:4" ht="15.75" x14ac:dyDescent="0.25">
      <c r="B6" s="2" t="s">
        <v>133</v>
      </c>
    </row>
    <row r="7" spans="2:4" ht="15.75" x14ac:dyDescent="0.25">
      <c r="B7" s="2" t="s">
        <v>43</v>
      </c>
    </row>
    <row r="8" spans="2:4" ht="15.75" x14ac:dyDescent="0.25">
      <c r="B8" s="2" t="s">
        <v>134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2500000</v>
      </c>
      <c r="D15" s="6">
        <v>2500000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2500000</v>
      </c>
      <c r="D23" s="7">
        <f>SUM(D13:D22)</f>
        <v>2500000</v>
      </c>
    </row>
    <row r="24" spans="2:4" ht="15.75" thickTop="1" x14ac:dyDescent="0.2"/>
  </sheetData>
  <mergeCells count="3">
    <mergeCell ref="B1:D1"/>
    <mergeCell ref="B2:D2"/>
    <mergeCell ref="B5:D5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2A8B0E-3C45-4266-9CDD-6C8E99F04200}">
  <dimension ref="B1:D24"/>
  <sheetViews>
    <sheetView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8" t="s">
        <v>137</v>
      </c>
      <c r="C5" s="3"/>
    </row>
    <row r="6" spans="2:4" ht="15.75" x14ac:dyDescent="0.25">
      <c r="B6" s="8" t="s">
        <v>138</v>
      </c>
      <c r="C6" s="3"/>
    </row>
    <row r="7" spans="2:4" ht="15.75" x14ac:dyDescent="0.25">
      <c r="B7" s="8" t="s">
        <v>20</v>
      </c>
      <c r="C7" s="3"/>
    </row>
    <row r="8" spans="2:4" ht="15.75" x14ac:dyDescent="0.25">
      <c r="B8" s="8" t="s">
        <v>136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388817</v>
      </c>
      <c r="D13" s="6">
        <v>388817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1690669</v>
      </c>
      <c r="D15" s="6">
        <v>1690669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2079486</v>
      </c>
      <c r="D23" s="7">
        <f>SUM(D13:D22)</f>
        <v>2079486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F782A1-18FE-4442-AFC6-9F42E146D322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2"/>
    <col min="2" max="2" width="37.5703125" style="2" bestFit="1" customWidth="1"/>
    <col min="3" max="4" width="14.140625" style="2" bestFit="1" customWidth="1"/>
    <col min="5" max="16384" width="9.140625" style="2"/>
  </cols>
  <sheetData>
    <row r="1" spans="2:4" ht="15.75" x14ac:dyDescent="0.25">
      <c r="B1" s="1" t="s">
        <v>0</v>
      </c>
      <c r="C1" s="1"/>
      <c r="D1" s="1"/>
    </row>
    <row r="2" spans="2:4" ht="15.75" x14ac:dyDescent="0.25">
      <c r="B2" s="1" t="s">
        <v>1</v>
      </c>
      <c r="C2" s="1"/>
      <c r="D2" s="1"/>
    </row>
    <row r="4" spans="2:4" ht="15.75" x14ac:dyDescent="0.25">
      <c r="B4" s="14" t="s">
        <v>13</v>
      </c>
    </row>
    <row r="5" spans="2:4" ht="15.75" x14ac:dyDescent="0.25">
      <c r="B5" s="8" t="s">
        <v>139</v>
      </c>
      <c r="C5" s="3"/>
    </row>
    <row r="6" spans="2:4" ht="15.75" x14ac:dyDescent="0.25">
      <c r="B6" s="8" t="s">
        <v>141</v>
      </c>
      <c r="C6" s="3"/>
    </row>
    <row r="7" spans="2:4" ht="15.75" x14ac:dyDescent="0.25">
      <c r="B7" s="8" t="s">
        <v>20</v>
      </c>
      <c r="C7" s="3"/>
    </row>
    <row r="8" spans="2:4" ht="15.75" x14ac:dyDescent="0.25">
      <c r="B8" s="8" t="s">
        <v>140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4223896</v>
      </c>
      <c r="D13" s="6">
        <v>4223896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1283931</v>
      </c>
      <c r="D15" s="6">
        <v>1283931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5507827</v>
      </c>
      <c r="D23" s="7">
        <f>SUM(D13:D22)</f>
        <v>5507827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36</vt:i4>
      </vt:variant>
      <vt:variant>
        <vt:lpstr>Named Ranges</vt:lpstr>
      </vt:variant>
      <vt:variant>
        <vt:i4>36</vt:i4>
      </vt:variant>
    </vt:vector>
  </HeadingPairs>
  <TitlesOfParts>
    <vt:vector size="72" baseType="lpstr">
      <vt:lpstr>S 301</vt:lpstr>
      <vt:lpstr>S 302</vt:lpstr>
      <vt:lpstr>S 304</vt:lpstr>
      <vt:lpstr>S 305</vt:lpstr>
      <vt:lpstr>S 306</vt:lpstr>
      <vt:lpstr>S 307</vt:lpstr>
      <vt:lpstr>S 309</vt:lpstr>
      <vt:lpstr>S 310</vt:lpstr>
      <vt:lpstr> S 311</vt:lpstr>
      <vt:lpstr>S 313</vt:lpstr>
      <vt:lpstr>S 314</vt:lpstr>
      <vt:lpstr>S 315</vt:lpstr>
      <vt:lpstr>S 316</vt:lpstr>
      <vt:lpstr>S 319</vt:lpstr>
      <vt:lpstr>S 321</vt:lpstr>
      <vt:lpstr>S 322</vt:lpstr>
      <vt:lpstr>S 323</vt:lpstr>
      <vt:lpstr>S 324</vt:lpstr>
      <vt:lpstr>S 327</vt:lpstr>
      <vt:lpstr>S 329</vt:lpstr>
      <vt:lpstr>S 330</vt:lpstr>
      <vt:lpstr>S 331</vt:lpstr>
      <vt:lpstr>S 334</vt:lpstr>
      <vt:lpstr>S 335 </vt:lpstr>
      <vt:lpstr>S 336</vt:lpstr>
      <vt:lpstr>S 337 </vt:lpstr>
      <vt:lpstr>S 338</vt:lpstr>
      <vt:lpstr>S 339</vt:lpstr>
      <vt:lpstr>S 340</vt:lpstr>
      <vt:lpstr>S 341</vt:lpstr>
      <vt:lpstr>S 342</vt:lpstr>
      <vt:lpstr>S 344</vt:lpstr>
      <vt:lpstr>S 346</vt:lpstr>
      <vt:lpstr>S 347</vt:lpstr>
      <vt:lpstr>S 348</vt:lpstr>
      <vt:lpstr>S 349</vt:lpstr>
      <vt:lpstr>' S 311'!Print_Area</vt:lpstr>
      <vt:lpstr>'S 301'!Print_Area</vt:lpstr>
      <vt:lpstr>'S 302'!Print_Area</vt:lpstr>
      <vt:lpstr>'S 304'!Print_Area</vt:lpstr>
      <vt:lpstr>'S 305'!Print_Area</vt:lpstr>
      <vt:lpstr>'S 306'!Print_Area</vt:lpstr>
      <vt:lpstr>'S 307'!Print_Area</vt:lpstr>
      <vt:lpstr>'S 309'!Print_Area</vt:lpstr>
      <vt:lpstr>'S 310'!Print_Area</vt:lpstr>
      <vt:lpstr>'S 313'!Print_Area</vt:lpstr>
      <vt:lpstr>'S 314'!Print_Area</vt:lpstr>
      <vt:lpstr>'S 315'!Print_Area</vt:lpstr>
      <vt:lpstr>'S 316'!Print_Area</vt:lpstr>
      <vt:lpstr>'S 319'!Print_Area</vt:lpstr>
      <vt:lpstr>'S 321'!Print_Area</vt:lpstr>
      <vt:lpstr>'S 322'!Print_Area</vt:lpstr>
      <vt:lpstr>'S 323'!Print_Area</vt:lpstr>
      <vt:lpstr>'S 324'!Print_Area</vt:lpstr>
      <vt:lpstr>'S 327'!Print_Area</vt:lpstr>
      <vt:lpstr>'S 329'!Print_Area</vt:lpstr>
      <vt:lpstr>'S 330'!Print_Area</vt:lpstr>
      <vt:lpstr>'S 331'!Print_Area</vt:lpstr>
      <vt:lpstr>'S 334'!Print_Area</vt:lpstr>
      <vt:lpstr>'S 335 '!Print_Area</vt:lpstr>
      <vt:lpstr>'S 336'!Print_Area</vt:lpstr>
      <vt:lpstr>'S 337 '!Print_Area</vt:lpstr>
      <vt:lpstr>'S 338'!Print_Area</vt:lpstr>
      <vt:lpstr>'S 339'!Print_Area</vt:lpstr>
      <vt:lpstr>'S 340'!Print_Area</vt:lpstr>
      <vt:lpstr>'S 341'!Print_Area</vt:lpstr>
      <vt:lpstr>'S 342'!Print_Area</vt:lpstr>
      <vt:lpstr>'S 344'!Print_Area</vt:lpstr>
      <vt:lpstr>'S 346'!Print_Area</vt:lpstr>
      <vt:lpstr>'S 347'!Print_Area</vt:lpstr>
      <vt:lpstr>'S 348'!Print_Area</vt:lpstr>
      <vt:lpstr>'S 349'!Print_Area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Yasuda, Donna Lyn M.</cp:lastModifiedBy>
  <cp:lastPrinted>2021-09-30T23:08:45Z</cp:lastPrinted>
  <dcterms:created xsi:type="dcterms:W3CDTF">2021-09-02T21:25:50Z</dcterms:created>
  <dcterms:modified xsi:type="dcterms:W3CDTF">2021-09-30T23:10:56Z</dcterms:modified>
</cp:coreProperties>
</file>