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icfonline.sharepoint.com/teams/HawaiiInventory/Shared Documents/Project Year 3 - 2024/Inventory Spreadsheets/Supporting Files - Direct Links/"/>
    </mc:Choice>
  </mc:AlternateContent>
  <xr:revisionPtr revIDLastSave="487" documentId="8_{6E325FB8-A872-409F-B9AB-E8E48C58040E}" xr6:coauthVersionLast="47" xr6:coauthVersionMax="47" xr10:uidLastSave="{D1816C37-9B4A-42CB-A337-F010D19460AA}"/>
  <bookViews>
    <workbookView xWindow="0" yWindow="0" windowWidth="11280" windowHeight="14440" tabRatio="500" xr2:uid="{00000000-000D-0000-FFFF-FFFF00000000}"/>
  </bookViews>
  <sheets>
    <sheet name="Hawaii Pop by County" sheetId="1" r:id="rId1"/>
    <sheet name="2020 Data Download" sheetId="2" state="hidden" r:id="rId2"/>
    <sheet name="2022 Data Download" sheetId="4" r:id="rId3"/>
  </sheet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9" i="1" l="1"/>
  <c r="I70" i="1" s="1"/>
  <c r="I68" i="1"/>
  <c r="I67" i="1"/>
  <c r="G71" i="1"/>
  <c r="J71" i="1"/>
  <c r="K71" i="1"/>
  <c r="L71" i="1"/>
  <c r="M71" i="1"/>
  <c r="D29" i="1"/>
  <c r="E29" i="1"/>
  <c r="F29" i="1"/>
  <c r="G29" i="1"/>
  <c r="C30" i="1"/>
  <c r="D30" i="1"/>
  <c r="E30" i="1"/>
  <c r="F30" i="1"/>
  <c r="G30" i="1"/>
  <c r="C31" i="1"/>
  <c r="D31" i="1"/>
  <c r="E31" i="1"/>
  <c r="F31" i="1"/>
  <c r="G31" i="1"/>
  <c r="C32" i="1"/>
  <c r="D32" i="1"/>
  <c r="E32" i="1"/>
  <c r="F32" i="1"/>
  <c r="G32" i="1"/>
  <c r="C33" i="1"/>
  <c r="D33" i="1"/>
  <c r="E33" i="1"/>
  <c r="F33" i="1"/>
  <c r="G33" i="1"/>
  <c r="C34" i="1"/>
  <c r="D34" i="1"/>
  <c r="E34" i="1"/>
  <c r="F34" i="1"/>
  <c r="G34" i="1"/>
  <c r="C35" i="1"/>
  <c r="D35" i="1"/>
  <c r="E35" i="1"/>
  <c r="F35" i="1"/>
  <c r="G35" i="1"/>
  <c r="C36" i="1"/>
  <c r="D36" i="1"/>
  <c r="E36" i="1"/>
  <c r="F36" i="1"/>
  <c r="G36" i="1"/>
  <c r="C37" i="1"/>
  <c r="D37" i="1"/>
  <c r="E37" i="1"/>
  <c r="F37" i="1"/>
  <c r="G37" i="1"/>
  <c r="C38" i="1"/>
  <c r="D38" i="1"/>
  <c r="E38" i="1"/>
  <c r="F38" i="1"/>
  <c r="G38" i="1"/>
  <c r="C39" i="1"/>
  <c r="D39" i="1"/>
  <c r="E39" i="1"/>
  <c r="F39" i="1"/>
  <c r="G39" i="1"/>
  <c r="C40" i="1"/>
  <c r="D40" i="1"/>
  <c r="E40" i="1"/>
  <c r="F40" i="1"/>
  <c r="G40" i="1"/>
  <c r="C41" i="1"/>
  <c r="D41" i="1"/>
  <c r="E41" i="1"/>
  <c r="F41" i="1"/>
  <c r="G41" i="1"/>
  <c r="C42" i="1"/>
  <c r="D42" i="1"/>
  <c r="E42" i="1"/>
  <c r="F42" i="1"/>
  <c r="G42" i="1"/>
  <c r="C43" i="1"/>
  <c r="D43" i="1"/>
  <c r="E43" i="1"/>
  <c r="F43" i="1"/>
  <c r="G43" i="1"/>
  <c r="C44" i="1"/>
  <c r="D44" i="1"/>
  <c r="E44" i="1"/>
  <c r="F44" i="1"/>
  <c r="G44" i="1"/>
  <c r="C45" i="1"/>
  <c r="D45" i="1"/>
  <c r="E45" i="1"/>
  <c r="F45" i="1"/>
  <c r="G45" i="1"/>
  <c r="C46" i="1"/>
  <c r="D46" i="1"/>
  <c r="E46" i="1"/>
  <c r="F46" i="1"/>
  <c r="G46" i="1"/>
  <c r="C47" i="1"/>
  <c r="D47" i="1"/>
  <c r="E47" i="1"/>
  <c r="F47" i="1"/>
  <c r="G47" i="1"/>
  <c r="C48" i="1"/>
  <c r="D48" i="1"/>
  <c r="E48" i="1"/>
  <c r="F48" i="1"/>
  <c r="G48" i="1"/>
  <c r="C49" i="1"/>
  <c r="D49" i="1"/>
  <c r="E49" i="1"/>
  <c r="F49" i="1"/>
  <c r="G49" i="1"/>
  <c r="C50" i="1"/>
  <c r="D50" i="1"/>
  <c r="E50" i="1"/>
  <c r="F50" i="1"/>
  <c r="G50" i="1"/>
  <c r="C51" i="1"/>
  <c r="D51" i="1"/>
  <c r="E51" i="1"/>
  <c r="F51" i="1"/>
  <c r="G51" i="1"/>
  <c r="C52" i="1"/>
  <c r="D52" i="1"/>
  <c r="E52" i="1"/>
  <c r="F52" i="1"/>
  <c r="G52" i="1"/>
  <c r="C53" i="1"/>
  <c r="D53" i="1"/>
  <c r="E53" i="1"/>
  <c r="F53" i="1"/>
  <c r="G53" i="1"/>
  <c r="C54" i="1"/>
  <c r="D54" i="1"/>
  <c r="E54" i="1"/>
  <c r="F54" i="1"/>
  <c r="G54" i="1"/>
  <c r="C55" i="1"/>
  <c r="D55" i="1"/>
  <c r="E55" i="1"/>
  <c r="F55" i="1"/>
  <c r="G55" i="1"/>
  <c r="C56" i="1"/>
  <c r="D56" i="1"/>
  <c r="E56" i="1"/>
  <c r="F56" i="1"/>
  <c r="G56" i="1"/>
  <c r="C57" i="1"/>
  <c r="D57" i="1"/>
  <c r="E57" i="1"/>
  <c r="F57" i="1"/>
  <c r="G57" i="1"/>
  <c r="C58" i="1"/>
  <c r="D58" i="1"/>
  <c r="E58" i="1"/>
  <c r="F58" i="1"/>
  <c r="G58" i="1"/>
  <c r="C59" i="1"/>
  <c r="D59" i="1"/>
  <c r="E59" i="1"/>
  <c r="F59" i="1"/>
  <c r="G59" i="1"/>
  <c r="C60" i="1"/>
  <c r="D60" i="1"/>
  <c r="E60" i="1"/>
  <c r="F60" i="1"/>
  <c r="G60" i="1"/>
  <c r="C61" i="1"/>
  <c r="D61" i="1"/>
  <c r="E61" i="1"/>
  <c r="F61" i="1"/>
  <c r="G61" i="1"/>
  <c r="C62" i="1"/>
  <c r="D62" i="1"/>
  <c r="E62" i="1"/>
  <c r="F62" i="1"/>
  <c r="G62" i="1"/>
  <c r="C63" i="1"/>
  <c r="D63" i="1"/>
  <c r="E63" i="1"/>
  <c r="F63" i="1"/>
  <c r="G63" i="1"/>
  <c r="C64" i="1"/>
  <c r="D64" i="1"/>
  <c r="E64" i="1"/>
  <c r="F64" i="1"/>
  <c r="G64" i="1"/>
  <c r="C65" i="1"/>
  <c r="D65" i="1"/>
  <c r="E65" i="1"/>
  <c r="F65" i="1"/>
  <c r="G65" i="1"/>
  <c r="C66" i="1"/>
  <c r="D66" i="1"/>
  <c r="E66" i="1"/>
  <c r="F66" i="1"/>
  <c r="G66" i="1"/>
  <c r="C67" i="1"/>
  <c r="D67" i="1"/>
  <c r="E67" i="1"/>
  <c r="F67" i="1"/>
  <c r="G67" i="1"/>
  <c r="C68" i="1"/>
  <c r="D68" i="1"/>
  <c r="E68" i="1"/>
  <c r="R68" i="1" s="1"/>
  <c r="F68" i="1"/>
  <c r="G68" i="1"/>
  <c r="C69" i="1"/>
  <c r="D69" i="1"/>
  <c r="E69" i="1"/>
  <c r="F69" i="1"/>
  <c r="G69" i="1"/>
  <c r="C70" i="1"/>
  <c r="D70" i="1"/>
  <c r="E70" i="1"/>
  <c r="F70" i="1"/>
  <c r="P70" i="1" s="1"/>
  <c r="G70" i="1"/>
  <c r="F71" i="1"/>
  <c r="Q71" i="1" s="1"/>
  <c r="E71" i="1"/>
  <c r="E73" i="1" s="1"/>
  <c r="D71" i="1"/>
  <c r="C71" i="1"/>
  <c r="C29" i="1"/>
  <c r="J70" i="1"/>
  <c r="K70" i="1"/>
  <c r="L70" i="1"/>
  <c r="M70" i="1"/>
  <c r="Q70" i="1" l="1"/>
  <c r="S70" i="1"/>
  <c r="R70" i="1"/>
  <c r="H70" i="1"/>
  <c r="F73" i="1"/>
  <c r="S71" i="1"/>
  <c r="R71" i="1"/>
  <c r="D73" i="1"/>
  <c r="P71" i="1"/>
  <c r="I71" i="1"/>
  <c r="O71" i="1" s="1"/>
  <c r="O70" i="1"/>
  <c r="H71" i="1"/>
  <c r="C73" i="1"/>
  <c r="J67" i="1"/>
  <c r="J68" i="1" s="1"/>
  <c r="K67" i="1"/>
  <c r="L67" i="1"/>
  <c r="L68" i="1" s="1"/>
  <c r="L69" i="1" s="1"/>
  <c r="M67" i="1"/>
  <c r="M68" i="1" s="1"/>
  <c r="H36" i="1"/>
  <c r="H34" i="1"/>
  <c r="H32" i="1"/>
  <c r="H31" i="1"/>
  <c r="H29" i="1"/>
  <c r="O39" i="1"/>
  <c r="S39" i="1"/>
  <c r="Q52" i="1"/>
  <c r="H56" i="1"/>
  <c r="O55" i="1"/>
  <c r="H55" i="1"/>
  <c r="H53" i="1"/>
  <c r="Q53" i="1"/>
  <c r="R52" i="1"/>
  <c r="H51" i="1"/>
  <c r="O50" i="1"/>
  <c r="R50" i="1"/>
  <c r="H48" i="1"/>
  <c r="Q48" i="1"/>
  <c r="O47" i="1"/>
  <c r="O45" i="1"/>
  <c r="S45" i="1"/>
  <c r="R44" i="1"/>
  <c r="O42" i="1"/>
  <c r="S42" i="1"/>
  <c r="O41" i="1"/>
  <c r="S41" i="1"/>
  <c r="Q40" i="1"/>
  <c r="R40" i="1"/>
  <c r="O58" i="1"/>
  <c r="R58" i="1"/>
  <c r="H58" i="1"/>
  <c r="Q57" i="1"/>
  <c r="R57" i="1"/>
  <c r="P59" i="1"/>
  <c r="R59" i="1"/>
  <c r="R61" i="1"/>
  <c r="H62" i="1"/>
  <c r="Q62" i="1"/>
  <c r="R63" i="1"/>
  <c r="O64" i="1"/>
  <c r="S65" i="1"/>
  <c r="O65" i="1"/>
  <c r="O66" i="1"/>
  <c r="H57" i="1"/>
  <c r="H69" i="1"/>
  <c r="S40" i="1"/>
  <c r="P41" i="1"/>
  <c r="Q41" i="1"/>
  <c r="R41" i="1"/>
  <c r="O43" i="1"/>
  <c r="P43" i="1"/>
  <c r="Q43" i="1"/>
  <c r="R43" i="1"/>
  <c r="S43" i="1"/>
  <c r="O44" i="1"/>
  <c r="P44" i="1"/>
  <c r="Q44" i="1"/>
  <c r="S44" i="1"/>
  <c r="R45" i="1"/>
  <c r="O46" i="1"/>
  <c r="P46" i="1"/>
  <c r="Q46" i="1"/>
  <c r="R46" i="1"/>
  <c r="S46" i="1"/>
  <c r="O48" i="1"/>
  <c r="P48" i="1"/>
  <c r="R48" i="1"/>
  <c r="S48" i="1"/>
  <c r="O49" i="1"/>
  <c r="P49" i="1"/>
  <c r="Q49" i="1"/>
  <c r="R49" i="1"/>
  <c r="S49" i="1"/>
  <c r="O51" i="1"/>
  <c r="P51" i="1"/>
  <c r="Q51" i="1"/>
  <c r="R51" i="1"/>
  <c r="S51" i="1"/>
  <c r="S52" i="1"/>
  <c r="O53" i="1"/>
  <c r="P53" i="1"/>
  <c r="R53" i="1"/>
  <c r="S53" i="1"/>
  <c r="O54" i="1"/>
  <c r="P54" i="1"/>
  <c r="Q54" i="1"/>
  <c r="R54" i="1"/>
  <c r="S54" i="1"/>
  <c r="P55" i="1"/>
  <c r="O56" i="1"/>
  <c r="P56" i="1"/>
  <c r="Q56" i="1"/>
  <c r="R56" i="1"/>
  <c r="S56" i="1"/>
  <c r="O57" i="1"/>
  <c r="P57" i="1"/>
  <c r="S57" i="1"/>
  <c r="O60" i="1"/>
  <c r="P60" i="1"/>
  <c r="Q60" i="1"/>
  <c r="R60" i="1"/>
  <c r="S60" i="1"/>
  <c r="O61" i="1"/>
  <c r="P61" i="1"/>
  <c r="Q61" i="1"/>
  <c r="O63" i="1"/>
  <c r="P63" i="1"/>
  <c r="Q63" i="1"/>
  <c r="R64" i="1"/>
  <c r="S64" i="1"/>
  <c r="R65" i="1"/>
  <c r="R66" i="1"/>
  <c r="S66" i="1"/>
  <c r="H64" i="1" l="1"/>
  <c r="H47" i="1"/>
  <c r="O59" i="1"/>
  <c r="Q45" i="1"/>
  <c r="Q64" i="1"/>
  <c r="O52" i="1"/>
  <c r="R62" i="1"/>
  <c r="H42" i="1"/>
  <c r="H50" i="1"/>
  <c r="H35" i="1"/>
  <c r="H37" i="1"/>
  <c r="Q59" i="1"/>
  <c r="S50" i="1"/>
  <c r="R42" i="1"/>
  <c r="P40" i="1"/>
  <c r="H63" i="1"/>
  <c r="S62" i="1"/>
  <c r="P52" i="1"/>
  <c r="O40" i="1"/>
  <c r="H59" i="1"/>
  <c r="H43" i="1"/>
  <c r="R69" i="1"/>
  <c r="P45" i="1"/>
  <c r="H41" i="1"/>
  <c r="H44" i="1"/>
  <c r="H45" i="1"/>
  <c r="H49" i="1"/>
  <c r="H54" i="1"/>
  <c r="H39" i="1"/>
  <c r="P64" i="1"/>
  <c r="P62" i="1"/>
  <c r="Q66" i="1"/>
  <c r="O62" i="1"/>
  <c r="H46" i="1"/>
  <c r="P66" i="1"/>
  <c r="S59" i="1"/>
  <c r="H60" i="1"/>
  <c r="H30" i="1"/>
  <c r="H33" i="1"/>
  <c r="H38" i="1"/>
  <c r="H66" i="1"/>
  <c r="H68" i="1"/>
  <c r="R67" i="1"/>
  <c r="Q67" i="1"/>
  <c r="J69" i="1"/>
  <c r="P69" i="1" s="1"/>
  <c r="P68" i="1"/>
  <c r="O69" i="1"/>
  <c r="O68" i="1"/>
  <c r="M69" i="1"/>
  <c r="S69" i="1" s="1"/>
  <c r="S68" i="1"/>
  <c r="K68" i="1"/>
  <c r="P67" i="1"/>
  <c r="O67" i="1"/>
  <c r="S67" i="1"/>
  <c r="R39" i="1"/>
  <c r="Q39" i="1"/>
  <c r="P39" i="1"/>
  <c r="H52" i="1"/>
  <c r="S55" i="1"/>
  <c r="S47" i="1"/>
  <c r="H40" i="1"/>
  <c r="S58" i="1"/>
  <c r="R55" i="1"/>
  <c r="R47" i="1"/>
  <c r="Q55" i="1"/>
  <c r="Q47" i="1"/>
  <c r="Q42" i="1"/>
  <c r="P47" i="1"/>
  <c r="P58" i="1"/>
  <c r="P50" i="1"/>
  <c r="P42" i="1"/>
  <c r="Q58" i="1"/>
  <c r="Q50" i="1"/>
  <c r="H61" i="1"/>
  <c r="S63" i="1"/>
  <c r="S61" i="1"/>
  <c r="H67" i="1"/>
  <c r="H65" i="1"/>
  <c r="Q65" i="1"/>
  <c r="P65" i="1"/>
  <c r="K69" i="1" l="1"/>
  <c r="Q69" i="1" s="1"/>
  <c r="Q6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Golla, Emily</author>
  </authors>
  <commentList>
    <comment ref="I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Golla, Emily:</t>
        </r>
        <r>
          <rPr>
            <sz val="9"/>
            <color indexed="81"/>
            <rFont val="Tahoma"/>
            <family val="2"/>
          </rPr>
          <t xml:space="preserve">
Assumptions based on 2008 inventory report</t>
        </r>
      </text>
    </comment>
  </commentList>
</comments>
</file>

<file path=xl/sharedStrings.xml><?xml version="1.0" encoding="utf-8"?>
<sst xmlns="http://schemas.openxmlformats.org/spreadsheetml/2006/main" count="77" uniqueCount="26">
  <si>
    <t>Compiled by Research &amp; Economic Analysis Division, State of Hawaii Department of Business, Economic Development and Tourism. For more information please visit: http://dbedt.hawaii.gov/economic</t>
  </si>
  <si>
    <t>Source: Hawaii State, DBEDT</t>
  </si>
  <si>
    <t>Downloaded 5/17/2024 from "DATAWAREHOUSE." Population and Vital Statistics --&gt; Population Total --&gt; De Facto Population. Website: http://dbedt.hawaii.gov/economic/datawarehouse/</t>
  </si>
  <si>
    <t>De Facto Population</t>
  </si>
  <si>
    <t>Hawaii County</t>
  </si>
  <si>
    <t>Honolulu County</t>
  </si>
  <si>
    <t>Kauai County</t>
  </si>
  <si>
    <t>Maui County</t>
  </si>
  <si>
    <t>State of Hawaii</t>
  </si>
  <si>
    <t>Maui Island</t>
  </si>
  <si>
    <t>Lanai Island</t>
  </si>
  <si>
    <t>Molokai Island</t>
  </si>
  <si>
    <t>Kauai Island</t>
  </si>
  <si>
    <t>Niihau Island</t>
  </si>
  <si>
    <t>DBEDT Data Warehouse</t>
  </si>
  <si>
    <t>Indicator</t>
  </si>
  <si>
    <t>Area</t>
  </si>
  <si>
    <t>Units</t>
  </si>
  <si>
    <t>Source</t>
  </si>
  <si>
    <t>Persons</t>
  </si>
  <si>
    <t>Hawaii State Dep. of Business, Economic Development &amp; Tourism</t>
  </si>
  <si>
    <t>Hawaii</t>
  </si>
  <si>
    <t>Honolulu</t>
  </si>
  <si>
    <t>Kauai</t>
  </si>
  <si>
    <t>Maui</t>
  </si>
  <si>
    <t>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</si>
</sst>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9">
    <font>
      <sz val="11"/>
      <name val="Calibri"/>
    </font>
    <font>
      <sz val="11"/>
      <name val="Calibri"/>
      <family val="2"/>
    </font>
    <font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Calibri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3" fontId="4" fillId="0" borderId="0" xfId="0" applyNumberFormat="1" applyFont="1"/>
    <xf numFmtId="3" fontId="3" fillId="0" borderId="0" xfId="0" applyNumberFormat="1" applyFont="1"/>
    <xf numFmtId="164" fontId="3" fillId="0" borderId="0" xfId="1" applyNumberFormat="1" applyFont="1" applyFill="1" applyBorder="1"/>
    <xf numFmtId="9" fontId="2" fillId="0" borderId="0" xfId="2" applyFont="1" applyFill="1" applyBorder="1"/>
    <xf numFmtId="10" fontId="3" fillId="0" borderId="0" xfId="0" applyNumberFormat="1" applyFont="1"/>
    <xf numFmtId="0" fontId="0" fillId="0" borderId="0" xfId="0" applyAlignment="1">
      <alignment horizontal="right"/>
    </xf>
    <xf numFmtId="0" fontId="7" fillId="0" borderId="0" xfId="0" applyFont="1"/>
    <xf numFmtId="3" fontId="0" fillId="0" borderId="0" xfId="0" applyNumberFormat="1"/>
    <xf numFmtId="41" fontId="3" fillId="0" borderId="0" xfId="0" applyNumberFormat="1" applyFont="1"/>
    <xf numFmtId="9" fontId="8" fillId="0" borderId="0" xfId="2" applyFont="1" applyFill="1" applyBorder="1"/>
    <xf numFmtId="0" fontId="1" fillId="0" borderId="0" xfId="0" applyFont="1"/>
    <xf numFmtId="9" fontId="3" fillId="0" borderId="0" xfId="2" applyFont="1" applyFill="1"/>
    <xf numFmtId="0" fontId="3" fillId="2" borderId="0" xfId="0" applyFont="1" applyFill="1" applyAlignment="1">
      <alignment horizontal="right"/>
    </xf>
    <xf numFmtId="3" fontId="3" fillId="2" borderId="0" xfId="0" applyNumberFormat="1" applyFont="1" applyFill="1"/>
    <xf numFmtId="3" fontId="4" fillId="2" borderId="0" xfId="0" applyNumberFormat="1" applyFont="1" applyFill="1"/>
    <xf numFmtId="41" fontId="3" fillId="2" borderId="0" xfId="0" applyNumberFormat="1" applyFont="1" applyFill="1"/>
    <xf numFmtId="9" fontId="2" fillId="2" borderId="0" xfId="2" applyFont="1" applyFill="1" applyBorder="1"/>
    <xf numFmtId="9" fontId="3" fillId="2" borderId="0" xfId="2" applyFont="1" applyFill="1"/>
    <xf numFmtId="0" fontId="3" fillId="2" borderId="0" xfId="0" applyFont="1" applyFill="1"/>
    <xf numFmtId="164" fontId="3" fillId="2" borderId="0" xfId="1" applyNumberFormat="1" applyFont="1" applyFill="1" applyBorder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</cellXfs>
  <cellStyles count="4">
    <cellStyle name="Comma" xfId="1" builtinId="3"/>
    <cellStyle name="Normal" xfId="0" builtinId="0"/>
    <cellStyle name="Normal 2" xfId="3" xr:uid="{18ABD0C9-3A87-49CA-86AA-73F99792759B}"/>
    <cellStyle name="Percent" xfId="2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M80"/>
  <sheetViews>
    <sheetView showGridLines="0" tabSelected="1" zoomScale="78" zoomScaleNormal="110" workbookViewId="0">
      <pane ySplit="6" topLeftCell="A30" activePane="bottomLeft" state="frozen"/>
      <selection pane="bottomLeft" activeCell="H62" sqref="H62"/>
    </sheetView>
  </sheetViews>
  <sheetFormatPr defaultColWidth="8.85546875" defaultRowHeight="12.95"/>
  <cols>
    <col min="1" max="1" width="2.85546875" style="1" customWidth="1"/>
    <col min="2" max="2" width="12" style="1" customWidth="1"/>
    <col min="3" max="7" width="14.140625" style="1" customWidth="1"/>
    <col min="8" max="8" width="9.140625" style="1" customWidth="1"/>
    <col min="9" max="10" width="10" style="1" bestFit="1" customWidth="1"/>
    <col min="11" max="11" width="12.28515625" style="1" bestFit="1" customWidth="1"/>
    <col min="12" max="12" width="10.28515625" style="1" bestFit="1" customWidth="1"/>
    <col min="13" max="13" width="11" style="1" bestFit="1" customWidth="1"/>
    <col min="14" max="14" width="9.140625" style="1" customWidth="1"/>
    <col min="15" max="16" width="10" style="1" bestFit="1" customWidth="1"/>
    <col min="17" max="17" width="12.28515625" style="1" bestFit="1" customWidth="1"/>
    <col min="18" max="18" width="10.28515625" style="1" bestFit="1" customWidth="1"/>
    <col min="19" max="19" width="11" style="1" bestFit="1" customWidth="1"/>
    <col min="20" max="26" width="9.140625" style="1" customWidth="1"/>
    <col min="27" max="64" width="11.7109375" style="1" customWidth="1"/>
    <col min="65" max="65" width="24.7109375" style="1" customWidth="1"/>
    <col min="66" max="16384" width="8.85546875" style="1"/>
  </cols>
  <sheetData>
    <row r="2" spans="2:19">
      <c r="B2" s="1" t="s">
        <v>0</v>
      </c>
      <c r="D2" s="2"/>
      <c r="E2" s="2"/>
      <c r="F2" s="2"/>
      <c r="G2" s="2"/>
    </row>
    <row r="3" spans="2:19">
      <c r="B3" s="1" t="s">
        <v>1</v>
      </c>
      <c r="D3" s="2"/>
      <c r="E3" s="2"/>
      <c r="F3" s="2"/>
      <c r="G3" s="2"/>
    </row>
    <row r="4" spans="2:19">
      <c r="B4" s="1" t="s">
        <v>2</v>
      </c>
      <c r="D4" s="2"/>
      <c r="E4" s="2"/>
      <c r="F4" s="2"/>
      <c r="G4" s="2"/>
    </row>
    <row r="5" spans="2:19">
      <c r="B5" s="3" t="s">
        <v>3</v>
      </c>
      <c r="C5" s="2"/>
      <c r="D5" s="2"/>
      <c r="E5" s="2"/>
      <c r="F5" s="2"/>
      <c r="G5" s="2"/>
    </row>
    <row r="6" spans="2:19">
      <c r="B6" s="2"/>
      <c r="C6" s="4" t="s">
        <v>4</v>
      </c>
      <c r="D6" s="4" t="s">
        <v>5</v>
      </c>
      <c r="E6" s="4" t="s">
        <v>6</v>
      </c>
      <c r="F6" s="4" t="s">
        <v>7</v>
      </c>
      <c r="G6" s="4" t="s">
        <v>8</v>
      </c>
      <c r="I6" s="4" t="s">
        <v>9</v>
      </c>
      <c r="J6" s="4" t="s">
        <v>10</v>
      </c>
      <c r="K6" s="4" t="s">
        <v>11</v>
      </c>
      <c r="L6" s="4" t="s">
        <v>12</v>
      </c>
      <c r="M6" s="4" t="s">
        <v>13</v>
      </c>
      <c r="O6" s="4" t="s">
        <v>9</v>
      </c>
      <c r="P6" s="4" t="s">
        <v>10</v>
      </c>
      <c r="Q6" s="4" t="s">
        <v>11</v>
      </c>
      <c r="R6" s="4" t="s">
        <v>12</v>
      </c>
      <c r="S6" s="4" t="s">
        <v>13</v>
      </c>
    </row>
    <row r="7" spans="2:19">
      <c r="B7" s="2">
        <v>1958</v>
      </c>
      <c r="G7" s="5">
        <v>611800</v>
      </c>
      <c r="H7" s="13"/>
    </row>
    <row r="8" spans="2:19">
      <c r="B8" s="2">
        <v>1959</v>
      </c>
      <c r="G8" s="5">
        <v>630500</v>
      </c>
      <c r="H8" s="13"/>
    </row>
    <row r="9" spans="2:19">
      <c r="B9" s="2">
        <v>1960</v>
      </c>
      <c r="G9" s="5">
        <v>651200</v>
      </c>
      <c r="H9" s="13"/>
    </row>
    <row r="10" spans="2:19">
      <c r="B10" s="2">
        <v>1961</v>
      </c>
      <c r="G10" s="5">
        <v>668200</v>
      </c>
      <c r="H10" s="13"/>
    </row>
    <row r="11" spans="2:19">
      <c r="B11" s="2">
        <v>1962</v>
      </c>
      <c r="G11" s="5">
        <v>693600</v>
      </c>
      <c r="H11" s="13"/>
    </row>
    <row r="12" spans="2:19">
      <c r="B12" s="2">
        <v>1963</v>
      </c>
      <c r="G12" s="5">
        <v>694500</v>
      </c>
      <c r="H12" s="13"/>
    </row>
    <row r="13" spans="2:19">
      <c r="B13" s="2">
        <v>1964</v>
      </c>
      <c r="G13" s="5">
        <v>711200</v>
      </c>
      <c r="H13" s="13"/>
    </row>
    <row r="14" spans="2:19">
      <c r="B14" s="2">
        <v>1965</v>
      </c>
      <c r="G14" s="5">
        <v>715400</v>
      </c>
      <c r="H14" s="13"/>
    </row>
    <row r="15" spans="2:19">
      <c r="B15" s="2">
        <v>1966</v>
      </c>
      <c r="G15" s="5">
        <v>724600</v>
      </c>
      <c r="H15" s="13"/>
    </row>
    <row r="16" spans="2:19">
      <c r="B16" s="2">
        <v>1967</v>
      </c>
      <c r="G16" s="5">
        <v>742600</v>
      </c>
      <c r="H16" s="13"/>
    </row>
    <row r="17" spans="2:8">
      <c r="B17" s="2">
        <v>1968</v>
      </c>
      <c r="G17" s="5">
        <v>758800</v>
      </c>
      <c r="H17" s="13"/>
    </row>
    <row r="18" spans="2:8">
      <c r="B18" s="2">
        <v>1969</v>
      </c>
      <c r="G18" s="5">
        <v>778800</v>
      </c>
      <c r="H18" s="13"/>
    </row>
    <row r="19" spans="2:8">
      <c r="B19" s="2">
        <v>1970</v>
      </c>
      <c r="G19" s="5">
        <v>798600</v>
      </c>
      <c r="H19" s="13"/>
    </row>
    <row r="20" spans="2:8">
      <c r="B20" s="2">
        <v>1971</v>
      </c>
      <c r="G20" s="5">
        <v>833100</v>
      </c>
      <c r="H20" s="13"/>
    </row>
    <row r="21" spans="2:8">
      <c r="B21" s="2">
        <v>1972</v>
      </c>
      <c r="G21" s="5">
        <v>869800</v>
      </c>
      <c r="H21" s="13"/>
    </row>
    <row r="22" spans="2:8">
      <c r="B22" s="2">
        <v>1973</v>
      </c>
      <c r="G22" s="5">
        <v>901300</v>
      </c>
      <c r="H22" s="13"/>
    </row>
    <row r="23" spans="2:8">
      <c r="B23" s="2">
        <v>1974</v>
      </c>
      <c r="G23" s="5">
        <v>923700</v>
      </c>
      <c r="H23" s="13"/>
    </row>
    <row r="24" spans="2:8">
      <c r="B24" s="2">
        <v>1975</v>
      </c>
      <c r="G24" s="5">
        <v>943500</v>
      </c>
      <c r="H24" s="13"/>
    </row>
    <row r="25" spans="2:8">
      <c r="B25" s="2">
        <v>1976</v>
      </c>
      <c r="G25" s="5">
        <v>970300</v>
      </c>
      <c r="H25" s="13"/>
    </row>
    <row r="26" spans="2:8">
      <c r="B26" s="2">
        <v>1977</v>
      </c>
      <c r="G26" s="5">
        <v>992300</v>
      </c>
      <c r="H26" s="13"/>
    </row>
    <row r="27" spans="2:8">
      <c r="B27" s="2">
        <v>1978</v>
      </c>
      <c r="G27" s="5">
        <v>1014300</v>
      </c>
      <c r="H27" s="13"/>
    </row>
    <row r="28" spans="2:8">
      <c r="B28" s="2">
        <v>1979</v>
      </c>
      <c r="G28" s="5">
        <v>1042700</v>
      </c>
      <c r="H28" s="13"/>
    </row>
    <row r="29" spans="2:8">
      <c r="B29" s="2">
        <v>1980</v>
      </c>
      <c r="C29" s="6">
        <f>INDEX('2022 Data Download'!$B$2:$BQ$7,MATCH(C$6,'2022 Data Download'!$B$2:$B$7,0),MATCH($B29,'2022 Data Download'!$B$2:$BQ$2))</f>
        <v>99181</v>
      </c>
      <c r="D29" s="6">
        <f>INDEX('2022 Data Download'!$B$2:$BQ$7,MATCH(D$6,'2022 Data Download'!$B$2:$B$7,0),MATCH($B29,'2022 Data Download'!$B$2:$BQ$2))</f>
        <v>822408</v>
      </c>
      <c r="E29" s="6">
        <f>INDEX('2022 Data Download'!$B$2:$BQ$7,MATCH(E$6,'2022 Data Download'!$B$2:$B$7,0),MATCH($B29,'2022 Data Download'!$B$2:$BQ$2))</f>
        <v>46341</v>
      </c>
      <c r="F29" s="6">
        <f>INDEX('2022 Data Download'!$B$2:$BQ$7,MATCH(F$6,'2022 Data Download'!$B$2:$B$7,0),MATCH($B29,'2022 Data Download'!$B$2:$BQ$2))</f>
        <v>86288</v>
      </c>
      <c r="G29" s="5">
        <f>INDEX('2022 Data Download'!$B$2:$BQ$7,MATCH(G$6,'2022 Data Download'!$B$2:$B$7,0),MATCH($B29,'2022 Data Download'!$B$2:$BQ$2))</f>
        <v>1054218</v>
      </c>
      <c r="H29" s="13">
        <f t="shared" ref="H29:H61" si="0">SUM(C29:F29)-G29</f>
        <v>0</v>
      </c>
    </row>
    <row r="30" spans="2:8">
      <c r="B30" s="2">
        <v>1981</v>
      </c>
      <c r="C30" s="6">
        <f>INDEX('2022 Data Download'!$B$2:$BQ$7,MATCH(C$6,'2022 Data Download'!$B$2:$B$7,0),MATCH($B30,'2022 Data Download'!$B$2:$BQ$2))</f>
        <v>101597</v>
      </c>
      <c r="D30" s="6">
        <f>INDEX('2022 Data Download'!$B$2:$BQ$7,MATCH(D$6,'2022 Data Download'!$B$2:$B$7,0),MATCH($B30,'2022 Data Download'!$B$2:$BQ$2))</f>
        <v>823849</v>
      </c>
      <c r="E30" s="6">
        <f>INDEX('2022 Data Download'!$B$2:$BQ$7,MATCH(E$6,'2022 Data Download'!$B$2:$B$7,0),MATCH($B30,'2022 Data Download'!$B$2:$BQ$2))</f>
        <v>47246</v>
      </c>
      <c r="F30" s="6">
        <f>INDEX('2022 Data Download'!$B$2:$BQ$7,MATCH(F$6,'2022 Data Download'!$B$2:$B$7,0),MATCH($B30,'2022 Data Download'!$B$2:$BQ$2))</f>
        <v>88895</v>
      </c>
      <c r="G30" s="5">
        <f>INDEX('2022 Data Download'!$B$2:$BQ$7,MATCH(G$6,'2022 Data Download'!$B$2:$B$7,0),MATCH($B30,'2022 Data Download'!$B$2:$BQ$2))</f>
        <v>1061588</v>
      </c>
      <c r="H30" s="13">
        <f t="shared" si="0"/>
        <v>-1</v>
      </c>
    </row>
    <row r="31" spans="2:8">
      <c r="B31" s="2">
        <v>1982</v>
      </c>
      <c r="C31" s="6">
        <f>INDEX('2022 Data Download'!$B$2:$BQ$7,MATCH(C$6,'2022 Data Download'!$B$2:$B$7,0),MATCH($B31,'2022 Data Download'!$B$2:$BQ$2))</f>
        <v>104087</v>
      </c>
      <c r="D31" s="6">
        <f>INDEX('2022 Data Download'!$B$2:$BQ$7,MATCH(D$6,'2022 Data Download'!$B$2:$B$7,0),MATCH($B31,'2022 Data Download'!$B$2:$BQ$2))</f>
        <v>835903</v>
      </c>
      <c r="E31" s="6">
        <f>INDEX('2022 Data Download'!$B$2:$BQ$7,MATCH(E$6,'2022 Data Download'!$B$2:$B$7,0),MATCH($B31,'2022 Data Download'!$B$2:$BQ$2))</f>
        <v>48304</v>
      </c>
      <c r="F31" s="6">
        <f>INDEX('2022 Data Download'!$B$2:$BQ$7,MATCH(F$6,'2022 Data Download'!$B$2:$B$7,0),MATCH($B31,'2022 Data Download'!$B$2:$BQ$2))</f>
        <v>94016</v>
      </c>
      <c r="G31" s="5">
        <f>INDEX('2022 Data Download'!$B$2:$BQ$7,MATCH(G$6,'2022 Data Download'!$B$2:$B$7,0),MATCH($B31,'2022 Data Download'!$B$2:$BQ$2))</f>
        <v>1082311</v>
      </c>
      <c r="H31" s="13">
        <f t="shared" si="0"/>
        <v>-1</v>
      </c>
    </row>
    <row r="32" spans="2:8">
      <c r="B32" s="2">
        <v>1983</v>
      </c>
      <c r="C32" s="6">
        <f>INDEX('2022 Data Download'!$B$2:$BQ$7,MATCH(C$6,'2022 Data Download'!$B$2:$B$7,0),MATCH($B32,'2022 Data Download'!$B$2:$BQ$2))</f>
        <v>108331</v>
      </c>
      <c r="D32" s="6">
        <f>INDEX('2022 Data Download'!$B$2:$BQ$7,MATCH(D$6,'2022 Data Download'!$B$2:$B$7,0),MATCH($B32,'2022 Data Download'!$B$2:$BQ$2))</f>
        <v>844984</v>
      </c>
      <c r="E32" s="6">
        <f>INDEX('2022 Data Download'!$B$2:$BQ$7,MATCH(E$6,'2022 Data Download'!$B$2:$B$7,0),MATCH($B32,'2022 Data Download'!$B$2:$BQ$2))</f>
        <v>50419</v>
      </c>
      <c r="F32" s="6">
        <f>INDEX('2022 Data Download'!$B$2:$BQ$7,MATCH(F$6,'2022 Data Download'!$B$2:$B$7,0),MATCH($B32,'2022 Data Download'!$B$2:$BQ$2))</f>
        <v>103829</v>
      </c>
      <c r="G32" s="5">
        <f>INDEX('2022 Data Download'!$B$2:$BQ$7,MATCH(G$6,'2022 Data Download'!$B$2:$B$7,0),MATCH($B32,'2022 Data Download'!$B$2:$BQ$2))</f>
        <v>1107563</v>
      </c>
      <c r="H32" s="13">
        <f t="shared" si="0"/>
        <v>0</v>
      </c>
    </row>
    <row r="33" spans="2:19">
      <c r="B33" s="2">
        <v>1984</v>
      </c>
      <c r="C33" s="6">
        <f>INDEX('2022 Data Download'!$B$2:$BQ$7,MATCH(C$6,'2022 Data Download'!$B$2:$B$7,0),MATCH($B33,'2022 Data Download'!$B$2:$BQ$2))</f>
        <v>109480</v>
      </c>
      <c r="D33" s="6">
        <f>INDEX('2022 Data Download'!$B$2:$BQ$7,MATCH(D$6,'2022 Data Download'!$B$2:$B$7,0),MATCH($B33,'2022 Data Download'!$B$2:$BQ$2))</f>
        <v>851350</v>
      </c>
      <c r="E33" s="6">
        <f>INDEX('2022 Data Download'!$B$2:$BQ$7,MATCH(E$6,'2022 Data Download'!$B$2:$B$7,0),MATCH($B33,'2022 Data Download'!$B$2:$BQ$2))</f>
        <v>54027</v>
      </c>
      <c r="F33" s="6">
        <f>INDEX('2022 Data Download'!$B$2:$BQ$7,MATCH(F$6,'2022 Data Download'!$B$2:$B$7,0),MATCH($B33,'2022 Data Download'!$B$2:$BQ$2))</f>
        <v>114230</v>
      </c>
      <c r="G33" s="5">
        <f>INDEX('2022 Data Download'!$B$2:$BQ$7,MATCH(G$6,'2022 Data Download'!$B$2:$B$7,0),MATCH($B33,'2022 Data Download'!$B$2:$BQ$2))</f>
        <v>1129088</v>
      </c>
      <c r="H33" s="13">
        <f t="shared" si="0"/>
        <v>-1</v>
      </c>
    </row>
    <row r="34" spans="2:19">
      <c r="B34" s="2">
        <v>1985</v>
      </c>
      <c r="C34" s="6">
        <f>INDEX('2022 Data Download'!$B$2:$BQ$7,MATCH(C$6,'2022 Data Download'!$B$2:$B$7,0),MATCH($B34,'2022 Data Download'!$B$2:$BQ$2))</f>
        <v>112343</v>
      </c>
      <c r="D34" s="6">
        <f>INDEX('2022 Data Download'!$B$2:$BQ$7,MATCH(D$6,'2022 Data Download'!$B$2:$B$7,0),MATCH($B34,'2022 Data Download'!$B$2:$BQ$2))</f>
        <v>853605</v>
      </c>
      <c r="E34" s="6">
        <f>INDEX('2022 Data Download'!$B$2:$BQ$7,MATCH(E$6,'2022 Data Download'!$B$2:$B$7,0),MATCH($B34,'2022 Data Download'!$B$2:$BQ$2))</f>
        <v>55086</v>
      </c>
      <c r="F34" s="6">
        <f>INDEX('2022 Data Download'!$B$2:$BQ$7,MATCH(F$6,'2022 Data Download'!$B$2:$B$7,0),MATCH($B34,'2022 Data Download'!$B$2:$BQ$2))</f>
        <v>115125</v>
      </c>
      <c r="G34" s="5">
        <f>INDEX('2022 Data Download'!$B$2:$BQ$7,MATCH(G$6,'2022 Data Download'!$B$2:$B$7,0),MATCH($B34,'2022 Data Download'!$B$2:$BQ$2))</f>
        <v>1136160</v>
      </c>
      <c r="H34" s="13">
        <f t="shared" si="0"/>
        <v>-1</v>
      </c>
    </row>
    <row r="35" spans="2:19">
      <c r="B35" s="2">
        <v>1986</v>
      </c>
      <c r="C35" s="6">
        <f>INDEX('2022 Data Download'!$B$2:$BQ$7,MATCH(C$6,'2022 Data Download'!$B$2:$B$7,0),MATCH($B35,'2022 Data Download'!$B$2:$BQ$2))</f>
        <v>116451</v>
      </c>
      <c r="D35" s="6">
        <f>INDEX('2022 Data Download'!$B$2:$BQ$7,MATCH(D$6,'2022 Data Download'!$B$2:$B$7,0),MATCH($B35,'2022 Data Download'!$B$2:$BQ$2))</f>
        <v>869891</v>
      </c>
      <c r="E35" s="6">
        <f>INDEX('2022 Data Download'!$B$2:$BQ$7,MATCH(E$6,'2022 Data Download'!$B$2:$B$7,0),MATCH($B35,'2022 Data Download'!$B$2:$BQ$2))</f>
        <v>59599</v>
      </c>
      <c r="F35" s="6">
        <f>INDEX('2022 Data Download'!$B$2:$BQ$7,MATCH(F$6,'2022 Data Download'!$B$2:$B$7,0),MATCH($B35,'2022 Data Download'!$B$2:$BQ$2))</f>
        <v>119885</v>
      </c>
      <c r="G35" s="5">
        <f>INDEX('2022 Data Download'!$B$2:$BQ$7,MATCH(G$6,'2022 Data Download'!$B$2:$B$7,0),MATCH($B35,'2022 Data Download'!$B$2:$BQ$2))</f>
        <v>1165826</v>
      </c>
      <c r="H35" s="13">
        <f t="shared" si="0"/>
        <v>0</v>
      </c>
    </row>
    <row r="36" spans="2:19">
      <c r="B36" s="2">
        <v>1987</v>
      </c>
      <c r="C36" s="6">
        <f>INDEX('2022 Data Download'!$B$2:$BQ$7,MATCH(C$6,'2022 Data Download'!$B$2:$B$7,0),MATCH($B36,'2022 Data Download'!$B$2:$BQ$2))</f>
        <v>120289</v>
      </c>
      <c r="D36" s="6">
        <f>INDEX('2022 Data Download'!$B$2:$BQ$7,MATCH(D$6,'2022 Data Download'!$B$2:$B$7,0),MATCH($B36,'2022 Data Download'!$B$2:$BQ$2))</f>
        <v>880191</v>
      </c>
      <c r="E36" s="6">
        <f>INDEX('2022 Data Download'!$B$2:$BQ$7,MATCH(E$6,'2022 Data Download'!$B$2:$B$7,0),MATCH($B36,'2022 Data Download'!$B$2:$BQ$2))</f>
        <v>62007</v>
      </c>
      <c r="F36" s="6">
        <f>INDEX('2022 Data Download'!$B$2:$BQ$7,MATCH(F$6,'2022 Data Download'!$B$2:$B$7,0),MATCH($B36,'2022 Data Download'!$B$2:$BQ$2))</f>
        <v>122906</v>
      </c>
      <c r="G36" s="5">
        <f>INDEX('2022 Data Download'!$B$2:$BQ$7,MATCH(G$6,'2022 Data Download'!$B$2:$B$7,0),MATCH($B36,'2022 Data Download'!$B$2:$BQ$2))</f>
        <v>1185394</v>
      </c>
      <c r="H36" s="13">
        <f>SUM(C36:F36)-G36</f>
        <v>-1</v>
      </c>
    </row>
    <row r="37" spans="2:19">
      <c r="B37" s="2">
        <v>1988</v>
      </c>
      <c r="C37" s="6">
        <f>INDEX('2022 Data Download'!$B$2:$BQ$7,MATCH(C$6,'2022 Data Download'!$B$2:$B$7,0),MATCH($B37,'2022 Data Download'!$B$2:$BQ$2))</f>
        <v>122038</v>
      </c>
      <c r="D37" s="6">
        <f>INDEX('2022 Data Download'!$B$2:$BQ$7,MATCH(D$6,'2022 Data Download'!$B$2:$B$7,0),MATCH($B37,'2022 Data Download'!$B$2:$BQ$2))</f>
        <v>887025</v>
      </c>
      <c r="E37" s="6">
        <f>INDEX('2022 Data Download'!$B$2:$BQ$7,MATCH(E$6,'2022 Data Download'!$B$2:$B$7,0),MATCH($B37,'2022 Data Download'!$B$2:$BQ$2))</f>
        <v>64090</v>
      </c>
      <c r="F37" s="6">
        <f>INDEX('2022 Data Download'!$B$2:$BQ$7,MATCH(F$6,'2022 Data Download'!$B$2:$B$7,0),MATCH($B37,'2022 Data Download'!$B$2:$BQ$2))</f>
        <v>125484</v>
      </c>
      <c r="G37" s="5">
        <f>INDEX('2022 Data Download'!$B$2:$BQ$7,MATCH(G$6,'2022 Data Download'!$B$2:$B$7,0),MATCH($B37,'2022 Data Download'!$B$2:$BQ$2))</f>
        <v>1198637</v>
      </c>
      <c r="H37" s="13">
        <f t="shared" si="0"/>
        <v>0</v>
      </c>
    </row>
    <row r="38" spans="2:19">
      <c r="B38" s="2">
        <v>1989</v>
      </c>
      <c r="C38" s="6">
        <f>INDEX('2022 Data Download'!$B$2:$BQ$7,MATCH(C$6,'2022 Data Download'!$B$2:$B$7,0),MATCH($B38,'2022 Data Download'!$B$2:$BQ$2))</f>
        <v>131153</v>
      </c>
      <c r="D38" s="6">
        <f>INDEX('2022 Data Download'!$B$2:$BQ$7,MATCH(D$6,'2022 Data Download'!$B$2:$B$7,0),MATCH($B38,'2022 Data Download'!$B$2:$BQ$2))</f>
        <v>898727</v>
      </c>
      <c r="E38" s="6">
        <f>INDEX('2022 Data Download'!$B$2:$BQ$7,MATCH(E$6,'2022 Data Download'!$B$2:$B$7,0),MATCH($B38,'2022 Data Download'!$B$2:$BQ$2))</f>
        <v>67300</v>
      </c>
      <c r="F38" s="6">
        <f>INDEX('2022 Data Download'!$B$2:$BQ$7,MATCH(F$6,'2022 Data Download'!$B$2:$B$7,0),MATCH($B38,'2022 Data Download'!$B$2:$BQ$2))</f>
        <v>137460</v>
      </c>
      <c r="G38" s="5">
        <f>INDEX('2022 Data Download'!$B$2:$BQ$7,MATCH(G$6,'2022 Data Download'!$B$2:$B$7,0),MATCH($B38,'2022 Data Download'!$B$2:$BQ$2))</f>
        <v>1234640</v>
      </c>
      <c r="H38" s="13">
        <f t="shared" si="0"/>
        <v>0</v>
      </c>
    </row>
    <row r="39" spans="2:19">
      <c r="B39" s="2">
        <v>1990</v>
      </c>
      <c r="C39" s="6">
        <f>INDEX('2022 Data Download'!$B$2:$BQ$7,MATCH(C$6,'2022 Data Download'!$B$2:$B$7,0),MATCH($B39,'2022 Data Download'!$B$2:$BQ$2))</f>
        <v>137103</v>
      </c>
      <c r="D39" s="6">
        <f>INDEX('2022 Data Download'!$B$2:$BQ$7,MATCH(D$6,'2022 Data Download'!$B$2:$B$7,0),MATCH($B39,'2022 Data Download'!$B$2:$BQ$2))</f>
        <v>913268</v>
      </c>
      <c r="E39" s="6">
        <f>INDEX('2022 Data Download'!$B$2:$BQ$7,MATCH(E$6,'2022 Data Download'!$B$2:$B$7,0),MATCH($B39,'2022 Data Download'!$B$2:$BQ$2))</f>
        <v>68558</v>
      </c>
      <c r="F39" s="6">
        <f>INDEX('2022 Data Download'!$B$2:$BQ$7,MATCH(F$6,'2022 Data Download'!$B$2:$B$7,0),MATCH($B39,'2022 Data Download'!$B$2:$BQ$2))</f>
        <v>138390</v>
      </c>
      <c r="G39" s="5">
        <f>INDEX('2022 Data Download'!$B$2:$BQ$7,MATCH(G$6,'2022 Data Download'!$B$2:$B$7,0),MATCH($B39,'2022 Data Download'!$B$2:$BQ$2))</f>
        <v>1257319</v>
      </c>
      <c r="H39" s="13">
        <f t="shared" si="0"/>
        <v>0</v>
      </c>
      <c r="I39" s="8">
        <v>0.92493699835394505</v>
      </c>
      <c r="J39" s="8">
        <v>1.9148130344214774E-2</v>
      </c>
      <c r="K39" s="8">
        <v>5.5914871301839794E-2</v>
      </c>
      <c r="L39" s="8">
        <v>0.99667466121271864</v>
      </c>
      <c r="M39" s="16">
        <v>3.325338787281315E-3</v>
      </c>
      <c r="O39" s="7">
        <f>I39*$F39</f>
        <v>128002.03120220246</v>
      </c>
      <c r="P39" s="7">
        <f>J39*$F39</f>
        <v>2649.9097583358825</v>
      </c>
      <c r="Q39" s="7">
        <f>K39*$F39</f>
        <v>7738.0590394616092</v>
      </c>
      <c r="R39" s="7">
        <f>E39*L39</f>
        <v>68330.021423421567</v>
      </c>
      <c r="S39" s="7">
        <f>M39*$E39</f>
        <v>227.97857657843238</v>
      </c>
    </row>
    <row r="40" spans="2:19">
      <c r="B40" s="2">
        <v>1991</v>
      </c>
      <c r="C40" s="6">
        <f>INDEX('2022 Data Download'!$B$2:$BQ$7,MATCH(C$6,'2022 Data Download'!$B$2:$B$7,0),MATCH($B40,'2022 Data Download'!$B$2:$BQ$2))</f>
        <v>141240</v>
      </c>
      <c r="D40" s="6">
        <f>INDEX('2022 Data Download'!$B$2:$BQ$7,MATCH(D$6,'2022 Data Download'!$B$2:$B$7,0),MATCH($B40,'2022 Data Download'!$B$2:$BQ$2))</f>
        <v>901717</v>
      </c>
      <c r="E40" s="6">
        <f>INDEX('2022 Data Download'!$B$2:$BQ$7,MATCH(E$6,'2022 Data Download'!$B$2:$B$7,0),MATCH($B40,'2022 Data Download'!$B$2:$BQ$2))</f>
        <v>69605</v>
      </c>
      <c r="F40" s="6">
        <f>INDEX('2022 Data Download'!$B$2:$BQ$7,MATCH(F$6,'2022 Data Download'!$B$2:$B$7,0),MATCH($B40,'2022 Data Download'!$B$2:$BQ$2))</f>
        <v>139703</v>
      </c>
      <c r="G40" s="5">
        <f>INDEX('2022 Data Download'!$B$2:$BQ$7,MATCH(G$6,'2022 Data Download'!$B$2:$B$7,0),MATCH($B40,'2022 Data Download'!$B$2:$BQ$2))</f>
        <v>1252265</v>
      </c>
      <c r="H40" s="13">
        <f t="shared" si="0"/>
        <v>0</v>
      </c>
      <c r="I40" s="8">
        <v>0.92465418695018731</v>
      </c>
      <c r="J40" s="8">
        <v>1.9502922751167974E-2</v>
      </c>
      <c r="K40" s="8">
        <v>5.5842890298644726E-2</v>
      </c>
      <c r="L40" s="8">
        <v>0.9967789084964126</v>
      </c>
      <c r="M40" s="16">
        <v>3.2210915035873972E-3</v>
      </c>
      <c r="O40" s="7">
        <f t="shared" ref="O40:O64" si="1">I40*$F40</f>
        <v>129176.96387950201</v>
      </c>
      <c r="P40" s="7">
        <f t="shared" ref="P40:P64" si="2">J40*$F40</f>
        <v>2724.6168171064196</v>
      </c>
      <c r="Q40" s="7">
        <f t="shared" ref="Q40:Q64" si="3">K40*$F40</f>
        <v>7801.4193033915644</v>
      </c>
      <c r="R40" s="7">
        <f t="shared" ref="R40:R64" si="4">E40*L40</f>
        <v>69380.795925892802</v>
      </c>
      <c r="S40" s="7">
        <f t="shared" ref="S40:S64" si="5">M40*$E40</f>
        <v>224.20407410720077</v>
      </c>
    </row>
    <row r="41" spans="2:19">
      <c r="B41" s="2">
        <v>1992</v>
      </c>
      <c r="C41" s="6">
        <f>INDEX('2022 Data Download'!$B$2:$BQ$7,MATCH(C$6,'2022 Data Download'!$B$2:$B$7,0),MATCH($B41,'2022 Data Download'!$B$2:$BQ$2))</f>
        <v>146421</v>
      </c>
      <c r="D41" s="6">
        <f>INDEX('2022 Data Download'!$B$2:$BQ$7,MATCH(D$6,'2022 Data Download'!$B$2:$B$7,0),MATCH($B41,'2022 Data Download'!$B$2:$BQ$2))</f>
        <v>912514</v>
      </c>
      <c r="E41" s="6">
        <f>INDEX('2022 Data Download'!$B$2:$BQ$7,MATCH(E$6,'2022 Data Download'!$B$2:$B$7,0),MATCH($B41,'2022 Data Download'!$B$2:$BQ$2))</f>
        <v>66076</v>
      </c>
      <c r="F41" s="6">
        <f>INDEX('2022 Data Download'!$B$2:$BQ$7,MATCH(F$6,'2022 Data Download'!$B$2:$B$7,0),MATCH($B41,'2022 Data Download'!$B$2:$BQ$2))</f>
        <v>146651</v>
      </c>
      <c r="G41" s="5">
        <f>INDEX('2022 Data Download'!$B$2:$BQ$7,MATCH(G$6,'2022 Data Download'!$B$2:$B$7,0),MATCH($B41,'2022 Data Download'!$B$2:$BQ$2))</f>
        <v>1271662</v>
      </c>
      <c r="H41" s="13">
        <f t="shared" si="0"/>
        <v>0</v>
      </c>
      <c r="I41" s="8">
        <v>0.924818021519899</v>
      </c>
      <c r="J41" s="8">
        <v>1.9720541805924429E-2</v>
      </c>
      <c r="K41" s="8">
        <v>5.5461436674176481E-2</v>
      </c>
      <c r="L41" s="8">
        <v>0.99691074900852006</v>
      </c>
      <c r="M41" s="16">
        <v>3.0892509914798695E-3</v>
      </c>
      <c r="O41" s="7">
        <f t="shared" si="1"/>
        <v>135625.4876739147</v>
      </c>
      <c r="P41" s="7">
        <f t="shared" si="2"/>
        <v>2892.0371763806234</v>
      </c>
      <c r="Q41" s="7">
        <f t="shared" si="3"/>
        <v>8133.4751497046555</v>
      </c>
      <c r="R41" s="7">
        <f t="shared" si="4"/>
        <v>65871.874651486971</v>
      </c>
      <c r="S41" s="7">
        <f t="shared" si="5"/>
        <v>204.12534851302385</v>
      </c>
    </row>
    <row r="42" spans="2:19">
      <c r="B42" s="2">
        <v>1993</v>
      </c>
      <c r="C42" s="6">
        <f>INDEX('2022 Data Download'!$B$2:$BQ$7,MATCH(C$6,'2022 Data Download'!$B$2:$B$7,0),MATCH($B42,'2022 Data Download'!$B$2:$BQ$2))</f>
        <v>148014</v>
      </c>
      <c r="D42" s="6">
        <f>INDEX('2022 Data Download'!$B$2:$BQ$7,MATCH(D$6,'2022 Data Download'!$B$2:$B$7,0),MATCH($B42,'2022 Data Download'!$B$2:$BQ$2))</f>
        <v>909506</v>
      </c>
      <c r="E42" s="6">
        <f>INDEX('2022 Data Download'!$B$2:$BQ$7,MATCH(E$6,'2022 Data Download'!$B$2:$B$7,0),MATCH($B42,'2022 Data Download'!$B$2:$BQ$2))</f>
        <v>61262</v>
      </c>
      <c r="F42" s="6">
        <f>INDEX('2022 Data Download'!$B$2:$BQ$7,MATCH(F$6,'2022 Data Download'!$B$2:$B$7,0),MATCH($B42,'2022 Data Download'!$B$2:$BQ$2))</f>
        <v>149067</v>
      </c>
      <c r="G42" s="5">
        <f>INDEX('2022 Data Download'!$B$2:$BQ$7,MATCH(G$6,'2022 Data Download'!$B$2:$B$7,0),MATCH($B42,'2022 Data Download'!$B$2:$BQ$2))</f>
        <v>1267849</v>
      </c>
      <c r="H42" s="13">
        <f t="shared" si="0"/>
        <v>0</v>
      </c>
      <c r="I42" s="8">
        <v>0.92350760650778085</v>
      </c>
      <c r="J42" s="8">
        <v>2.0430974187064983E-2</v>
      </c>
      <c r="K42" s="8">
        <v>5.6061419305154202E-2</v>
      </c>
      <c r="L42" s="8">
        <v>0.99693444705365597</v>
      </c>
      <c r="M42" s="16">
        <v>3.0655529463441194E-3</v>
      </c>
      <c r="O42" s="7">
        <f t="shared" si="1"/>
        <v>137664.50837929538</v>
      </c>
      <c r="P42" s="7">
        <f t="shared" si="2"/>
        <v>3045.584029143216</v>
      </c>
      <c r="Q42" s="7">
        <f t="shared" si="3"/>
        <v>8356.9075915614212</v>
      </c>
      <c r="R42" s="7">
        <f t="shared" si="4"/>
        <v>61074.198095401072</v>
      </c>
      <c r="S42" s="7">
        <f t="shared" si="5"/>
        <v>187.80190459893345</v>
      </c>
    </row>
    <row r="43" spans="2:19">
      <c r="B43" s="2">
        <v>1994</v>
      </c>
      <c r="C43" s="6">
        <f>INDEX('2022 Data Download'!$B$2:$BQ$7,MATCH(C$6,'2022 Data Download'!$B$2:$B$7,0),MATCH($B43,'2022 Data Download'!$B$2:$BQ$2))</f>
        <v>150311</v>
      </c>
      <c r="D43" s="6">
        <f>INDEX('2022 Data Download'!$B$2:$BQ$7,MATCH(D$6,'2022 Data Download'!$B$2:$B$7,0),MATCH($B43,'2022 Data Download'!$B$2:$BQ$2))</f>
        <v>919898</v>
      </c>
      <c r="E43" s="6">
        <f>INDEX('2022 Data Download'!$B$2:$BQ$7,MATCH(E$6,'2022 Data Download'!$B$2:$B$7,0),MATCH($B43,'2022 Data Download'!$B$2:$BQ$2))</f>
        <v>67161</v>
      </c>
      <c r="F43" s="6">
        <f>INDEX('2022 Data Download'!$B$2:$BQ$7,MATCH(F$6,'2022 Data Download'!$B$2:$B$7,0),MATCH($B43,'2022 Data Download'!$B$2:$BQ$2))</f>
        <v>152434</v>
      </c>
      <c r="G43" s="5">
        <f>INDEX('2022 Data Download'!$B$2:$BQ$7,MATCH(G$6,'2022 Data Download'!$B$2:$B$7,0),MATCH($B43,'2022 Data Download'!$B$2:$BQ$2))</f>
        <v>1289804</v>
      </c>
      <c r="H43" s="13">
        <f t="shared" si="0"/>
        <v>0</v>
      </c>
      <c r="I43" s="8">
        <v>0.92464280685673805</v>
      </c>
      <c r="J43" s="8">
        <v>2.0335011206218459E-2</v>
      </c>
      <c r="K43" s="8">
        <v>5.5022181937043599E-2</v>
      </c>
      <c r="L43" s="8">
        <v>0.99712306142334151</v>
      </c>
      <c r="M43" s="16">
        <v>2.8769385766584995E-3</v>
      </c>
      <c r="O43" s="7">
        <f t="shared" si="1"/>
        <v>140947.0016204</v>
      </c>
      <c r="P43" s="7">
        <f t="shared" si="2"/>
        <v>3099.7470982087048</v>
      </c>
      <c r="Q43" s="7">
        <f t="shared" si="3"/>
        <v>8387.2512813913036</v>
      </c>
      <c r="R43" s="7">
        <f t="shared" si="4"/>
        <v>66967.78192825304</v>
      </c>
      <c r="S43" s="7">
        <f t="shared" si="5"/>
        <v>193.21807174696147</v>
      </c>
    </row>
    <row r="44" spans="2:19">
      <c r="B44" s="2">
        <v>1995</v>
      </c>
      <c r="C44" s="6">
        <f>INDEX('2022 Data Download'!$B$2:$BQ$7,MATCH(C$6,'2022 Data Download'!$B$2:$B$7,0),MATCH($B44,'2022 Data Download'!$B$2:$BQ$2))</f>
        <v>152482</v>
      </c>
      <c r="D44" s="6">
        <f>INDEX('2022 Data Download'!$B$2:$BQ$7,MATCH(D$6,'2022 Data Download'!$B$2:$B$7,0),MATCH($B44,'2022 Data Download'!$B$2:$BQ$2))</f>
        <v>921626</v>
      </c>
      <c r="E44" s="6">
        <f>INDEX('2022 Data Download'!$B$2:$BQ$7,MATCH(E$6,'2022 Data Download'!$B$2:$B$7,0),MATCH($B44,'2022 Data Download'!$B$2:$BQ$2))</f>
        <v>68844</v>
      </c>
      <c r="F44" s="6">
        <f>INDEX('2022 Data Download'!$B$2:$BQ$7,MATCH(F$6,'2022 Data Download'!$B$2:$B$7,0),MATCH($B44,'2022 Data Download'!$B$2:$BQ$2))</f>
        <v>155144</v>
      </c>
      <c r="G44" s="5">
        <f>INDEX('2022 Data Download'!$B$2:$BQ$7,MATCH(G$6,'2022 Data Download'!$B$2:$B$7,0),MATCH($B44,'2022 Data Download'!$B$2:$BQ$2))</f>
        <v>1298096</v>
      </c>
      <c r="H44" s="13">
        <f t="shared" si="0"/>
        <v>0</v>
      </c>
      <c r="I44" s="8">
        <v>0.92498086070276164</v>
      </c>
      <c r="J44" s="8">
        <v>2.0504730731465366E-2</v>
      </c>
      <c r="K44" s="8">
        <v>5.4514408565772894E-2</v>
      </c>
      <c r="L44" s="8">
        <v>0.99725040963165468</v>
      </c>
      <c r="M44" s="16">
        <v>2.7495903683452606E-3</v>
      </c>
      <c r="O44" s="7">
        <f t="shared" si="1"/>
        <v>143505.23065286924</v>
      </c>
      <c r="P44" s="7">
        <f t="shared" si="2"/>
        <v>3181.1859446024628</v>
      </c>
      <c r="Q44" s="7">
        <f t="shared" si="3"/>
        <v>8457.5834025282693</v>
      </c>
      <c r="R44" s="7">
        <f t="shared" si="4"/>
        <v>68654.707200681631</v>
      </c>
      <c r="S44" s="7">
        <f t="shared" si="5"/>
        <v>189.29279931836112</v>
      </c>
    </row>
    <row r="45" spans="2:19">
      <c r="B45" s="2">
        <v>1996</v>
      </c>
      <c r="C45" s="6">
        <f>INDEX('2022 Data Download'!$B$2:$BQ$7,MATCH(C$6,'2022 Data Download'!$B$2:$B$7,0),MATCH($B45,'2022 Data Download'!$B$2:$BQ$2))</f>
        <v>154364</v>
      </c>
      <c r="D45" s="6">
        <f>INDEX('2022 Data Download'!$B$2:$BQ$7,MATCH(D$6,'2022 Data Download'!$B$2:$B$7,0),MATCH($B45,'2022 Data Download'!$B$2:$BQ$2))</f>
        <v>921609</v>
      </c>
      <c r="E45" s="6">
        <f>INDEX('2022 Data Download'!$B$2:$BQ$7,MATCH(E$6,'2022 Data Download'!$B$2:$B$7,0),MATCH($B45,'2022 Data Download'!$B$2:$BQ$2))</f>
        <v>70474</v>
      </c>
      <c r="F45" s="6">
        <f>INDEX('2022 Data Download'!$B$2:$BQ$7,MATCH(F$6,'2022 Data Download'!$B$2:$B$7,0),MATCH($B45,'2022 Data Download'!$B$2:$BQ$2))</f>
        <v>157468</v>
      </c>
      <c r="G45" s="5">
        <f>INDEX('2022 Data Download'!$B$2:$BQ$7,MATCH(G$6,'2022 Data Download'!$B$2:$B$7,0),MATCH($B45,'2022 Data Download'!$B$2:$BQ$2))</f>
        <v>1303915</v>
      </c>
      <c r="H45" s="13">
        <f t="shared" si="0"/>
        <v>0</v>
      </c>
      <c r="I45" s="8">
        <v>0.9253190791768342</v>
      </c>
      <c r="J45" s="8">
        <v>2.0675168391721982E-2</v>
      </c>
      <c r="K45" s="8">
        <v>5.4005752431443892E-2</v>
      </c>
      <c r="L45" s="8">
        <v>0.99737202675588221</v>
      </c>
      <c r="M45" s="16">
        <v>2.6279732441177647E-3</v>
      </c>
      <c r="O45" s="7">
        <f t="shared" si="1"/>
        <v>145708.14475981772</v>
      </c>
      <c r="P45" s="7">
        <f t="shared" si="2"/>
        <v>3255.677416307677</v>
      </c>
      <c r="Q45" s="7">
        <f t="shared" si="3"/>
        <v>8504.1778238746065</v>
      </c>
      <c r="R45" s="7">
        <f t="shared" si="4"/>
        <v>70288.796213594047</v>
      </c>
      <c r="S45" s="7">
        <f t="shared" si="5"/>
        <v>185.20378640595536</v>
      </c>
    </row>
    <row r="46" spans="2:19">
      <c r="B46" s="2">
        <v>1997</v>
      </c>
      <c r="C46" s="6">
        <f>INDEX('2022 Data Download'!$B$2:$BQ$7,MATCH(C$6,'2022 Data Download'!$B$2:$B$7,0),MATCH($B46,'2022 Data Download'!$B$2:$BQ$2))</f>
        <v>161225</v>
      </c>
      <c r="D46" s="6">
        <f>INDEX('2022 Data Download'!$B$2:$BQ$7,MATCH(D$6,'2022 Data Download'!$B$2:$B$7,0),MATCH($B46,'2022 Data Download'!$B$2:$BQ$2))</f>
        <v>932931</v>
      </c>
      <c r="E46" s="6">
        <f>INDEX('2022 Data Download'!$B$2:$BQ$7,MATCH(E$6,'2022 Data Download'!$B$2:$B$7,0),MATCH($B46,'2022 Data Download'!$B$2:$BQ$2))</f>
        <v>71763</v>
      </c>
      <c r="F46" s="6">
        <f>INDEX('2022 Data Download'!$B$2:$BQ$7,MATCH(F$6,'2022 Data Download'!$B$2:$B$7,0),MATCH($B46,'2022 Data Download'!$B$2:$BQ$2))</f>
        <v>162011</v>
      </c>
      <c r="G46" s="5">
        <f>INDEX('2022 Data Download'!$B$2:$BQ$7,MATCH(G$6,'2022 Data Download'!$B$2:$B$7,0),MATCH($B46,'2022 Data Download'!$B$2:$BQ$2))</f>
        <v>1327930</v>
      </c>
      <c r="H46" s="13">
        <f t="shared" si="0"/>
        <v>0</v>
      </c>
      <c r="I46" s="8">
        <v>0.92709573945462387</v>
      </c>
      <c r="J46" s="8">
        <v>2.0330361709660096E-2</v>
      </c>
      <c r="K46" s="8">
        <v>5.257389883571599E-2</v>
      </c>
      <c r="L46" s="8">
        <v>0.99757842506865113</v>
      </c>
      <c r="M46" s="16">
        <v>2.4215749313490072E-3</v>
      </c>
      <c r="O46" s="7">
        <f t="shared" si="1"/>
        <v>150199.70784478306</v>
      </c>
      <c r="P46" s="7">
        <f t="shared" si="2"/>
        <v>3293.742230943742</v>
      </c>
      <c r="Q46" s="7">
        <f t="shared" si="3"/>
        <v>8517.5499242731839</v>
      </c>
      <c r="R46" s="7">
        <f t="shared" si="4"/>
        <v>71589.220518201604</v>
      </c>
      <c r="S46" s="7">
        <f t="shared" si="5"/>
        <v>173.77948179839879</v>
      </c>
    </row>
    <row r="47" spans="2:19">
      <c r="B47" s="2">
        <v>1998</v>
      </c>
      <c r="C47" s="6">
        <f>INDEX('2022 Data Download'!$B$2:$BQ$7,MATCH(C$6,'2022 Data Download'!$B$2:$B$7,0),MATCH($B47,'2022 Data Download'!$B$2:$BQ$2))</f>
        <v>165205</v>
      </c>
      <c r="D47" s="6">
        <f>INDEX('2022 Data Download'!$B$2:$BQ$7,MATCH(D$6,'2022 Data Download'!$B$2:$B$7,0),MATCH($B47,'2022 Data Download'!$B$2:$BQ$2))</f>
        <v>931439</v>
      </c>
      <c r="E47" s="6">
        <f>INDEX('2022 Data Download'!$B$2:$BQ$7,MATCH(E$6,'2022 Data Download'!$B$2:$B$7,0),MATCH($B47,'2022 Data Download'!$B$2:$BQ$2))</f>
        <v>73920</v>
      </c>
      <c r="F47" s="6">
        <f>INDEX('2022 Data Download'!$B$2:$BQ$7,MATCH(F$6,'2022 Data Download'!$B$2:$B$7,0),MATCH($B47,'2022 Data Download'!$B$2:$BQ$2))</f>
        <v>163562</v>
      </c>
      <c r="G47" s="5">
        <f>INDEX('2022 Data Download'!$B$2:$BQ$7,MATCH(G$6,'2022 Data Download'!$B$2:$B$7,0),MATCH($B47,'2022 Data Download'!$B$2:$BQ$2))</f>
        <v>1334125</v>
      </c>
      <c r="H47" s="13">
        <f>SUM(C47:F47)-G47</f>
        <v>1</v>
      </c>
      <c r="I47" s="8">
        <v>0.92769567388254437</v>
      </c>
      <c r="J47" s="8">
        <v>2.0396595900576051E-2</v>
      </c>
      <c r="K47" s="8">
        <v>5.1907730216879715E-2</v>
      </c>
      <c r="L47" s="8">
        <v>0.99770315743339721</v>
      </c>
      <c r="M47" s="16">
        <v>2.2968425666028787E-3</v>
      </c>
      <c r="O47" s="7">
        <f t="shared" si="1"/>
        <v>151735.75981157672</v>
      </c>
      <c r="P47" s="7">
        <f t="shared" si="2"/>
        <v>3336.1080186900199</v>
      </c>
      <c r="Q47" s="7">
        <f t="shared" si="3"/>
        <v>8490.1321697332805</v>
      </c>
      <c r="R47" s="7">
        <f t="shared" si="4"/>
        <v>73750.217397476721</v>
      </c>
      <c r="S47" s="7">
        <f t="shared" si="5"/>
        <v>169.78260252328479</v>
      </c>
    </row>
    <row r="48" spans="2:19">
      <c r="B48" s="2">
        <v>1999</v>
      </c>
      <c r="C48" s="6">
        <f>INDEX('2022 Data Download'!$B$2:$BQ$7,MATCH(C$6,'2022 Data Download'!$B$2:$B$7,0),MATCH($B48,'2022 Data Download'!$B$2:$BQ$2))</f>
        <v>164570</v>
      </c>
      <c r="D48" s="6">
        <f>INDEX('2022 Data Download'!$B$2:$BQ$7,MATCH(D$6,'2022 Data Download'!$B$2:$B$7,0),MATCH($B48,'2022 Data Download'!$B$2:$BQ$2))</f>
        <v>927689</v>
      </c>
      <c r="E48" s="6">
        <f>INDEX('2022 Data Download'!$B$2:$BQ$7,MATCH(E$6,'2022 Data Download'!$B$2:$B$7,0),MATCH($B48,'2022 Data Download'!$B$2:$BQ$2))</f>
        <v>74441</v>
      </c>
      <c r="F48" s="6">
        <f>INDEX('2022 Data Download'!$B$2:$BQ$7,MATCH(F$6,'2022 Data Download'!$B$2:$B$7,0),MATCH($B48,'2022 Data Download'!$B$2:$BQ$2))</f>
        <v>165743</v>
      </c>
      <c r="G48" s="5">
        <f>INDEX('2022 Data Download'!$B$2:$BQ$7,MATCH(G$6,'2022 Data Download'!$B$2:$B$7,0),MATCH($B48,'2022 Data Download'!$B$2:$BQ$2))</f>
        <v>1332442</v>
      </c>
      <c r="H48" s="13">
        <f t="shared" si="0"/>
        <v>1</v>
      </c>
      <c r="I48" s="8">
        <v>0.92833085141591709</v>
      </c>
      <c r="J48" s="8">
        <v>2.0446483623675876E-2</v>
      </c>
      <c r="K48" s="8">
        <v>5.122266496040704E-2</v>
      </c>
      <c r="L48" s="8">
        <v>0.99782430653635523</v>
      </c>
      <c r="M48" s="16">
        <v>2.1756934636447964E-3</v>
      </c>
      <c r="O48" s="7">
        <f t="shared" si="1"/>
        <v>153864.34030622835</v>
      </c>
      <c r="P48" s="7">
        <f t="shared" si="2"/>
        <v>3388.8615352389106</v>
      </c>
      <c r="Q48" s="7">
        <f t="shared" si="3"/>
        <v>8489.7981585327434</v>
      </c>
      <c r="R48" s="7">
        <f t="shared" si="4"/>
        <v>74279.039202872824</v>
      </c>
      <c r="S48" s="7">
        <f t="shared" si="5"/>
        <v>161.9607971271823</v>
      </c>
    </row>
    <row r="49" spans="2:19">
      <c r="B49" s="2">
        <v>2000</v>
      </c>
      <c r="C49" s="6">
        <f>INDEX('2022 Data Download'!$B$2:$BQ$7,MATCH(C$6,'2022 Data Download'!$B$2:$B$7,0),MATCH($B49,'2022 Data Download'!$B$2:$BQ$2))</f>
        <v>166429</v>
      </c>
      <c r="D49" s="6">
        <f>INDEX('2022 Data Download'!$B$2:$BQ$7,MATCH(D$6,'2022 Data Download'!$B$2:$B$7,0),MATCH($B49,'2022 Data Download'!$B$2:$BQ$2))</f>
        <v>926192</v>
      </c>
      <c r="E49" s="6">
        <f>INDEX('2022 Data Download'!$B$2:$BQ$7,MATCH(E$6,'2022 Data Download'!$B$2:$B$7,0),MATCH($B49,'2022 Data Download'!$B$2:$BQ$2))</f>
        <v>74734</v>
      </c>
      <c r="F49" s="6">
        <f>INDEX('2022 Data Download'!$B$2:$BQ$7,MATCH(F$6,'2022 Data Download'!$B$2:$B$7,0),MATCH($B49,'2022 Data Download'!$B$2:$BQ$2))</f>
        <v>168650</v>
      </c>
      <c r="G49" s="5">
        <f>INDEX('2022 Data Download'!$B$2:$BQ$7,MATCH(G$6,'2022 Data Download'!$B$2:$B$7,0),MATCH($B49,'2022 Data Download'!$B$2:$BQ$2))</f>
        <v>1336005</v>
      </c>
      <c r="H49" s="13">
        <f t="shared" si="0"/>
        <v>0</v>
      </c>
      <c r="I49" s="8">
        <v>0.92658296943231444</v>
      </c>
      <c r="J49" s="8">
        <v>2.5174435162331497E-2</v>
      </c>
      <c r="K49" s="8">
        <v>4.824259540535409E-2</v>
      </c>
      <c r="L49" s="8">
        <v>0.99787234042553197</v>
      </c>
      <c r="M49" s="16">
        <v>2.1276595744680851E-3</v>
      </c>
      <c r="O49" s="7">
        <f t="shared" si="1"/>
        <v>156268.21779475984</v>
      </c>
      <c r="P49" s="7">
        <f t="shared" si="2"/>
        <v>4245.6684901272074</v>
      </c>
      <c r="Q49" s="7">
        <f t="shared" si="3"/>
        <v>8136.1137151129669</v>
      </c>
      <c r="R49" s="7">
        <f t="shared" si="4"/>
        <v>74574.99148936171</v>
      </c>
      <c r="S49" s="7">
        <f t="shared" si="5"/>
        <v>159.00851063829788</v>
      </c>
    </row>
    <row r="50" spans="2:19">
      <c r="B50" s="2">
        <v>2001</v>
      </c>
      <c r="C50" s="6">
        <f>INDEX('2022 Data Download'!$B$2:$BQ$7,MATCH(C$6,'2022 Data Download'!$B$2:$B$7,0),MATCH($B50,'2022 Data Download'!$B$2:$BQ$2))</f>
        <v>168131</v>
      </c>
      <c r="D50" s="6">
        <f>INDEX('2022 Data Download'!$B$2:$BQ$7,MATCH(D$6,'2022 Data Download'!$B$2:$B$7,0),MATCH($B50,'2022 Data Download'!$B$2:$BQ$2))</f>
        <v>926713</v>
      </c>
      <c r="E50" s="6">
        <f>INDEX('2022 Data Download'!$B$2:$BQ$7,MATCH(E$6,'2022 Data Download'!$B$2:$B$7,0),MATCH($B50,'2022 Data Download'!$B$2:$BQ$2))</f>
        <v>73940</v>
      </c>
      <c r="F50" s="6">
        <f>INDEX('2022 Data Download'!$B$2:$BQ$7,MATCH(F$6,'2022 Data Download'!$B$2:$B$7,0),MATCH($B50,'2022 Data Download'!$B$2:$BQ$2))</f>
        <v>168845</v>
      </c>
      <c r="G50" s="5">
        <f>INDEX('2022 Data Download'!$B$2:$BQ$7,MATCH(G$6,'2022 Data Download'!$B$2:$B$7,0),MATCH($B50,'2022 Data Download'!$B$2:$BQ$2))</f>
        <v>1337629</v>
      </c>
      <c r="H50" s="13">
        <f t="shared" si="0"/>
        <v>0</v>
      </c>
      <c r="I50" s="8">
        <v>0.92698904141168159</v>
      </c>
      <c r="J50" s="8">
        <v>2.5004152627943647E-2</v>
      </c>
      <c r="K50" s="8">
        <v>4.8006805960374779E-2</v>
      </c>
      <c r="L50" s="8">
        <v>0.99781084368818929</v>
      </c>
      <c r="M50" s="16">
        <v>2.1891563118106639E-3</v>
      </c>
      <c r="O50" s="7">
        <f t="shared" si="1"/>
        <v>156517.46469715537</v>
      </c>
      <c r="P50" s="7">
        <f t="shared" si="2"/>
        <v>4221.8261504651455</v>
      </c>
      <c r="Q50" s="7">
        <f t="shared" si="3"/>
        <v>8105.7091523794797</v>
      </c>
      <c r="R50" s="7">
        <f t="shared" si="4"/>
        <v>73778.133782304722</v>
      </c>
      <c r="S50" s="7">
        <f t="shared" si="5"/>
        <v>161.86621769528048</v>
      </c>
    </row>
    <row r="51" spans="2:19">
      <c r="B51" s="2">
        <v>2002</v>
      </c>
      <c r="C51" s="6">
        <f>INDEX('2022 Data Download'!$B$2:$BQ$7,MATCH(C$6,'2022 Data Download'!$B$2:$B$7,0),MATCH($B51,'2022 Data Download'!$B$2:$BQ$2))</f>
        <v>171784</v>
      </c>
      <c r="D51" s="6">
        <f>INDEX('2022 Data Download'!$B$2:$BQ$7,MATCH(D$6,'2022 Data Download'!$B$2:$B$7,0),MATCH($B51,'2022 Data Download'!$B$2:$BQ$2))</f>
        <v>934070</v>
      </c>
      <c r="E51" s="6">
        <f>INDEX('2022 Data Download'!$B$2:$BQ$7,MATCH(E$6,'2022 Data Download'!$B$2:$B$7,0),MATCH($B51,'2022 Data Download'!$B$2:$BQ$2))</f>
        <v>74895</v>
      </c>
      <c r="F51" s="6">
        <f>INDEX('2022 Data Download'!$B$2:$BQ$7,MATCH(F$6,'2022 Data Download'!$B$2:$B$7,0),MATCH($B51,'2022 Data Download'!$B$2:$BQ$2))</f>
        <v>172302</v>
      </c>
      <c r="G51" s="5">
        <f>INDEX('2022 Data Download'!$B$2:$BQ$7,MATCH(G$6,'2022 Data Download'!$B$2:$B$7,0),MATCH($B51,'2022 Data Download'!$B$2:$BQ$2))</f>
        <v>1353051</v>
      </c>
      <c r="H51" s="13">
        <f t="shared" si="0"/>
        <v>0</v>
      </c>
      <c r="I51" s="8">
        <v>0.92698413997641937</v>
      </c>
      <c r="J51" s="8">
        <v>2.5004098777618416E-2</v>
      </c>
      <c r="K51" s="8">
        <v>4.8011761245962251E-2</v>
      </c>
      <c r="L51" s="8">
        <v>0.99781300177159404</v>
      </c>
      <c r="M51" s="16">
        <v>2.1869982284060145E-3</v>
      </c>
      <c r="O51" s="7">
        <f t="shared" si="1"/>
        <v>159721.22128621701</v>
      </c>
      <c r="P51" s="7">
        <f t="shared" si="2"/>
        <v>4308.2562275812088</v>
      </c>
      <c r="Q51" s="7">
        <f t="shared" si="3"/>
        <v>8272.5224862017876</v>
      </c>
      <c r="R51" s="7">
        <f t="shared" si="4"/>
        <v>74731.204767683535</v>
      </c>
      <c r="S51" s="7">
        <f t="shared" si="5"/>
        <v>163.79523231646846</v>
      </c>
    </row>
    <row r="52" spans="2:19">
      <c r="B52" s="2">
        <v>2003</v>
      </c>
      <c r="C52" s="6">
        <f>INDEX('2022 Data Download'!$B$2:$BQ$7,MATCH(C$6,'2022 Data Download'!$B$2:$B$7,0),MATCH($B52,'2022 Data Download'!$B$2:$BQ$2))</f>
        <v>174683</v>
      </c>
      <c r="D52" s="6">
        <f>INDEX('2022 Data Download'!$B$2:$BQ$7,MATCH(D$6,'2022 Data Download'!$B$2:$B$7,0),MATCH($B52,'2022 Data Download'!$B$2:$BQ$2))</f>
        <v>931880</v>
      </c>
      <c r="E52" s="6">
        <f>INDEX('2022 Data Download'!$B$2:$BQ$7,MATCH(E$6,'2022 Data Download'!$B$2:$B$7,0),MATCH($B52,'2022 Data Download'!$B$2:$BQ$2))</f>
        <v>76148</v>
      </c>
      <c r="F52" s="6">
        <f>INDEX('2022 Data Download'!$B$2:$BQ$7,MATCH(F$6,'2022 Data Download'!$B$2:$B$7,0),MATCH($B52,'2022 Data Download'!$B$2:$BQ$2))</f>
        <v>176044</v>
      </c>
      <c r="G52" s="5">
        <f>INDEX('2022 Data Download'!$B$2:$BQ$7,MATCH(G$6,'2022 Data Download'!$B$2:$B$7,0),MATCH($B52,'2022 Data Download'!$B$2:$BQ$2))</f>
        <v>1358755</v>
      </c>
      <c r="H52" s="13">
        <f t="shared" si="0"/>
        <v>0</v>
      </c>
      <c r="I52" s="8">
        <v>0.92647516427162624</v>
      </c>
      <c r="J52" s="8">
        <v>2.4998506842650401E-2</v>
      </c>
      <c r="K52" s="8">
        <v>4.852632888572328E-2</v>
      </c>
      <c r="L52" s="8">
        <v>0.99778562593659936</v>
      </c>
      <c r="M52" s="16">
        <v>2.214374063400778E-3</v>
      </c>
      <c r="O52" s="7">
        <f t="shared" si="1"/>
        <v>163100.39381903416</v>
      </c>
      <c r="P52" s="7">
        <f t="shared" si="2"/>
        <v>4400.8371386075469</v>
      </c>
      <c r="Q52" s="7">
        <f t="shared" si="3"/>
        <v>8542.7690423582699</v>
      </c>
      <c r="R52" s="7">
        <f t="shared" si="4"/>
        <v>75979.379843820163</v>
      </c>
      <c r="S52" s="7">
        <f t="shared" si="5"/>
        <v>168.62015617984244</v>
      </c>
    </row>
    <row r="53" spans="2:19">
      <c r="B53" s="2">
        <v>2004</v>
      </c>
      <c r="C53" s="6">
        <f>INDEX('2022 Data Download'!$B$2:$BQ$7,MATCH(C$6,'2022 Data Download'!$B$2:$B$7,0),MATCH($B53,'2022 Data Download'!$B$2:$BQ$2))</f>
        <v>180107</v>
      </c>
      <c r="D53" s="6">
        <f>INDEX('2022 Data Download'!$B$2:$BQ$7,MATCH(D$6,'2022 Data Download'!$B$2:$B$7,0),MATCH($B53,'2022 Data Download'!$B$2:$BQ$2))</f>
        <v>949262</v>
      </c>
      <c r="E53" s="6">
        <f>INDEX('2022 Data Download'!$B$2:$BQ$7,MATCH(E$6,'2022 Data Download'!$B$2:$B$7,0),MATCH($B53,'2022 Data Download'!$B$2:$BQ$2))</f>
        <v>78167</v>
      </c>
      <c r="F53" s="6">
        <f>INDEX('2022 Data Download'!$B$2:$BQ$7,MATCH(F$6,'2022 Data Download'!$B$2:$B$7,0),MATCH($B53,'2022 Data Download'!$B$2:$BQ$2))</f>
        <v>180033</v>
      </c>
      <c r="G53" s="5">
        <f>INDEX('2022 Data Download'!$B$2:$BQ$7,MATCH(G$6,'2022 Data Download'!$B$2:$B$7,0),MATCH($B53,'2022 Data Download'!$B$2:$BQ$2))</f>
        <v>1387569</v>
      </c>
      <c r="H53" s="13">
        <f t="shared" si="0"/>
        <v>0</v>
      </c>
      <c r="I53" s="8">
        <v>0.92677852144556794</v>
      </c>
      <c r="J53" s="8">
        <v>2.5001839719981846E-2</v>
      </c>
      <c r="K53" s="8">
        <v>4.8219638834450115E-2</v>
      </c>
      <c r="L53" s="8">
        <v>0.99780581512521094</v>
      </c>
      <c r="M53" s="16">
        <v>2.1941848747891054E-3</v>
      </c>
      <c r="O53" s="7">
        <f t="shared" si="1"/>
        <v>166850.71755140994</v>
      </c>
      <c r="P53" s="7">
        <f t="shared" si="2"/>
        <v>4501.1562103074921</v>
      </c>
      <c r="Q53" s="7">
        <f t="shared" si="3"/>
        <v>8681.1262382825571</v>
      </c>
      <c r="R53" s="7">
        <f t="shared" si="4"/>
        <v>77995.487150892368</v>
      </c>
      <c r="S53" s="7">
        <f t="shared" si="5"/>
        <v>171.51284910763999</v>
      </c>
    </row>
    <row r="54" spans="2:19">
      <c r="B54" s="2">
        <v>2005</v>
      </c>
      <c r="C54" s="6">
        <f>INDEX('2022 Data Download'!$B$2:$BQ$7,MATCH(C$6,'2022 Data Download'!$B$2:$B$7,0),MATCH($B54,'2022 Data Download'!$B$2:$BQ$2))</f>
        <v>188612</v>
      </c>
      <c r="D54" s="6">
        <f>INDEX('2022 Data Download'!$B$2:$BQ$7,MATCH(D$6,'2022 Data Download'!$B$2:$B$7,0),MATCH($B54,'2022 Data Download'!$B$2:$BQ$2))</f>
        <v>959340</v>
      </c>
      <c r="E54" s="6">
        <f>INDEX('2022 Data Download'!$B$2:$BQ$7,MATCH(E$6,'2022 Data Download'!$B$2:$B$7,0),MATCH($B54,'2022 Data Download'!$B$2:$BQ$2))</f>
        <v>79561</v>
      </c>
      <c r="F54" s="6">
        <f>INDEX('2022 Data Download'!$B$2:$BQ$7,MATCH(F$6,'2022 Data Download'!$B$2:$B$7,0),MATCH($B54,'2022 Data Download'!$B$2:$BQ$2))</f>
        <v>184987</v>
      </c>
      <c r="G54" s="5">
        <f>INDEX('2022 Data Download'!$B$2:$BQ$7,MATCH(G$6,'2022 Data Download'!$B$2:$B$7,0),MATCH($B54,'2022 Data Download'!$B$2:$BQ$2))</f>
        <v>1412500</v>
      </c>
      <c r="H54" s="13">
        <f t="shared" si="0"/>
        <v>0</v>
      </c>
      <c r="I54" s="8">
        <v>0.92702581819729812</v>
      </c>
      <c r="J54" s="8">
        <v>2.5004556681401526E-2</v>
      </c>
      <c r="K54" s="8">
        <v>4.7969625121300381E-2</v>
      </c>
      <c r="L54" s="8">
        <v>0.99782284375707275</v>
      </c>
      <c r="M54" s="16">
        <v>2.1771562429272421E-3</v>
      </c>
      <c r="O54" s="7">
        <f t="shared" si="1"/>
        <v>171487.7250308636</v>
      </c>
      <c r="P54" s="7">
        <f t="shared" si="2"/>
        <v>4625.5179268224238</v>
      </c>
      <c r="Q54" s="7">
        <f t="shared" si="3"/>
        <v>8873.7570423139932</v>
      </c>
      <c r="R54" s="7">
        <f t="shared" si="4"/>
        <v>79387.783272156463</v>
      </c>
      <c r="S54" s="7">
        <f t="shared" si="5"/>
        <v>173.2167278435343</v>
      </c>
    </row>
    <row r="55" spans="2:19">
      <c r="B55" s="2">
        <v>2006</v>
      </c>
      <c r="C55" s="6">
        <f>INDEX('2022 Data Download'!$B$2:$BQ$7,MATCH(C$6,'2022 Data Download'!$B$2:$B$7,0),MATCH($B55,'2022 Data Download'!$B$2:$BQ$2))</f>
        <v>194008</v>
      </c>
      <c r="D55" s="6">
        <f>INDEX('2022 Data Download'!$B$2:$BQ$7,MATCH(D$6,'2022 Data Download'!$B$2:$B$7,0),MATCH($B55,'2022 Data Download'!$B$2:$BQ$2))</f>
        <v>967400</v>
      </c>
      <c r="E55" s="6">
        <f>INDEX('2022 Data Download'!$B$2:$BQ$7,MATCH(E$6,'2022 Data Download'!$B$2:$B$7,0),MATCH($B55,'2022 Data Download'!$B$2:$BQ$2))</f>
        <v>80887</v>
      </c>
      <c r="F55" s="6">
        <f>INDEX('2022 Data Download'!$B$2:$BQ$7,MATCH(F$6,'2022 Data Download'!$B$2:$B$7,0),MATCH($B55,'2022 Data Download'!$B$2:$BQ$2))</f>
        <v>188221</v>
      </c>
      <c r="G55" s="5">
        <f>INDEX('2022 Data Download'!$B$2:$BQ$7,MATCH(G$6,'2022 Data Download'!$B$2:$B$7,0),MATCH($B55,'2022 Data Download'!$B$2:$BQ$2))</f>
        <v>1430516</v>
      </c>
      <c r="H55" s="13">
        <f t="shared" si="0"/>
        <v>0</v>
      </c>
      <c r="I55" s="8">
        <v>0.92697998922941327</v>
      </c>
      <c r="J55" s="8">
        <v>2.5004053174837955E-2</v>
      </c>
      <c r="K55" s="8">
        <v>4.801595759574883E-2</v>
      </c>
      <c r="L55" s="8">
        <v>0.99782145556038637</v>
      </c>
      <c r="M55" s="16">
        <v>2.1785444396135441E-3</v>
      </c>
      <c r="O55" s="7">
        <f t="shared" si="1"/>
        <v>174477.10055274938</v>
      </c>
      <c r="P55" s="7">
        <f t="shared" si="2"/>
        <v>4706.2878926211752</v>
      </c>
      <c r="Q55" s="7">
        <f t="shared" si="3"/>
        <v>9037.6115546294404</v>
      </c>
      <c r="R55" s="7">
        <f t="shared" si="4"/>
        <v>80710.784075912976</v>
      </c>
      <c r="S55" s="7">
        <f t="shared" si="5"/>
        <v>176.21592408702074</v>
      </c>
    </row>
    <row r="56" spans="2:19">
      <c r="B56" s="2">
        <v>2007</v>
      </c>
      <c r="C56" s="6">
        <f>INDEX('2022 Data Download'!$B$2:$BQ$7,MATCH(C$6,'2022 Data Download'!$B$2:$B$7,0),MATCH($B56,'2022 Data Download'!$B$2:$BQ$2))</f>
        <v>196723</v>
      </c>
      <c r="D56" s="6">
        <f>INDEX('2022 Data Download'!$B$2:$BQ$7,MATCH(D$6,'2022 Data Download'!$B$2:$B$7,0),MATCH($B56,'2022 Data Download'!$B$2:$BQ$2))</f>
        <v>963577</v>
      </c>
      <c r="E56" s="6">
        <f>INDEX('2022 Data Download'!$B$2:$BQ$7,MATCH(E$6,'2022 Data Download'!$B$2:$B$7,0),MATCH($B56,'2022 Data Download'!$B$2:$BQ$2))</f>
        <v>83286</v>
      </c>
      <c r="F56" s="6">
        <f>INDEX('2022 Data Download'!$B$2:$BQ$7,MATCH(F$6,'2022 Data Download'!$B$2:$B$7,0),MATCH($B56,'2022 Data Download'!$B$2:$BQ$2))</f>
        <v>189875</v>
      </c>
      <c r="G56" s="5">
        <f>INDEX('2022 Data Download'!$B$2:$BQ$7,MATCH(G$6,'2022 Data Download'!$B$2:$B$7,0),MATCH($B56,'2022 Data Download'!$B$2:$BQ$2))</f>
        <v>1433461</v>
      </c>
      <c r="H56" s="13">
        <f t="shared" si="0"/>
        <v>0</v>
      </c>
      <c r="I56" s="8">
        <v>0.92699182401766211</v>
      </c>
      <c r="J56" s="8">
        <v>2.5004183199445459E-2</v>
      </c>
      <c r="K56" s="8">
        <v>4.8003992782892378E-2</v>
      </c>
      <c r="L56" s="8">
        <v>0.99782347804845051</v>
      </c>
      <c r="M56" s="16">
        <v>2.1765219515494905E-3</v>
      </c>
      <c r="O56" s="7">
        <f t="shared" si="1"/>
        <v>176012.5725853536</v>
      </c>
      <c r="P56" s="7">
        <f t="shared" si="2"/>
        <v>4747.6692849947067</v>
      </c>
      <c r="Q56" s="7">
        <f t="shared" si="3"/>
        <v>9114.758129651691</v>
      </c>
      <c r="R56" s="7">
        <f t="shared" si="4"/>
        <v>83104.726192743256</v>
      </c>
      <c r="S56" s="7">
        <f t="shared" si="5"/>
        <v>181.27380725675087</v>
      </c>
    </row>
    <row r="57" spans="2:19">
      <c r="B57" s="2">
        <v>2008</v>
      </c>
      <c r="C57" s="6">
        <f>INDEX('2022 Data Download'!$B$2:$BQ$7,MATCH(C$6,'2022 Data Download'!$B$2:$B$7,0),MATCH($B57,'2022 Data Download'!$B$2:$BQ$2))</f>
        <v>198413</v>
      </c>
      <c r="D57" s="6">
        <f>INDEX('2022 Data Download'!$B$2:$BQ$7,MATCH(D$6,'2022 Data Download'!$B$2:$B$7,0),MATCH($B57,'2022 Data Download'!$B$2:$BQ$2))</f>
        <v>962908</v>
      </c>
      <c r="E57" s="6">
        <f>INDEX('2022 Data Download'!$B$2:$BQ$7,MATCH(E$6,'2022 Data Download'!$B$2:$B$7,0),MATCH($B57,'2022 Data Download'!$B$2:$BQ$2))</f>
        <v>81968</v>
      </c>
      <c r="F57" s="6">
        <f>INDEX('2022 Data Download'!$B$2:$BQ$7,MATCH(F$6,'2022 Data Download'!$B$2:$B$7,0),MATCH($B57,'2022 Data Download'!$B$2:$BQ$2))</f>
        <v>189331</v>
      </c>
      <c r="G57" s="5">
        <f>INDEX('2022 Data Download'!$B$2:$BQ$7,MATCH(G$6,'2022 Data Download'!$B$2:$B$7,0),MATCH($B57,'2022 Data Download'!$B$2:$BQ$2))</f>
        <v>1432620</v>
      </c>
      <c r="H57" s="13">
        <f t="shared" si="0"/>
        <v>0</v>
      </c>
      <c r="I57" s="8">
        <v>0.92469745216973709</v>
      </c>
      <c r="J57" s="8">
        <v>2.499910218629629E-2</v>
      </c>
      <c r="K57" s="8">
        <v>5.0303445643966563E-2</v>
      </c>
      <c r="L57" s="8">
        <v>0.99772805971148082</v>
      </c>
      <c r="M57" s="16">
        <v>2.2719402885190733E-3</v>
      </c>
      <c r="O57" s="7">
        <f t="shared" si="1"/>
        <v>175073.89331674849</v>
      </c>
      <c r="P57" s="7">
        <f t="shared" si="2"/>
        <v>4733.1050160336627</v>
      </c>
      <c r="Q57" s="7">
        <f t="shared" si="3"/>
        <v>9524.0016672178335</v>
      </c>
      <c r="R57" s="7">
        <f t="shared" si="4"/>
        <v>81781.773598430664</v>
      </c>
      <c r="S57" s="7">
        <f t="shared" si="5"/>
        <v>186.22640156933139</v>
      </c>
    </row>
    <row r="58" spans="2:19">
      <c r="B58" s="2">
        <v>2009</v>
      </c>
      <c r="C58" s="6">
        <f>INDEX('2022 Data Download'!$B$2:$BQ$7,MATCH(C$6,'2022 Data Download'!$B$2:$B$7,0),MATCH($B58,'2022 Data Download'!$B$2:$BQ$2))</f>
        <v>199047</v>
      </c>
      <c r="D58" s="6">
        <f>INDEX('2022 Data Download'!$B$2:$BQ$7,MATCH(D$6,'2022 Data Download'!$B$2:$B$7,0),MATCH($B58,'2022 Data Download'!$B$2:$BQ$2))</f>
        <v>972202</v>
      </c>
      <c r="E58" s="6">
        <f>INDEX('2022 Data Download'!$B$2:$BQ$7,MATCH(E$6,'2022 Data Download'!$B$2:$B$7,0),MATCH($B58,'2022 Data Download'!$B$2:$BQ$2))</f>
        <v>82101</v>
      </c>
      <c r="F58" s="6">
        <f>INDEX('2022 Data Download'!$B$2:$BQ$7,MATCH(F$6,'2022 Data Download'!$B$2:$B$7,0),MATCH($B58,'2022 Data Download'!$B$2:$BQ$2))</f>
        <v>189206</v>
      </c>
      <c r="G58" s="5">
        <f>INDEX('2022 Data Download'!$B$2:$BQ$7,MATCH(G$6,'2022 Data Download'!$B$2:$B$7,0),MATCH($B58,'2022 Data Download'!$B$2:$BQ$2))</f>
        <v>1442556</v>
      </c>
      <c r="H58" s="13">
        <f t="shared" si="0"/>
        <v>0</v>
      </c>
      <c r="I58" s="8">
        <v>0.92469745216973731</v>
      </c>
      <c r="J58" s="8">
        <v>2.4999102186296276E-2</v>
      </c>
      <c r="K58" s="8">
        <v>5.0303445643966528E-2</v>
      </c>
      <c r="L58" s="8">
        <v>0.99772805971148082</v>
      </c>
      <c r="M58" s="16">
        <v>2.2719402885190729E-3</v>
      </c>
      <c r="O58" s="7">
        <f t="shared" si="1"/>
        <v>174958.30613522732</v>
      </c>
      <c r="P58" s="7">
        <f t="shared" si="2"/>
        <v>4729.980128260373</v>
      </c>
      <c r="Q58" s="7">
        <f t="shared" si="3"/>
        <v>9517.7137365123308</v>
      </c>
      <c r="R58" s="7">
        <f t="shared" si="4"/>
        <v>81914.471430372287</v>
      </c>
      <c r="S58" s="7">
        <f t="shared" si="5"/>
        <v>186.5285696277044</v>
      </c>
    </row>
    <row r="59" spans="2:19" s="23" customFormat="1">
      <c r="B59" s="17">
        <v>2010</v>
      </c>
      <c r="C59" s="18">
        <f>INDEX('2022 Data Download'!$B$2:$BQ$7,MATCH(C$6,'2022 Data Download'!$B$2:$B$7,0),MATCH($B59,'2022 Data Download'!$B$2:$BQ$2))</f>
        <v>202410</v>
      </c>
      <c r="D59" s="18">
        <f>INDEX('2022 Data Download'!$B$2:$BQ$7,MATCH(D$6,'2022 Data Download'!$B$2:$B$7,0),MATCH($B59,'2022 Data Download'!$B$2:$BQ$2))</f>
        <v>988402</v>
      </c>
      <c r="E59" s="18">
        <f>INDEX('2022 Data Download'!$B$2:$BQ$7,MATCH(E$6,'2022 Data Download'!$B$2:$B$7,0),MATCH($B59,'2022 Data Download'!$B$2:$BQ$2))</f>
        <v>83189</v>
      </c>
      <c r="F59" s="18">
        <f>INDEX('2022 Data Download'!$B$2:$BQ$7,MATCH(F$6,'2022 Data Download'!$B$2:$B$7,0),MATCH($B59,'2022 Data Download'!$B$2:$BQ$2))</f>
        <v>194735</v>
      </c>
      <c r="G59" s="19">
        <f>INDEX('2022 Data Download'!$B$2:$BQ$7,MATCH(G$6,'2022 Data Download'!$B$2:$B$7,0),MATCH($B59,'2022 Data Download'!$B$2:$BQ$2))</f>
        <v>1468736</v>
      </c>
      <c r="H59" s="20">
        <f t="shared" si="0"/>
        <v>0</v>
      </c>
      <c r="I59" s="21">
        <v>0.92469745216973742</v>
      </c>
      <c r="J59" s="21">
        <v>2.4999102186296272E-2</v>
      </c>
      <c r="K59" s="21">
        <v>5.0303445643966459E-2</v>
      </c>
      <c r="L59" s="21">
        <v>0.99772805971148082</v>
      </c>
      <c r="M59" s="22">
        <v>2.2719402885190746E-3</v>
      </c>
      <c r="O59" s="24">
        <f t="shared" si="1"/>
        <v>180070.95834827382</v>
      </c>
      <c r="P59" s="24">
        <f t="shared" si="2"/>
        <v>4868.2001642484047</v>
      </c>
      <c r="Q59" s="24">
        <f t="shared" si="3"/>
        <v>9795.8414874778082</v>
      </c>
      <c r="R59" s="24">
        <f t="shared" si="4"/>
        <v>82999.999559338379</v>
      </c>
      <c r="S59" s="24">
        <f t="shared" si="5"/>
        <v>189.00044066161328</v>
      </c>
    </row>
    <row r="60" spans="2:19">
      <c r="B60" s="2">
        <v>2011</v>
      </c>
      <c r="C60" s="6">
        <f>INDEX('2022 Data Download'!$B$2:$BQ$7,MATCH(C$6,'2022 Data Download'!$B$2:$B$7,0),MATCH($B60,'2022 Data Download'!$B$2:$BQ$2))</f>
        <v>205498</v>
      </c>
      <c r="D60" s="6">
        <f>INDEX('2022 Data Download'!$B$2:$BQ$7,MATCH(D$6,'2022 Data Download'!$B$2:$B$7,0),MATCH($B60,'2022 Data Download'!$B$2:$BQ$2))</f>
        <v>1006527</v>
      </c>
      <c r="E60" s="6">
        <f>INDEX('2022 Data Download'!$B$2:$BQ$7,MATCH(E$6,'2022 Data Download'!$B$2:$B$7,0),MATCH($B60,'2022 Data Download'!$B$2:$BQ$2))</f>
        <v>85327</v>
      </c>
      <c r="F60" s="6">
        <f>INDEX('2022 Data Download'!$B$2:$BQ$7,MATCH(F$6,'2022 Data Download'!$B$2:$B$7,0),MATCH($B60,'2022 Data Download'!$B$2:$BQ$2))</f>
        <v>198595</v>
      </c>
      <c r="G60" s="5">
        <f>INDEX('2022 Data Download'!$B$2:$BQ$7,MATCH(G$6,'2022 Data Download'!$B$2:$B$7,0),MATCH($B60,'2022 Data Download'!$B$2:$BQ$2))</f>
        <v>1495947</v>
      </c>
      <c r="H60" s="13">
        <f t="shared" si="0"/>
        <v>0</v>
      </c>
      <c r="I60" s="8">
        <v>0.9246974521697372</v>
      </c>
      <c r="J60" s="8">
        <v>2.4999102186296269E-2</v>
      </c>
      <c r="K60" s="8">
        <v>5.0303445643966514E-2</v>
      </c>
      <c r="L60" s="8">
        <v>0.99772805971148082</v>
      </c>
      <c r="M60" s="16">
        <v>2.2719402885190707E-3</v>
      </c>
      <c r="O60" s="7">
        <f t="shared" si="1"/>
        <v>183640.29051364897</v>
      </c>
      <c r="P60" s="7">
        <f t="shared" si="2"/>
        <v>4964.6966986875077</v>
      </c>
      <c r="Q60" s="7">
        <f t="shared" si="3"/>
        <v>9990.0127876635306</v>
      </c>
      <c r="R60" s="7">
        <f t="shared" si="4"/>
        <v>85133.142151001521</v>
      </c>
      <c r="S60" s="7">
        <f t="shared" si="5"/>
        <v>193.85784899846675</v>
      </c>
    </row>
    <row r="61" spans="2:19">
      <c r="B61" s="2">
        <v>2012</v>
      </c>
      <c r="C61" s="6">
        <f>INDEX('2022 Data Download'!$B$2:$BQ$7,MATCH(C$6,'2022 Data Download'!$B$2:$B$7,0),MATCH($B61,'2022 Data Download'!$B$2:$BQ$2))</f>
        <v>209047</v>
      </c>
      <c r="D61" s="6">
        <f>INDEX('2022 Data Download'!$B$2:$BQ$7,MATCH(D$6,'2022 Data Download'!$B$2:$B$7,0),MATCH($B61,'2022 Data Download'!$B$2:$BQ$2))</f>
        <v>1030914</v>
      </c>
      <c r="E61" s="6">
        <f>INDEX('2022 Data Download'!$B$2:$BQ$7,MATCH(E$6,'2022 Data Download'!$B$2:$B$7,0),MATCH($B61,'2022 Data Download'!$B$2:$BQ$2))</f>
        <v>87547</v>
      </c>
      <c r="F61" s="6">
        <f>INDEX('2022 Data Download'!$B$2:$BQ$7,MATCH(F$6,'2022 Data Download'!$B$2:$B$7,0),MATCH($B61,'2022 Data Download'!$B$2:$BQ$2))</f>
        <v>201958</v>
      </c>
      <c r="G61" s="5">
        <f>INDEX('2022 Data Download'!$B$2:$BQ$7,MATCH(G$6,'2022 Data Download'!$B$2:$B$7,0),MATCH($B61,'2022 Data Download'!$B$2:$BQ$2))</f>
        <v>1529466</v>
      </c>
      <c r="H61" s="13">
        <f t="shared" si="0"/>
        <v>0</v>
      </c>
      <c r="I61" s="8">
        <v>0.9246974521697372</v>
      </c>
      <c r="J61" s="8">
        <v>2.4999102186296269E-2</v>
      </c>
      <c r="K61" s="8">
        <v>5.03034456439665E-2</v>
      </c>
      <c r="L61" s="8">
        <v>0.99772805971148093</v>
      </c>
      <c r="M61" s="16">
        <v>2.2719402885190711E-3</v>
      </c>
      <c r="O61" s="7">
        <f t="shared" si="1"/>
        <v>186750.04804529579</v>
      </c>
      <c r="P61" s="7">
        <f t="shared" si="2"/>
        <v>5048.7686793400217</v>
      </c>
      <c r="Q61" s="7">
        <f t="shared" si="3"/>
        <v>10159.183275364187</v>
      </c>
      <c r="R61" s="7">
        <f t="shared" si="4"/>
        <v>87348.098443561015</v>
      </c>
      <c r="S61" s="7">
        <f t="shared" si="5"/>
        <v>198.90155643897913</v>
      </c>
    </row>
    <row r="62" spans="2:19">
      <c r="B62" s="2">
        <v>2013</v>
      </c>
      <c r="C62" s="6">
        <f>INDEX('2022 Data Download'!$B$2:$BQ$7,MATCH(C$6,'2022 Data Download'!$B$2:$B$7,0),MATCH($B62,'2022 Data Download'!$B$2:$BQ$2))</f>
        <v>212011</v>
      </c>
      <c r="D62" s="6">
        <f>INDEX('2022 Data Download'!$B$2:$BQ$7,MATCH(D$6,'2022 Data Download'!$B$2:$B$7,0),MATCH($B62,'2022 Data Download'!$B$2:$BQ$2))</f>
        <v>1047769</v>
      </c>
      <c r="E62" s="6">
        <f>INDEX('2022 Data Download'!$B$2:$BQ$7,MATCH(E$6,'2022 Data Download'!$B$2:$B$7,0),MATCH($B62,'2022 Data Download'!$B$2:$BQ$2))</f>
        <v>89986</v>
      </c>
      <c r="F62" s="6">
        <f>INDEX('2022 Data Download'!$B$2:$BQ$7,MATCH(F$6,'2022 Data Download'!$B$2:$B$7,0),MATCH($B62,'2022 Data Download'!$B$2:$BQ$2))</f>
        <v>206604</v>
      </c>
      <c r="G62" s="5">
        <f>INDEX('2022 Data Download'!$B$2:$BQ$7,MATCH(G$6,'2022 Data Download'!$B$2:$B$7,0),MATCH($B62,'2022 Data Download'!$B$2:$BQ$2))</f>
        <v>1556369</v>
      </c>
      <c r="H62" s="13">
        <f t="shared" ref="H62:H68" si="6">SUM(C62:F62)-G62</f>
        <v>1</v>
      </c>
      <c r="I62" s="8">
        <v>0.9246974521697372</v>
      </c>
      <c r="J62" s="8">
        <v>2.4999102186296276E-2</v>
      </c>
      <c r="K62" s="8">
        <v>5.0303445643966486E-2</v>
      </c>
      <c r="L62" s="8">
        <v>0.99772805971148093</v>
      </c>
      <c r="M62" s="16">
        <v>2.271940288519072E-3</v>
      </c>
      <c r="O62" s="7">
        <f t="shared" si="1"/>
        <v>191046.19240807637</v>
      </c>
      <c r="P62" s="7">
        <f t="shared" si="2"/>
        <v>5164.9145080975559</v>
      </c>
      <c r="Q62" s="7">
        <f t="shared" si="3"/>
        <v>10392.893083826051</v>
      </c>
      <c r="R62" s="7">
        <f t="shared" si="4"/>
        <v>89781.55718119732</v>
      </c>
      <c r="S62" s="7">
        <f t="shared" si="5"/>
        <v>204.44281880267721</v>
      </c>
    </row>
    <row r="63" spans="2:19">
      <c r="B63" s="2">
        <v>2014</v>
      </c>
      <c r="C63" s="6">
        <f>INDEX('2022 Data Download'!$B$2:$BQ$7,MATCH(C$6,'2022 Data Download'!$B$2:$B$7,0),MATCH($B63,'2022 Data Download'!$B$2:$BQ$2))</f>
        <v>215042</v>
      </c>
      <c r="D63" s="6">
        <f>INDEX('2022 Data Download'!$B$2:$BQ$7,MATCH(D$6,'2022 Data Download'!$B$2:$B$7,0),MATCH($B63,'2022 Data Download'!$B$2:$BQ$2))</f>
        <v>1058783</v>
      </c>
      <c r="E63" s="6">
        <f>INDEX('2022 Data Download'!$B$2:$BQ$7,MATCH(E$6,'2022 Data Download'!$B$2:$B$7,0),MATCH($B63,'2022 Data Download'!$B$2:$BQ$2))</f>
        <v>90942</v>
      </c>
      <c r="F63" s="6">
        <f>INDEX('2022 Data Download'!$B$2:$BQ$7,MATCH(F$6,'2022 Data Download'!$B$2:$B$7,0),MATCH($B63,'2022 Data Download'!$B$2:$BQ$2))</f>
        <v>210099</v>
      </c>
      <c r="G63" s="5">
        <f>INDEX('2022 Data Download'!$B$2:$BQ$7,MATCH(G$6,'2022 Data Download'!$B$2:$B$7,0),MATCH($B63,'2022 Data Download'!$B$2:$BQ$2))</f>
        <v>1574866</v>
      </c>
      <c r="H63" s="13">
        <f t="shared" si="6"/>
        <v>0</v>
      </c>
      <c r="I63" s="8">
        <v>0.92469745216973731</v>
      </c>
      <c r="J63" s="8">
        <v>2.4999102186296269E-2</v>
      </c>
      <c r="K63" s="8">
        <v>5.0303445643966473E-2</v>
      </c>
      <c r="L63" s="8">
        <v>0.99772805971148104</v>
      </c>
      <c r="M63" s="16">
        <v>2.2719402885190724E-3</v>
      </c>
      <c r="O63" s="7">
        <f t="shared" si="1"/>
        <v>194278.01000340964</v>
      </c>
      <c r="P63" s="7">
        <f t="shared" si="2"/>
        <v>5252.2863702386594</v>
      </c>
      <c r="Q63" s="7">
        <f t="shared" si="3"/>
        <v>10568.703626351711</v>
      </c>
      <c r="R63" s="7">
        <f t="shared" si="4"/>
        <v>90735.385206281513</v>
      </c>
      <c r="S63" s="7">
        <f t="shared" si="5"/>
        <v>206.61479371850149</v>
      </c>
    </row>
    <row r="64" spans="2:19">
      <c r="B64" s="2">
        <v>2015</v>
      </c>
      <c r="C64" s="6">
        <f>INDEX('2022 Data Download'!$B$2:$BQ$7,MATCH(C$6,'2022 Data Download'!$B$2:$B$7,0),MATCH($B64,'2022 Data Download'!$B$2:$BQ$2))</f>
        <v>218770</v>
      </c>
      <c r="D64" s="6">
        <f>INDEX('2022 Data Download'!$B$2:$BQ$7,MATCH(D$6,'2022 Data Download'!$B$2:$B$7,0),MATCH($B64,'2022 Data Download'!$B$2:$BQ$2))</f>
        <v>1072517</v>
      </c>
      <c r="E64" s="6">
        <f>INDEX('2022 Data Download'!$B$2:$BQ$7,MATCH(E$6,'2022 Data Download'!$B$2:$B$7,0),MATCH($B64,'2022 Data Download'!$B$2:$BQ$2))</f>
        <v>92964</v>
      </c>
      <c r="F64" s="6">
        <f>INDEX('2022 Data Download'!$B$2:$BQ$7,MATCH(F$6,'2022 Data Download'!$B$2:$B$7,0),MATCH($B64,'2022 Data Download'!$B$2:$BQ$2))</f>
        <v>213199</v>
      </c>
      <c r="G64" s="5">
        <f>INDEX('2022 Data Download'!$B$2:$BQ$7,MATCH(G$6,'2022 Data Download'!$B$2:$B$7,0),MATCH($B64,'2022 Data Download'!$B$2:$BQ$2))</f>
        <v>1597450</v>
      </c>
      <c r="H64" s="13">
        <f t="shared" si="6"/>
        <v>0</v>
      </c>
      <c r="I64" s="8">
        <v>0.9246974521697372</v>
      </c>
      <c r="J64" s="8">
        <v>2.4999102186296269E-2</v>
      </c>
      <c r="K64" s="8">
        <v>5.0303445643966452E-2</v>
      </c>
      <c r="L64" s="8">
        <v>0.99772805971148082</v>
      </c>
      <c r="M64" s="16">
        <v>2.2719402885190742E-3</v>
      </c>
      <c r="O64" s="7">
        <f t="shared" si="1"/>
        <v>197144.5721051358</v>
      </c>
      <c r="P64" s="7">
        <f t="shared" si="2"/>
        <v>5329.783587016178</v>
      </c>
      <c r="Q64" s="7">
        <f t="shared" si="3"/>
        <v>10724.644307848004</v>
      </c>
      <c r="R64" s="7">
        <f t="shared" si="4"/>
        <v>92752.791343018107</v>
      </c>
      <c r="S64" s="7">
        <f t="shared" si="5"/>
        <v>211.2086569818872</v>
      </c>
    </row>
    <row r="65" spans="2:65">
      <c r="B65" s="2">
        <v>2016</v>
      </c>
      <c r="C65" s="6">
        <f>INDEX('2022 Data Download'!$B$2:$BQ$7,MATCH(C$6,'2022 Data Download'!$B$2:$B$7,0),MATCH($B65,'2022 Data Download'!$B$2:$BQ$2))</f>
        <v>221095</v>
      </c>
      <c r="D65" s="6">
        <f>INDEX('2022 Data Download'!$B$2:$BQ$7,MATCH(D$6,'2022 Data Download'!$B$2:$B$7,0),MATCH($B65,'2022 Data Download'!$B$2:$BQ$2))</f>
        <v>1079640</v>
      </c>
      <c r="E65" s="6">
        <f>INDEX('2022 Data Download'!$B$2:$BQ$7,MATCH(E$6,'2022 Data Download'!$B$2:$B$7,0),MATCH($B65,'2022 Data Download'!$B$2:$BQ$2))</f>
        <v>93979</v>
      </c>
      <c r="F65" s="6">
        <f>INDEX('2022 Data Download'!$B$2:$BQ$7,MATCH(F$6,'2022 Data Download'!$B$2:$B$7,0),MATCH($B65,'2022 Data Download'!$B$2:$BQ$2))</f>
        <v>216337</v>
      </c>
      <c r="G65" s="5">
        <f>INDEX('2022 Data Download'!$B$2:$BQ$7,MATCH(G$6,'2022 Data Download'!$B$2:$B$7,0),MATCH($B65,'2022 Data Download'!$B$2:$BQ$2))</f>
        <v>1611051</v>
      </c>
      <c r="H65" s="13">
        <f t="shared" si="6"/>
        <v>0</v>
      </c>
      <c r="I65" s="8">
        <v>0.92469745216973731</v>
      </c>
      <c r="J65" s="8">
        <v>2.4999102186296269E-2</v>
      </c>
      <c r="K65" s="8">
        <v>5.0303445643966438E-2</v>
      </c>
      <c r="L65" s="8">
        <v>0.99772805971148104</v>
      </c>
      <c r="M65" s="16">
        <v>2.2719402885190772E-3</v>
      </c>
      <c r="O65" s="7">
        <f t="shared" ref="O65" si="7">I65*$F65</f>
        <v>200046.27271004446</v>
      </c>
      <c r="P65" s="7">
        <f t="shared" ref="P65" si="8">J65*$F65</f>
        <v>5408.2307696767757</v>
      </c>
      <c r="Q65" s="7">
        <f t="shared" ref="Q65:Q66" si="9">K65*$F65</f>
        <v>10882.496520278768</v>
      </c>
      <c r="R65" s="7">
        <f t="shared" ref="R65:R66" si="10">E65*L65</f>
        <v>93765.485323625282</v>
      </c>
      <c r="S65" s="7">
        <f t="shared" ref="S65:S66" si="11">M65*$E65</f>
        <v>213.51467637473436</v>
      </c>
    </row>
    <row r="66" spans="2:65">
      <c r="B66" s="2">
        <v>2017</v>
      </c>
      <c r="C66" s="6">
        <f>INDEX('2022 Data Download'!$B$2:$BQ$7,MATCH(C$6,'2022 Data Download'!$B$2:$B$7,0),MATCH($B66,'2022 Data Download'!$B$2:$BQ$2))</f>
        <v>226372</v>
      </c>
      <c r="D66" s="6">
        <f>INDEX('2022 Data Download'!$B$2:$BQ$7,MATCH(D$6,'2022 Data Download'!$B$2:$B$7,0),MATCH($B66,'2022 Data Download'!$B$2:$BQ$2))</f>
        <v>1082858</v>
      </c>
      <c r="E66" s="6">
        <f>INDEX('2022 Data Download'!$B$2:$BQ$7,MATCH(E$6,'2022 Data Download'!$B$2:$B$7,0),MATCH($B66,'2022 Data Download'!$B$2:$BQ$2))</f>
        <v>95964</v>
      </c>
      <c r="F66" s="6">
        <f>INDEX('2022 Data Download'!$B$2:$BQ$7,MATCH(F$6,'2022 Data Download'!$B$2:$B$7,0),MATCH($B66,'2022 Data Download'!$B$2:$BQ$2))</f>
        <v>218969</v>
      </c>
      <c r="G66" s="5">
        <f>INDEX('2022 Data Download'!$B$2:$BQ$7,MATCH(G$6,'2022 Data Download'!$B$2:$B$7,0),MATCH($B66,'2022 Data Download'!$B$2:$BQ$2))</f>
        <v>1624163</v>
      </c>
      <c r="H66" s="13">
        <f t="shared" si="6"/>
        <v>0</v>
      </c>
      <c r="I66" s="8">
        <v>0.92469745216973731</v>
      </c>
      <c r="J66" s="8">
        <v>2.4999102186296272E-2</v>
      </c>
      <c r="K66" s="8">
        <v>5.0303445643966417E-2</v>
      </c>
      <c r="L66" s="8">
        <v>0.99772805971148093</v>
      </c>
      <c r="M66" s="16">
        <v>2.2719402885190772E-3</v>
      </c>
      <c r="O66" s="7">
        <f>I66*$F66</f>
        <v>202480.0764041552</v>
      </c>
      <c r="P66" s="7">
        <f>J66*$F66</f>
        <v>5474.0284066311087</v>
      </c>
      <c r="Q66" s="7">
        <f t="shared" si="9"/>
        <v>11014.895189213683</v>
      </c>
      <c r="R66" s="7">
        <f t="shared" si="10"/>
        <v>95745.975522152556</v>
      </c>
      <c r="S66" s="7">
        <f t="shared" si="11"/>
        <v>218.02447784744473</v>
      </c>
    </row>
    <row r="67" spans="2:65">
      <c r="B67" s="2">
        <v>2018</v>
      </c>
      <c r="C67" s="6">
        <f>INDEX('2022 Data Download'!$B$2:$BQ$7,MATCH(C$6,'2022 Data Download'!$B$2:$B$7,0),MATCH($B67,'2022 Data Download'!$B$2:$BQ$2))</f>
        <v>226774</v>
      </c>
      <c r="D67" s="6">
        <f>INDEX('2022 Data Download'!$B$2:$BQ$7,MATCH(D$6,'2022 Data Download'!$B$2:$B$7,0),MATCH($B67,'2022 Data Download'!$B$2:$BQ$2))</f>
        <v>1085816</v>
      </c>
      <c r="E67" s="6">
        <f>INDEX('2022 Data Download'!$B$2:$BQ$7,MATCH(E$6,'2022 Data Download'!$B$2:$B$7,0),MATCH($B67,'2022 Data Download'!$B$2:$BQ$2))</f>
        <v>98348</v>
      </c>
      <c r="F67" s="6">
        <f>INDEX('2022 Data Download'!$B$2:$BQ$7,MATCH(F$6,'2022 Data Download'!$B$2:$B$7,0),MATCH($B67,'2022 Data Download'!$B$2:$BQ$2))</f>
        <v>223299</v>
      </c>
      <c r="G67" s="5">
        <f>INDEX('2022 Data Download'!$B$2:$BQ$7,MATCH(G$6,'2022 Data Download'!$B$2:$B$7,0),MATCH($B67,'2022 Data Download'!$B$2:$BQ$2))</f>
        <v>1634237</v>
      </c>
      <c r="H67" s="13">
        <f t="shared" si="6"/>
        <v>0</v>
      </c>
      <c r="I67" s="14">
        <f>I66</f>
        <v>0.92469745216973731</v>
      </c>
      <c r="J67" s="14">
        <f t="shared" ref="J67:M67" si="12">J66</f>
        <v>2.4999102186296272E-2</v>
      </c>
      <c r="K67" s="14">
        <f t="shared" si="12"/>
        <v>5.0303445643966417E-2</v>
      </c>
      <c r="L67" s="14">
        <f t="shared" si="12"/>
        <v>0.99772805971148093</v>
      </c>
      <c r="M67" s="14">
        <f t="shared" si="12"/>
        <v>2.2719402885190772E-3</v>
      </c>
      <c r="O67" s="7">
        <f t="shared" ref="O67:O69" si="13">I67*$F67</f>
        <v>206484.01637205016</v>
      </c>
      <c r="P67" s="7">
        <f t="shared" ref="P67:P69" si="14">J67*$F67</f>
        <v>5582.2745190977712</v>
      </c>
      <c r="Q67" s="7">
        <f t="shared" ref="Q67:Q69" si="15">K67*$F67</f>
        <v>11232.709108852057</v>
      </c>
      <c r="R67" s="7">
        <f t="shared" ref="R67:R69" si="16">E67*L67</f>
        <v>98124.559216504727</v>
      </c>
      <c r="S67" s="7">
        <f t="shared" ref="S67:S69" si="17">M67*$E67</f>
        <v>223.44078349527419</v>
      </c>
    </row>
    <row r="68" spans="2:65">
      <c r="B68" s="2">
        <v>2019</v>
      </c>
      <c r="C68" s="6">
        <f>INDEX('2022 Data Download'!$B$2:$BQ$7,MATCH(C$6,'2022 Data Download'!$B$2:$B$7,0),MATCH($B68,'2022 Data Download'!$B$2:$BQ$2))</f>
        <v>226688</v>
      </c>
      <c r="D68" s="6">
        <f>INDEX('2022 Data Download'!$B$2:$BQ$7,MATCH(D$6,'2022 Data Download'!$B$2:$B$7,0),MATCH($B68,'2022 Data Download'!$B$2:$BQ$2))</f>
        <v>1083883</v>
      </c>
      <c r="E68" s="6">
        <f>INDEX('2022 Data Download'!$B$2:$BQ$7,MATCH(E$6,'2022 Data Download'!$B$2:$B$7,0),MATCH($B68,'2022 Data Download'!$B$2:$BQ$2))</f>
        <v>97463</v>
      </c>
      <c r="F68" s="6">
        <f>INDEX('2022 Data Download'!$B$2:$BQ$7,MATCH(F$6,'2022 Data Download'!$B$2:$B$7,0),MATCH($B68,'2022 Data Download'!$B$2:$BQ$2))</f>
        <v>224554</v>
      </c>
      <c r="G68" s="5">
        <f>INDEX('2022 Data Download'!$B$2:$BQ$7,MATCH(G$6,'2022 Data Download'!$B$2:$B$7,0),MATCH($B68,'2022 Data Download'!$B$2:$BQ$2))</f>
        <v>1632588</v>
      </c>
      <c r="H68" s="13">
        <f t="shared" si="6"/>
        <v>0</v>
      </c>
      <c r="I68" s="14">
        <f>I67</f>
        <v>0.92469745216973731</v>
      </c>
      <c r="J68" s="14">
        <f t="shared" ref="J68:J71" si="18">J67</f>
        <v>2.4999102186296272E-2</v>
      </c>
      <c r="K68" s="14">
        <f t="shared" ref="K68:K71" si="19">K67</f>
        <v>5.0303445643966417E-2</v>
      </c>
      <c r="L68" s="14">
        <f t="shared" ref="L68:L71" si="20">L67</f>
        <v>0.99772805971148093</v>
      </c>
      <c r="M68" s="14">
        <f t="shared" ref="M68:M71" si="21">M67</f>
        <v>2.2719402885190772E-3</v>
      </c>
      <c r="O68" s="7">
        <f t="shared" si="13"/>
        <v>207644.51167452318</v>
      </c>
      <c r="P68" s="7">
        <f t="shared" si="14"/>
        <v>5613.6483923415735</v>
      </c>
      <c r="Q68" s="7">
        <f t="shared" si="15"/>
        <v>11295.839933135236</v>
      </c>
      <c r="R68" s="7">
        <f>E68*L68</f>
        <v>97241.569883660064</v>
      </c>
      <c r="S68" s="7">
        <f t="shared" si="17"/>
        <v>221.43011633993481</v>
      </c>
    </row>
    <row r="69" spans="2:65">
      <c r="B69" s="2">
        <v>2020</v>
      </c>
      <c r="C69" s="6">
        <f>INDEX('2022 Data Download'!$B$2:$BQ$7,MATCH(C$6,'2022 Data Download'!$B$2:$B$7,0),MATCH($B69,'2022 Data Download'!$B$2:$BQ$2))</f>
        <v>207869</v>
      </c>
      <c r="D69" s="6">
        <f>INDEX('2022 Data Download'!$B$2:$BQ$7,MATCH(D$6,'2022 Data Download'!$B$2:$B$7,0),MATCH($B69,'2022 Data Download'!$B$2:$BQ$2))</f>
        <v>1015488</v>
      </c>
      <c r="E69" s="6">
        <f>INDEX('2022 Data Download'!$B$2:$BQ$7,MATCH(E$6,'2022 Data Download'!$B$2:$B$7,0),MATCH($B69,'2022 Data Download'!$B$2:$BQ$2))</f>
        <v>78951</v>
      </c>
      <c r="F69" s="6">
        <f>INDEX('2022 Data Download'!$B$2:$BQ$7,MATCH(F$6,'2022 Data Download'!$B$2:$B$7,0),MATCH($B69,'2022 Data Download'!$B$2:$BQ$2))</f>
        <v>180482</v>
      </c>
      <c r="G69" s="5">
        <f>INDEX('2022 Data Download'!$B$2:$BQ$7,MATCH(G$6,'2022 Data Download'!$B$2:$B$7,0),MATCH($B69,'2022 Data Download'!$B$2:$BQ$2))</f>
        <v>1482790</v>
      </c>
      <c r="H69" s="13">
        <f>SUM(C69:F69)-G69</f>
        <v>0</v>
      </c>
      <c r="I69" s="14">
        <f>I68</f>
        <v>0.92469745216973731</v>
      </c>
      <c r="J69" s="14">
        <f t="shared" si="18"/>
        <v>2.4999102186296272E-2</v>
      </c>
      <c r="K69" s="14">
        <f t="shared" si="19"/>
        <v>5.0303445643966417E-2</v>
      </c>
      <c r="L69" s="14">
        <f t="shared" si="20"/>
        <v>0.99772805971148093</v>
      </c>
      <c r="M69" s="14">
        <f t="shared" si="21"/>
        <v>2.2719402885190772E-3</v>
      </c>
      <c r="O69" s="7">
        <f t="shared" si="13"/>
        <v>166891.24556249852</v>
      </c>
      <c r="P69" s="7">
        <f t="shared" si="14"/>
        <v>4511.887960787124</v>
      </c>
      <c r="Q69" s="7">
        <f t="shared" si="15"/>
        <v>9078.8664767143473</v>
      </c>
      <c r="R69" s="7">
        <f t="shared" si="16"/>
        <v>78771.628042281125</v>
      </c>
      <c r="S69" s="7">
        <f t="shared" si="17"/>
        <v>179.37195771886965</v>
      </c>
    </row>
    <row r="70" spans="2:65">
      <c r="B70" s="1">
        <v>2021</v>
      </c>
      <c r="C70" s="6">
        <f>INDEX('2022 Data Download'!$B$2:$BQ$7,MATCH(C$6,'2022 Data Download'!$B$2:$B$7,0),MATCH($B70,'2022 Data Download'!$B$2:$BQ$2))</f>
        <v>225471</v>
      </c>
      <c r="D70" s="6">
        <f>INDEX('2022 Data Download'!$B$2:$BQ$7,MATCH(D$6,'2022 Data Download'!$B$2:$B$7,0),MATCH($B70,'2022 Data Download'!$B$2:$BQ$2))</f>
        <v>1036974</v>
      </c>
      <c r="E70" s="6">
        <f>INDEX('2022 Data Download'!$B$2:$BQ$7,MATCH(E$6,'2022 Data Download'!$B$2:$B$7,0),MATCH($B70,'2022 Data Download'!$B$2:$BQ$2))</f>
        <v>89625</v>
      </c>
      <c r="F70" s="6">
        <f>INDEX('2022 Data Download'!$B$2:$BQ$7,MATCH(F$6,'2022 Data Download'!$B$2:$B$7,0),MATCH($B70,'2022 Data Download'!$B$2:$BQ$2))</f>
        <v>212973</v>
      </c>
      <c r="G70" s="5">
        <f>INDEX('2022 Data Download'!$B$2:$BQ$7,MATCH(G$6,'2022 Data Download'!$B$2:$B$7,0),MATCH($B70,'2022 Data Download'!$B$2:$BQ$2))</f>
        <v>1565043</v>
      </c>
      <c r="H70" s="13">
        <f>SUM(C70:F70)-G70</f>
        <v>0</v>
      </c>
      <c r="I70" s="14">
        <f t="shared" ref="I70" si="22">I69</f>
        <v>0.92469745216973731</v>
      </c>
      <c r="J70" s="14">
        <f t="shared" si="18"/>
        <v>2.4999102186296272E-2</v>
      </c>
      <c r="K70" s="14">
        <f t="shared" si="19"/>
        <v>5.0303445643966417E-2</v>
      </c>
      <c r="L70" s="14">
        <f t="shared" si="20"/>
        <v>0.99772805971148093</v>
      </c>
      <c r="M70" s="14">
        <f t="shared" si="21"/>
        <v>2.2719402885190772E-3</v>
      </c>
      <c r="O70" s="7">
        <f t="shared" ref="O70" si="23">I70*$F70</f>
        <v>196935.59048094545</v>
      </c>
      <c r="P70" s="7">
        <f t="shared" ref="P70" si="24">J70*$F70</f>
        <v>5324.1337899220762</v>
      </c>
      <c r="Q70" s="7">
        <f t="shared" ref="Q70" si="25">K70*$F70</f>
        <v>10713.27572913246</v>
      </c>
      <c r="R70" s="7">
        <f t="shared" ref="R70" si="26">E70*L70</f>
        <v>89421.37735164148</v>
      </c>
      <c r="S70" s="7">
        <f t="shared" ref="S70" si="27">M70*$E70</f>
        <v>203.6226483585223</v>
      </c>
    </row>
    <row r="71" spans="2:65">
      <c r="B71" s="1">
        <v>2022</v>
      </c>
      <c r="C71" s="6">
        <f>INDEX('2022 Data Download'!$B$2:$BQ$7,MATCH(C$6,'2022 Data Download'!$B$2:$B$7,0),MATCH($B71,'2022 Data Download'!$B$2:$BQ$2))</f>
        <v>233808</v>
      </c>
      <c r="D71" s="6">
        <f>INDEX('2022 Data Download'!$B$2:$BQ$7,MATCH(D$6,'2022 Data Download'!$B$2:$B$7,0),MATCH($B71,'2022 Data Download'!$B$2:$BQ$2))</f>
        <v>1045329</v>
      </c>
      <c r="E71" s="6">
        <f>INDEX('2022 Data Download'!$B$2:$BQ$7,MATCH(E$6,'2022 Data Download'!$B$2:$B$7,0),MATCH($B71,'2022 Data Download'!$B$2:$BQ$2))</f>
        <v>98182</v>
      </c>
      <c r="F71" s="6">
        <f>INDEX('2022 Data Download'!$B$2:$BQ$7,MATCH(F$6,'2022 Data Download'!$B$2:$B$7,0),MATCH($B71,'2022 Data Download'!$B$2:$BQ$2))</f>
        <v>220256</v>
      </c>
      <c r="G71" s="5">
        <f>INDEX('2022 Data Download'!$B$2:$BQ$7,MATCH(G$6,'2022 Data Download'!$B$2:$B$7,0),MATCH($B71,'2022 Data Download'!$B$2:$BQ$2))</f>
        <v>1597575</v>
      </c>
      <c r="H71" s="13">
        <f>SUM(C71:F71)-G71</f>
        <v>0</v>
      </c>
      <c r="I71" s="14">
        <f>I70</f>
        <v>0.92469745216973731</v>
      </c>
      <c r="J71" s="14">
        <f t="shared" si="18"/>
        <v>2.4999102186296272E-2</v>
      </c>
      <c r="K71" s="14">
        <f t="shared" si="19"/>
        <v>5.0303445643966417E-2</v>
      </c>
      <c r="L71" s="14">
        <f t="shared" si="20"/>
        <v>0.99772805971148093</v>
      </c>
      <c r="M71" s="14">
        <f t="shared" si="21"/>
        <v>2.2719402885190772E-3</v>
      </c>
      <c r="O71" s="7">
        <f>I71*$F71</f>
        <v>203670.16202509767</v>
      </c>
      <c r="P71" s="7">
        <f>J71*$F71</f>
        <v>5506.2022511448713</v>
      </c>
      <c r="Q71" s="7">
        <f>K71*$F71</f>
        <v>11079.635723757467</v>
      </c>
      <c r="R71" s="7">
        <f>E71*L71</f>
        <v>97958.936358592618</v>
      </c>
      <c r="S71" s="7">
        <f>M71*$E71</f>
        <v>223.06364140738003</v>
      </c>
    </row>
    <row r="72" spans="2:65">
      <c r="C72" s="9"/>
      <c r="D72" s="9"/>
      <c r="E72" s="9"/>
      <c r="F72" s="9"/>
    </row>
    <row r="73" spans="2:65">
      <c r="C73" s="9">
        <f>C71/$G71</f>
        <v>0.14635181446880427</v>
      </c>
      <c r="D73" s="9">
        <f>D71/$G71</f>
        <v>0.65432233228486925</v>
      </c>
      <c r="E73" s="9">
        <f>E71/$G71</f>
        <v>6.1456895607404971E-2</v>
      </c>
      <c r="F73" s="9">
        <f>F71/$G71</f>
        <v>0.13786895763892149</v>
      </c>
    </row>
    <row r="80" spans="2:65"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F0C61-0808-4BE5-8C8A-0A6C31B12D94}">
  <dimension ref="A1:BO49"/>
  <sheetViews>
    <sheetView topLeftCell="AW1" workbookViewId="0">
      <selection activeCell="BN5" sqref="BN5"/>
    </sheetView>
  </sheetViews>
  <sheetFormatPr defaultRowHeight="14.45"/>
  <cols>
    <col min="1" max="1" width="54" customWidth="1"/>
    <col min="2" max="2" width="20.28515625" customWidth="1"/>
    <col min="3" max="23" width="9.42578125" customWidth="1"/>
    <col min="24" max="66" width="12.140625" customWidth="1"/>
    <col min="67" max="67" width="54" customWidth="1"/>
  </cols>
  <sheetData>
    <row r="1" spans="1:67">
      <c r="A1" s="26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</row>
    <row r="2" spans="1:67">
      <c r="A2" s="10" t="s">
        <v>15</v>
      </c>
      <c r="B2" s="10" t="s">
        <v>16</v>
      </c>
      <c r="C2" s="10" t="s">
        <v>17</v>
      </c>
      <c r="D2" s="11">
        <v>1958</v>
      </c>
      <c r="E2" s="11">
        <v>1959</v>
      </c>
      <c r="F2" s="11">
        <v>1960</v>
      </c>
      <c r="G2" s="11">
        <v>1961</v>
      </c>
      <c r="H2" s="11">
        <v>1962</v>
      </c>
      <c r="I2" s="11">
        <v>1963</v>
      </c>
      <c r="J2" s="11">
        <v>1964</v>
      </c>
      <c r="K2" s="11">
        <v>1965</v>
      </c>
      <c r="L2" s="11">
        <v>1966</v>
      </c>
      <c r="M2" s="11">
        <v>1967</v>
      </c>
      <c r="N2" s="11">
        <v>1968</v>
      </c>
      <c r="O2" s="11">
        <v>1969</v>
      </c>
      <c r="P2" s="11">
        <v>1970</v>
      </c>
      <c r="Q2" s="11">
        <v>1971</v>
      </c>
      <c r="R2" s="11">
        <v>1972</v>
      </c>
      <c r="S2" s="11">
        <v>1973</v>
      </c>
      <c r="T2" s="11">
        <v>1974</v>
      </c>
      <c r="U2" s="11">
        <v>1975</v>
      </c>
      <c r="V2" s="11">
        <v>1976</v>
      </c>
      <c r="W2" s="11">
        <v>1977</v>
      </c>
      <c r="X2" s="11">
        <v>1978</v>
      </c>
      <c r="Y2" s="11">
        <v>1979</v>
      </c>
      <c r="Z2" s="11">
        <v>1980</v>
      </c>
      <c r="AA2" s="11">
        <v>1981</v>
      </c>
      <c r="AB2" s="11">
        <v>1982</v>
      </c>
      <c r="AC2" s="11">
        <v>1983</v>
      </c>
      <c r="AD2" s="11">
        <v>1984</v>
      </c>
      <c r="AE2" s="11">
        <v>1985</v>
      </c>
      <c r="AF2" s="11">
        <v>1986</v>
      </c>
      <c r="AG2" s="11">
        <v>1987</v>
      </c>
      <c r="AH2" s="11">
        <v>1988</v>
      </c>
      <c r="AI2" s="11">
        <v>1989</v>
      </c>
      <c r="AJ2" s="11">
        <v>1990</v>
      </c>
      <c r="AK2" s="11">
        <v>1991</v>
      </c>
      <c r="AL2" s="11">
        <v>1992</v>
      </c>
      <c r="AM2" s="11">
        <v>1993</v>
      </c>
      <c r="AN2" s="11">
        <v>1994</v>
      </c>
      <c r="AO2" s="11">
        <v>1995</v>
      </c>
      <c r="AP2" s="11">
        <v>1996</v>
      </c>
      <c r="AQ2" s="11">
        <v>1997</v>
      </c>
      <c r="AR2" s="11">
        <v>1998</v>
      </c>
      <c r="AS2" s="11">
        <v>1999</v>
      </c>
      <c r="AT2" s="11">
        <v>2000</v>
      </c>
      <c r="AU2" s="11">
        <v>2001</v>
      </c>
      <c r="AV2" s="11">
        <v>2002</v>
      </c>
      <c r="AW2" s="11">
        <v>2003</v>
      </c>
      <c r="AX2" s="11">
        <v>2004</v>
      </c>
      <c r="AY2" s="11">
        <v>2005</v>
      </c>
      <c r="AZ2" s="11">
        <v>2006</v>
      </c>
      <c r="BA2" s="11">
        <v>2007</v>
      </c>
      <c r="BB2" s="11">
        <v>2008</v>
      </c>
      <c r="BC2" s="11">
        <v>2009</v>
      </c>
      <c r="BD2" s="11">
        <v>2010</v>
      </c>
      <c r="BE2" s="11">
        <v>2011</v>
      </c>
      <c r="BF2" s="11">
        <v>2012</v>
      </c>
      <c r="BG2" s="11">
        <v>2013</v>
      </c>
      <c r="BH2" s="11">
        <v>2014</v>
      </c>
      <c r="BI2" s="11">
        <v>2015</v>
      </c>
      <c r="BJ2" s="11">
        <v>2016</v>
      </c>
      <c r="BK2" s="11">
        <v>2017</v>
      </c>
      <c r="BL2" s="11">
        <v>2018</v>
      </c>
      <c r="BM2" s="11">
        <v>2019</v>
      </c>
      <c r="BN2" s="11">
        <v>2020</v>
      </c>
      <c r="BO2" s="10" t="s">
        <v>18</v>
      </c>
    </row>
    <row r="3" spans="1:67">
      <c r="A3" s="10" t="s">
        <v>3</v>
      </c>
      <c r="B3" s="10" t="s">
        <v>4</v>
      </c>
      <c r="C3" s="10" t="s">
        <v>19</v>
      </c>
      <c r="Z3" s="12">
        <v>99181</v>
      </c>
      <c r="AA3" s="12">
        <v>101597</v>
      </c>
      <c r="AB3" s="12">
        <v>104087</v>
      </c>
      <c r="AC3" s="12">
        <v>108331</v>
      </c>
      <c r="AD3" s="12">
        <v>109480</v>
      </c>
      <c r="AE3" s="12">
        <v>112343</v>
      </c>
      <c r="AF3" s="12">
        <v>116451</v>
      </c>
      <c r="AG3" s="12">
        <v>120289</v>
      </c>
      <c r="AH3" s="12">
        <v>122038</v>
      </c>
      <c r="AI3" s="12">
        <v>131153</v>
      </c>
      <c r="AJ3" s="12">
        <v>137103</v>
      </c>
      <c r="AK3" s="12">
        <v>141240</v>
      </c>
      <c r="AL3" s="12">
        <v>146421</v>
      </c>
      <c r="AM3" s="12">
        <v>148014</v>
      </c>
      <c r="AN3" s="12">
        <v>150311</v>
      </c>
      <c r="AO3" s="12">
        <v>152482</v>
      </c>
      <c r="AP3" s="12">
        <v>154364</v>
      </c>
      <c r="AQ3" s="12">
        <v>161225</v>
      </c>
      <c r="AR3" s="12">
        <v>165205</v>
      </c>
      <c r="AS3" s="12">
        <v>164570</v>
      </c>
      <c r="AT3" s="12">
        <v>166429</v>
      </c>
      <c r="AU3" s="12">
        <v>168131</v>
      </c>
      <c r="AV3" s="12">
        <v>171784</v>
      </c>
      <c r="AW3" s="12">
        <v>174683</v>
      </c>
      <c r="AX3" s="12">
        <v>180107</v>
      </c>
      <c r="AY3" s="12">
        <v>188612</v>
      </c>
      <c r="AZ3" s="12">
        <v>194008</v>
      </c>
      <c r="BA3" s="12">
        <v>196723</v>
      </c>
      <c r="BB3" s="12">
        <v>198413</v>
      </c>
      <c r="BC3" s="12">
        <v>199047</v>
      </c>
      <c r="BD3" s="12">
        <v>202410</v>
      </c>
      <c r="BE3" s="12">
        <v>205738</v>
      </c>
      <c r="BF3" s="12">
        <v>209533</v>
      </c>
      <c r="BG3" s="12">
        <v>212747</v>
      </c>
      <c r="BH3" s="12">
        <v>216035</v>
      </c>
      <c r="BI3" s="12">
        <v>220025</v>
      </c>
      <c r="BJ3" s="12">
        <v>222619</v>
      </c>
      <c r="BK3" s="12">
        <v>228165</v>
      </c>
      <c r="BL3" s="12">
        <v>228840</v>
      </c>
      <c r="BM3" s="12">
        <v>229010</v>
      </c>
      <c r="BN3" s="12">
        <v>210497</v>
      </c>
      <c r="BO3" s="10" t="s">
        <v>20</v>
      </c>
    </row>
    <row r="4" spans="1:67">
      <c r="A4" s="10" t="s">
        <v>3</v>
      </c>
      <c r="B4" s="10" t="s">
        <v>5</v>
      </c>
      <c r="C4" s="10" t="s">
        <v>19</v>
      </c>
      <c r="Z4" s="12">
        <v>822408</v>
      </c>
      <c r="AA4" s="12">
        <v>823849</v>
      </c>
      <c r="AB4" s="12">
        <v>835903</v>
      </c>
      <c r="AC4" s="12">
        <v>844984</v>
      </c>
      <c r="AD4" s="12">
        <v>851350</v>
      </c>
      <c r="AE4" s="12">
        <v>853605</v>
      </c>
      <c r="AF4" s="12">
        <v>869891</v>
      </c>
      <c r="AG4" s="12">
        <v>880191</v>
      </c>
      <c r="AH4" s="12">
        <v>887025</v>
      </c>
      <c r="AI4" s="12">
        <v>898727</v>
      </c>
      <c r="AJ4" s="12">
        <v>913268</v>
      </c>
      <c r="AK4" s="12">
        <v>901717</v>
      </c>
      <c r="AL4" s="12">
        <v>912514</v>
      </c>
      <c r="AM4" s="12">
        <v>909506</v>
      </c>
      <c r="AN4" s="12">
        <v>919898</v>
      </c>
      <c r="AO4" s="12">
        <v>921626</v>
      </c>
      <c r="AP4" s="12">
        <v>921609</v>
      </c>
      <c r="AQ4" s="12">
        <v>932931</v>
      </c>
      <c r="AR4" s="12">
        <v>931439</v>
      </c>
      <c r="AS4" s="12">
        <v>927689</v>
      </c>
      <c r="AT4" s="12">
        <v>926192</v>
      </c>
      <c r="AU4" s="12">
        <v>926713</v>
      </c>
      <c r="AV4" s="12">
        <v>934070</v>
      </c>
      <c r="AW4" s="12">
        <v>931880</v>
      </c>
      <c r="AX4" s="12">
        <v>949262</v>
      </c>
      <c r="AY4" s="12">
        <v>959340</v>
      </c>
      <c r="AZ4" s="12">
        <v>967400</v>
      </c>
      <c r="BA4" s="12">
        <v>963577</v>
      </c>
      <c r="BB4" s="12">
        <v>962908</v>
      </c>
      <c r="BC4" s="12">
        <v>972202</v>
      </c>
      <c r="BD4" s="12">
        <v>988402</v>
      </c>
      <c r="BE4" s="12">
        <v>1001683</v>
      </c>
      <c r="BF4" s="12">
        <v>1021079</v>
      </c>
      <c r="BG4" s="12">
        <v>1032863</v>
      </c>
      <c r="BH4" s="12">
        <v>1038833</v>
      </c>
      <c r="BI4" s="12">
        <v>1047425</v>
      </c>
      <c r="BJ4" s="12">
        <v>1049404</v>
      </c>
      <c r="BK4" s="12">
        <v>1047715</v>
      </c>
      <c r="BL4" s="12">
        <v>1045795</v>
      </c>
      <c r="BM4" s="12">
        <v>1039099</v>
      </c>
      <c r="BN4" s="12">
        <v>967009</v>
      </c>
      <c r="BO4" s="10" t="s">
        <v>20</v>
      </c>
    </row>
    <row r="5" spans="1:67">
      <c r="A5" s="10" t="s">
        <v>3</v>
      </c>
      <c r="B5" s="10" t="s">
        <v>6</v>
      </c>
      <c r="C5" s="10" t="s">
        <v>19</v>
      </c>
      <c r="Z5" s="12">
        <v>46341</v>
      </c>
      <c r="AA5" s="12">
        <v>47246</v>
      </c>
      <c r="AB5" s="12">
        <v>48304</v>
      </c>
      <c r="AC5" s="12">
        <v>50419</v>
      </c>
      <c r="AD5" s="12">
        <v>54027</v>
      </c>
      <c r="AE5" s="12">
        <v>55086</v>
      </c>
      <c r="AF5" s="12">
        <v>59599</v>
      </c>
      <c r="AG5" s="12">
        <v>62007</v>
      </c>
      <c r="AH5" s="12">
        <v>64090</v>
      </c>
      <c r="AI5" s="12">
        <v>67300</v>
      </c>
      <c r="AJ5" s="12">
        <v>68558</v>
      </c>
      <c r="AK5" s="12">
        <v>69605</v>
      </c>
      <c r="AL5" s="12">
        <v>66076</v>
      </c>
      <c r="AM5" s="12">
        <v>61262</v>
      </c>
      <c r="AN5" s="12">
        <v>67161</v>
      </c>
      <c r="AO5" s="12">
        <v>68844</v>
      </c>
      <c r="AP5" s="12">
        <v>70474</v>
      </c>
      <c r="AQ5" s="12">
        <v>71763</v>
      </c>
      <c r="AR5" s="12">
        <v>73920</v>
      </c>
      <c r="AS5" s="12">
        <v>74441</v>
      </c>
      <c r="AT5" s="12">
        <v>74734</v>
      </c>
      <c r="AU5" s="12">
        <v>73940</v>
      </c>
      <c r="AV5" s="12">
        <v>74895</v>
      </c>
      <c r="AW5" s="12">
        <v>76148</v>
      </c>
      <c r="AX5" s="12">
        <v>78167</v>
      </c>
      <c r="AY5" s="12">
        <v>79561</v>
      </c>
      <c r="AZ5" s="12">
        <v>80887</v>
      </c>
      <c r="BA5" s="12">
        <v>83286</v>
      </c>
      <c r="BB5" s="12">
        <v>81968</v>
      </c>
      <c r="BC5" s="12">
        <v>82101</v>
      </c>
      <c r="BD5" s="12">
        <v>83189</v>
      </c>
      <c r="BE5" s="12">
        <v>85201</v>
      </c>
      <c r="BF5" s="12">
        <v>87290</v>
      </c>
      <c r="BG5" s="12">
        <v>89595</v>
      </c>
      <c r="BH5" s="12">
        <v>90416</v>
      </c>
      <c r="BI5" s="12">
        <v>92300</v>
      </c>
      <c r="BJ5" s="12">
        <v>93175</v>
      </c>
      <c r="BK5" s="12">
        <v>95022</v>
      </c>
      <c r="BL5" s="12">
        <v>97264</v>
      </c>
      <c r="BM5" s="12">
        <v>96244</v>
      </c>
      <c r="BN5" s="12">
        <v>77616</v>
      </c>
      <c r="BO5" s="10" t="s">
        <v>20</v>
      </c>
    </row>
    <row r="6" spans="1:67">
      <c r="A6" s="10" t="s">
        <v>3</v>
      </c>
      <c r="B6" s="10" t="s">
        <v>7</v>
      </c>
      <c r="C6" s="10" t="s">
        <v>19</v>
      </c>
      <c r="Z6" s="12">
        <v>86288</v>
      </c>
      <c r="AA6" s="12">
        <v>88895</v>
      </c>
      <c r="AB6" s="12">
        <v>94016</v>
      </c>
      <c r="AC6" s="12">
        <v>103829</v>
      </c>
      <c r="AD6" s="12">
        <v>114230</v>
      </c>
      <c r="AE6" s="12">
        <v>115125</v>
      </c>
      <c r="AF6" s="12">
        <v>119885</v>
      </c>
      <c r="AG6" s="12">
        <v>122906</v>
      </c>
      <c r="AH6" s="12">
        <v>125484</v>
      </c>
      <c r="AI6" s="12">
        <v>137460</v>
      </c>
      <c r="AJ6" s="12">
        <v>138390</v>
      </c>
      <c r="AK6" s="12">
        <v>139703</v>
      </c>
      <c r="AL6" s="12">
        <v>146651</v>
      </c>
      <c r="AM6" s="12">
        <v>149067</v>
      </c>
      <c r="AN6" s="12">
        <v>152434</v>
      </c>
      <c r="AO6" s="12">
        <v>155144</v>
      </c>
      <c r="AP6" s="12">
        <v>157468</v>
      </c>
      <c r="AQ6" s="12">
        <v>162011</v>
      </c>
      <c r="AR6" s="12">
        <v>163562</v>
      </c>
      <c r="AS6" s="12">
        <v>165743</v>
      </c>
      <c r="AT6" s="12">
        <v>168650</v>
      </c>
      <c r="AU6" s="12">
        <v>168845</v>
      </c>
      <c r="AV6" s="12">
        <v>172302</v>
      </c>
      <c r="AW6" s="12">
        <v>176044</v>
      </c>
      <c r="AX6" s="12">
        <v>180033</v>
      </c>
      <c r="AY6" s="12">
        <v>184987</v>
      </c>
      <c r="AZ6" s="12">
        <v>188221</v>
      </c>
      <c r="BA6" s="12">
        <v>189875</v>
      </c>
      <c r="BB6" s="12">
        <v>189331</v>
      </c>
      <c r="BC6" s="12">
        <v>189206</v>
      </c>
      <c r="BD6" s="12">
        <v>194735</v>
      </c>
      <c r="BE6" s="12">
        <v>198901</v>
      </c>
      <c r="BF6" s="12">
        <v>202579</v>
      </c>
      <c r="BG6" s="12">
        <v>207547</v>
      </c>
      <c r="BH6" s="12">
        <v>211370</v>
      </c>
      <c r="BI6" s="12">
        <v>214794</v>
      </c>
      <c r="BJ6" s="12">
        <v>218269</v>
      </c>
      <c r="BK6" s="12">
        <v>221232</v>
      </c>
      <c r="BL6" s="12">
        <v>225898</v>
      </c>
      <c r="BM6" s="12">
        <v>227479</v>
      </c>
      <c r="BN6" s="12">
        <v>183631</v>
      </c>
      <c r="BO6" s="10" t="s">
        <v>20</v>
      </c>
    </row>
    <row r="7" spans="1:67">
      <c r="A7" s="10" t="s">
        <v>3</v>
      </c>
      <c r="B7" s="10" t="s">
        <v>8</v>
      </c>
      <c r="C7" s="10" t="s">
        <v>19</v>
      </c>
      <c r="D7" s="12">
        <v>611800</v>
      </c>
      <c r="E7" s="12">
        <v>630500</v>
      </c>
      <c r="F7" s="12">
        <v>651200</v>
      </c>
      <c r="G7" s="12">
        <v>668200</v>
      </c>
      <c r="H7" s="12">
        <v>693600</v>
      </c>
      <c r="I7" s="12">
        <v>694500</v>
      </c>
      <c r="J7" s="12">
        <v>711200</v>
      </c>
      <c r="K7" s="12">
        <v>715400</v>
      </c>
      <c r="L7" s="12">
        <v>724600</v>
      </c>
      <c r="M7" s="12">
        <v>742600</v>
      </c>
      <c r="N7" s="12">
        <v>758800</v>
      </c>
      <c r="O7" s="12">
        <v>778800</v>
      </c>
      <c r="P7" s="12">
        <v>798600</v>
      </c>
      <c r="Q7" s="12">
        <v>833100</v>
      </c>
      <c r="R7" s="12">
        <v>869800</v>
      </c>
      <c r="S7" s="12">
        <v>901300</v>
      </c>
      <c r="T7" s="12">
        <v>923700</v>
      </c>
      <c r="U7" s="12">
        <v>943500</v>
      </c>
      <c r="V7" s="12">
        <v>970300</v>
      </c>
      <c r="W7" s="12">
        <v>992300</v>
      </c>
      <c r="X7" s="12">
        <v>1014300</v>
      </c>
      <c r="Y7" s="12">
        <v>1042700</v>
      </c>
      <c r="Z7" s="12">
        <v>1054218</v>
      </c>
      <c r="AA7" s="12">
        <v>1061588</v>
      </c>
      <c r="AB7" s="12">
        <v>1082311</v>
      </c>
      <c r="AC7" s="12">
        <v>1107563</v>
      </c>
      <c r="AD7" s="12">
        <v>1129088</v>
      </c>
      <c r="AE7" s="12">
        <v>1136160</v>
      </c>
      <c r="AF7" s="12">
        <v>1165826</v>
      </c>
      <c r="AG7" s="12">
        <v>1185394</v>
      </c>
      <c r="AH7" s="12">
        <v>1198637</v>
      </c>
      <c r="AI7" s="12">
        <v>1234640</v>
      </c>
      <c r="AJ7" s="12">
        <v>1257319</v>
      </c>
      <c r="AK7" s="12">
        <v>1252265</v>
      </c>
      <c r="AL7" s="12">
        <v>1271662</v>
      </c>
      <c r="AM7" s="12">
        <v>1267849</v>
      </c>
      <c r="AN7" s="12">
        <v>1289804</v>
      </c>
      <c r="AO7" s="12">
        <v>1298096</v>
      </c>
      <c r="AP7" s="12">
        <v>1303915</v>
      </c>
      <c r="AQ7" s="12">
        <v>1327930</v>
      </c>
      <c r="AR7" s="12">
        <v>1334125</v>
      </c>
      <c r="AS7" s="12">
        <v>1332442</v>
      </c>
      <c r="AT7" s="12">
        <v>1336005</v>
      </c>
      <c r="AU7" s="12">
        <v>1337629</v>
      </c>
      <c r="AV7" s="12">
        <v>1353051</v>
      </c>
      <c r="AW7" s="12">
        <v>1358755</v>
      </c>
      <c r="AX7" s="12">
        <v>1387569</v>
      </c>
      <c r="AY7" s="12">
        <v>1412500</v>
      </c>
      <c r="AZ7" s="12">
        <v>1430516</v>
      </c>
      <c r="BA7" s="12">
        <v>1433461</v>
      </c>
      <c r="BB7" s="12">
        <v>1432620</v>
      </c>
      <c r="BC7" s="12">
        <v>1442556</v>
      </c>
      <c r="BD7" s="12">
        <v>1468736</v>
      </c>
      <c r="BE7" s="12">
        <v>1491523</v>
      </c>
      <c r="BF7" s="12">
        <v>1520481</v>
      </c>
      <c r="BG7" s="12">
        <v>1542752</v>
      </c>
      <c r="BH7" s="12">
        <v>1556654</v>
      </c>
      <c r="BI7" s="12">
        <v>1574544</v>
      </c>
      <c r="BJ7" s="12">
        <v>1583467</v>
      </c>
      <c r="BK7" s="12">
        <v>1592134</v>
      </c>
      <c r="BL7" s="12">
        <v>1597797</v>
      </c>
      <c r="BM7" s="12">
        <v>1591832</v>
      </c>
      <c r="BN7" s="12">
        <v>1438753</v>
      </c>
      <c r="BO7" s="10" t="s">
        <v>20</v>
      </c>
    </row>
    <row r="9" spans="1:67">
      <c r="A9" s="15" t="s">
        <v>0</v>
      </c>
    </row>
    <row r="13" spans="1:67">
      <c r="P13" s="12"/>
    </row>
    <row r="14" spans="1:67">
      <c r="P14" s="12"/>
    </row>
    <row r="15" spans="1:67">
      <c r="P15" s="12"/>
    </row>
    <row r="16" spans="1:67">
      <c r="P16" s="12"/>
    </row>
    <row r="17" spans="16:16">
      <c r="P17" s="12"/>
    </row>
    <row r="18" spans="16:16">
      <c r="P18" s="12"/>
    </row>
    <row r="19" spans="16:16">
      <c r="P19" s="12"/>
    </row>
    <row r="20" spans="16:16">
      <c r="P20" s="12"/>
    </row>
    <row r="21" spans="16:16">
      <c r="P21" s="12"/>
    </row>
    <row r="22" spans="16:16">
      <c r="P22" s="12"/>
    </row>
    <row r="23" spans="16:16">
      <c r="P23" s="12"/>
    </row>
    <row r="24" spans="16:16">
      <c r="P24" s="12"/>
    </row>
    <row r="25" spans="16:16">
      <c r="P25" s="12"/>
    </row>
    <row r="26" spans="16:16">
      <c r="P26" s="12"/>
    </row>
    <row r="27" spans="16:16">
      <c r="P27" s="12"/>
    </row>
    <row r="28" spans="16:16">
      <c r="P28" s="12"/>
    </row>
    <row r="29" spans="16:16">
      <c r="P29" s="12"/>
    </row>
    <row r="30" spans="16:16">
      <c r="P30" s="12"/>
    </row>
    <row r="31" spans="16:16">
      <c r="P31" s="12"/>
    </row>
    <row r="32" spans="16:16">
      <c r="P32" s="12"/>
    </row>
    <row r="33" spans="16:16">
      <c r="P33" s="12"/>
    </row>
    <row r="34" spans="16:16">
      <c r="P34" s="12"/>
    </row>
    <row r="35" spans="16:16">
      <c r="P35" s="12"/>
    </row>
    <row r="36" spans="16:16">
      <c r="P36" s="12"/>
    </row>
    <row r="37" spans="16:16">
      <c r="P37" s="12"/>
    </row>
    <row r="38" spans="16:16">
      <c r="P38" s="12"/>
    </row>
    <row r="39" spans="16:16">
      <c r="P39" s="12"/>
    </row>
    <row r="40" spans="16:16">
      <c r="P40" s="12"/>
    </row>
    <row r="41" spans="16:16">
      <c r="P41" s="12"/>
    </row>
    <row r="42" spans="16:16">
      <c r="P42" s="12"/>
    </row>
    <row r="43" spans="16:16">
      <c r="P43" s="12"/>
    </row>
    <row r="44" spans="16:16">
      <c r="P44" s="12"/>
    </row>
    <row r="45" spans="16:16">
      <c r="P45" s="12"/>
    </row>
    <row r="46" spans="16:16">
      <c r="P46" s="12"/>
    </row>
    <row r="47" spans="16:16">
      <c r="P47" s="12"/>
    </row>
    <row r="48" spans="16:16">
      <c r="P48" s="12"/>
    </row>
    <row r="49" spans="16:16">
      <c r="P49" s="12"/>
    </row>
  </sheetData>
  <mergeCells count="1">
    <mergeCell ref="A1:BO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DB4F5-1E12-4B69-8120-AD4076FC2785}">
  <dimension ref="A1:BR9"/>
  <sheetViews>
    <sheetView topLeftCell="B1" workbookViewId="0">
      <selection activeCell="AK8" sqref="AK8"/>
    </sheetView>
  </sheetViews>
  <sheetFormatPr defaultRowHeight="14.45"/>
  <cols>
    <col min="1" max="1" width="54" customWidth="1"/>
    <col min="2" max="2" width="20.28515625" customWidth="1"/>
    <col min="3" max="3" width="8.7109375" bestFit="1" customWidth="1"/>
    <col min="4" max="4" width="9.42578125" customWidth="1"/>
    <col min="5" max="24" width="9.42578125" hidden="1" customWidth="1"/>
    <col min="25" max="36" width="12.140625" hidden="1" customWidth="1"/>
    <col min="37" max="37" width="12.140625" customWidth="1"/>
    <col min="38" max="51" width="12.140625" hidden="1" customWidth="1"/>
    <col min="52" max="52" width="12.140625" customWidth="1"/>
    <col min="53" max="53" width="12.140625" hidden="1" customWidth="1"/>
    <col min="54" max="54" width="12.140625" customWidth="1"/>
    <col min="55" max="56" width="12.140625" hidden="1" customWidth="1"/>
    <col min="57" max="57" width="12.140625" customWidth="1"/>
    <col min="58" max="61" width="12.140625" hidden="1" customWidth="1"/>
    <col min="62" max="69" width="12.140625" customWidth="1"/>
    <col min="70" max="70" width="54" customWidth="1"/>
  </cols>
  <sheetData>
    <row r="1" spans="1:70">
      <c r="A1" s="26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</row>
    <row r="2" spans="1:70">
      <c r="A2" s="10" t="s">
        <v>15</v>
      </c>
      <c r="B2" s="10" t="s">
        <v>16</v>
      </c>
      <c r="C2" s="25" t="s">
        <v>16</v>
      </c>
      <c r="D2" s="10" t="s">
        <v>17</v>
      </c>
      <c r="E2" s="11">
        <v>1958</v>
      </c>
      <c r="F2" s="11">
        <v>1959</v>
      </c>
      <c r="G2" s="11">
        <v>1960</v>
      </c>
      <c r="H2" s="11">
        <v>1961</v>
      </c>
      <c r="I2" s="11">
        <v>1962</v>
      </c>
      <c r="J2" s="11">
        <v>1963</v>
      </c>
      <c r="K2" s="11">
        <v>1964</v>
      </c>
      <c r="L2" s="11">
        <v>1965</v>
      </c>
      <c r="M2" s="11">
        <v>1966</v>
      </c>
      <c r="N2" s="11">
        <v>1967</v>
      </c>
      <c r="O2" s="11">
        <v>1968</v>
      </c>
      <c r="P2" s="11">
        <v>1969</v>
      </c>
      <c r="Q2" s="11">
        <v>1970</v>
      </c>
      <c r="R2" s="11">
        <v>1971</v>
      </c>
      <c r="S2" s="11">
        <v>1972</v>
      </c>
      <c r="T2" s="11">
        <v>1973</v>
      </c>
      <c r="U2" s="11">
        <v>1974</v>
      </c>
      <c r="V2" s="11">
        <v>1975</v>
      </c>
      <c r="W2" s="11">
        <v>1976</v>
      </c>
      <c r="X2" s="11">
        <v>1977</v>
      </c>
      <c r="Y2" s="11">
        <v>1978</v>
      </c>
      <c r="Z2" s="11">
        <v>1979</v>
      </c>
      <c r="AA2" s="11">
        <v>1980</v>
      </c>
      <c r="AB2" s="11">
        <v>1981</v>
      </c>
      <c r="AC2" s="11">
        <v>1982</v>
      </c>
      <c r="AD2" s="11">
        <v>1983</v>
      </c>
      <c r="AE2" s="11">
        <v>1984</v>
      </c>
      <c r="AF2" s="11">
        <v>1985</v>
      </c>
      <c r="AG2" s="11">
        <v>1986</v>
      </c>
      <c r="AH2" s="11">
        <v>1987</v>
      </c>
      <c r="AI2" s="11">
        <v>1988</v>
      </c>
      <c r="AJ2" s="11">
        <v>1989</v>
      </c>
      <c r="AK2" s="11">
        <v>1990</v>
      </c>
      <c r="AL2" s="11">
        <v>1991</v>
      </c>
      <c r="AM2" s="11">
        <v>1992</v>
      </c>
      <c r="AN2" s="11">
        <v>1993</v>
      </c>
      <c r="AO2" s="11">
        <v>1994</v>
      </c>
      <c r="AP2" s="11">
        <v>1995</v>
      </c>
      <c r="AQ2" s="11">
        <v>1996</v>
      </c>
      <c r="AR2" s="11">
        <v>1997</v>
      </c>
      <c r="AS2" s="11">
        <v>1998</v>
      </c>
      <c r="AT2" s="11">
        <v>1999</v>
      </c>
      <c r="AU2" s="11">
        <v>2000</v>
      </c>
      <c r="AV2" s="11">
        <v>2001</v>
      </c>
      <c r="AW2" s="11">
        <v>2002</v>
      </c>
      <c r="AX2" s="11">
        <v>2003</v>
      </c>
      <c r="AY2" s="11">
        <v>2004</v>
      </c>
      <c r="AZ2" s="11">
        <v>2005</v>
      </c>
      <c r="BA2" s="11">
        <v>2006</v>
      </c>
      <c r="BB2" s="11">
        <v>2007</v>
      </c>
      <c r="BC2" s="11">
        <v>2008</v>
      </c>
      <c r="BD2" s="11">
        <v>2009</v>
      </c>
      <c r="BE2" s="11">
        <v>2010</v>
      </c>
      <c r="BF2" s="11">
        <v>2011</v>
      </c>
      <c r="BG2" s="11">
        <v>2012</v>
      </c>
      <c r="BH2" s="11">
        <v>2013</v>
      </c>
      <c r="BI2" s="11">
        <v>2014</v>
      </c>
      <c r="BJ2" s="11">
        <v>2015</v>
      </c>
      <c r="BK2" s="11">
        <v>2016</v>
      </c>
      <c r="BL2" s="11">
        <v>2017</v>
      </c>
      <c r="BM2" s="11">
        <v>2018</v>
      </c>
      <c r="BN2" s="11">
        <v>2019</v>
      </c>
      <c r="BO2" s="11">
        <v>2020</v>
      </c>
      <c r="BP2" s="11">
        <v>2021</v>
      </c>
      <c r="BQ2" s="11">
        <v>2022</v>
      </c>
      <c r="BR2" s="10" t="s">
        <v>18</v>
      </c>
    </row>
    <row r="3" spans="1:70">
      <c r="A3" s="10" t="s">
        <v>3</v>
      </c>
      <c r="B3" s="10" t="s">
        <v>4</v>
      </c>
      <c r="C3" s="25" t="s">
        <v>21</v>
      </c>
      <c r="D3" s="10" t="s">
        <v>19</v>
      </c>
      <c r="AA3" s="12">
        <v>99181</v>
      </c>
      <c r="AB3" s="12">
        <v>101597</v>
      </c>
      <c r="AC3" s="12">
        <v>104087</v>
      </c>
      <c r="AD3" s="12">
        <v>108331</v>
      </c>
      <c r="AE3" s="12">
        <v>109480</v>
      </c>
      <c r="AF3" s="12">
        <v>112343</v>
      </c>
      <c r="AG3" s="12">
        <v>116451</v>
      </c>
      <c r="AH3" s="12">
        <v>120289</v>
      </c>
      <c r="AI3" s="12">
        <v>122038</v>
      </c>
      <c r="AJ3" s="12">
        <v>131153</v>
      </c>
      <c r="AK3" s="12">
        <v>137103</v>
      </c>
      <c r="AL3" s="12">
        <v>141240</v>
      </c>
      <c r="AM3" s="12">
        <v>146421</v>
      </c>
      <c r="AN3" s="12">
        <v>148014</v>
      </c>
      <c r="AO3" s="12">
        <v>150311</v>
      </c>
      <c r="AP3" s="12">
        <v>152482</v>
      </c>
      <c r="AQ3" s="12">
        <v>154364</v>
      </c>
      <c r="AR3" s="12">
        <v>161225</v>
      </c>
      <c r="AS3" s="12">
        <v>165205</v>
      </c>
      <c r="AT3" s="12">
        <v>164570</v>
      </c>
      <c r="AU3" s="12">
        <v>166429</v>
      </c>
      <c r="AV3" s="12">
        <v>168131</v>
      </c>
      <c r="AW3" s="12">
        <v>171784</v>
      </c>
      <c r="AX3" s="12">
        <v>174683</v>
      </c>
      <c r="AY3" s="12">
        <v>180107</v>
      </c>
      <c r="AZ3" s="12">
        <v>188612</v>
      </c>
      <c r="BA3" s="12">
        <v>194008</v>
      </c>
      <c r="BB3" s="12">
        <v>196723</v>
      </c>
      <c r="BC3" s="12">
        <v>198413</v>
      </c>
      <c r="BD3" s="12">
        <v>199047</v>
      </c>
      <c r="BE3" s="12">
        <v>202410</v>
      </c>
      <c r="BF3" s="12">
        <v>205498</v>
      </c>
      <c r="BG3" s="12">
        <v>209047</v>
      </c>
      <c r="BH3" s="12">
        <v>212011</v>
      </c>
      <c r="BI3" s="12">
        <v>215042</v>
      </c>
      <c r="BJ3" s="12">
        <v>218770</v>
      </c>
      <c r="BK3" s="12">
        <v>221095</v>
      </c>
      <c r="BL3" s="12">
        <v>226372</v>
      </c>
      <c r="BM3" s="12">
        <v>226774</v>
      </c>
      <c r="BN3" s="12">
        <v>226688</v>
      </c>
      <c r="BO3" s="12">
        <v>207869</v>
      </c>
      <c r="BP3" s="12">
        <v>225471</v>
      </c>
      <c r="BQ3" s="12">
        <v>233808</v>
      </c>
      <c r="BR3" s="10" t="s">
        <v>20</v>
      </c>
    </row>
    <row r="4" spans="1:70">
      <c r="A4" s="10" t="s">
        <v>3</v>
      </c>
      <c r="B4" s="10" t="s">
        <v>5</v>
      </c>
      <c r="C4" s="25" t="s">
        <v>22</v>
      </c>
      <c r="D4" s="10" t="s">
        <v>19</v>
      </c>
      <c r="AA4" s="12">
        <v>822408</v>
      </c>
      <c r="AB4" s="12">
        <v>823849</v>
      </c>
      <c r="AC4" s="12">
        <v>835903</v>
      </c>
      <c r="AD4" s="12">
        <v>844984</v>
      </c>
      <c r="AE4" s="12">
        <v>851350</v>
      </c>
      <c r="AF4" s="12">
        <v>853605</v>
      </c>
      <c r="AG4" s="12">
        <v>869891</v>
      </c>
      <c r="AH4" s="12">
        <v>880191</v>
      </c>
      <c r="AI4" s="12">
        <v>887025</v>
      </c>
      <c r="AJ4" s="12">
        <v>898727</v>
      </c>
      <c r="AK4" s="12">
        <v>913268</v>
      </c>
      <c r="AL4" s="12">
        <v>901717</v>
      </c>
      <c r="AM4" s="12">
        <v>912514</v>
      </c>
      <c r="AN4" s="12">
        <v>909506</v>
      </c>
      <c r="AO4" s="12">
        <v>919898</v>
      </c>
      <c r="AP4" s="12">
        <v>921626</v>
      </c>
      <c r="AQ4" s="12">
        <v>921609</v>
      </c>
      <c r="AR4" s="12">
        <v>932931</v>
      </c>
      <c r="AS4" s="12">
        <v>931439</v>
      </c>
      <c r="AT4" s="12">
        <v>927689</v>
      </c>
      <c r="AU4" s="12">
        <v>926192</v>
      </c>
      <c r="AV4" s="12">
        <v>926713</v>
      </c>
      <c r="AW4" s="12">
        <v>934070</v>
      </c>
      <c r="AX4" s="12">
        <v>931880</v>
      </c>
      <c r="AY4" s="12">
        <v>949262</v>
      </c>
      <c r="AZ4" s="12">
        <v>959340</v>
      </c>
      <c r="BA4" s="12">
        <v>967400</v>
      </c>
      <c r="BB4" s="12">
        <v>963577</v>
      </c>
      <c r="BC4" s="12">
        <v>962908</v>
      </c>
      <c r="BD4" s="12">
        <v>972202</v>
      </c>
      <c r="BE4" s="12">
        <v>988402</v>
      </c>
      <c r="BF4" s="12">
        <v>1006527</v>
      </c>
      <c r="BG4" s="12">
        <v>1030914</v>
      </c>
      <c r="BH4" s="12">
        <v>1047769</v>
      </c>
      <c r="BI4" s="12">
        <v>1058783</v>
      </c>
      <c r="BJ4" s="12">
        <v>1072517</v>
      </c>
      <c r="BK4" s="12">
        <v>1079640</v>
      </c>
      <c r="BL4" s="12">
        <v>1082858</v>
      </c>
      <c r="BM4" s="12">
        <v>1085816</v>
      </c>
      <c r="BN4" s="12">
        <v>1083883</v>
      </c>
      <c r="BO4" s="12">
        <v>1015488</v>
      </c>
      <c r="BP4" s="12">
        <v>1036974</v>
      </c>
      <c r="BQ4" s="12">
        <v>1045329</v>
      </c>
      <c r="BR4" s="10" t="s">
        <v>20</v>
      </c>
    </row>
    <row r="5" spans="1:70">
      <c r="A5" s="10" t="s">
        <v>3</v>
      </c>
      <c r="B5" s="10" t="s">
        <v>6</v>
      </c>
      <c r="C5" s="25" t="s">
        <v>23</v>
      </c>
      <c r="D5" s="10" t="s">
        <v>19</v>
      </c>
      <c r="AA5" s="12">
        <v>46341</v>
      </c>
      <c r="AB5" s="12">
        <v>47246</v>
      </c>
      <c r="AC5" s="12">
        <v>48304</v>
      </c>
      <c r="AD5" s="12">
        <v>50419</v>
      </c>
      <c r="AE5" s="12">
        <v>54027</v>
      </c>
      <c r="AF5" s="12">
        <v>55086</v>
      </c>
      <c r="AG5" s="12">
        <v>59599</v>
      </c>
      <c r="AH5" s="12">
        <v>62007</v>
      </c>
      <c r="AI5" s="12">
        <v>64090</v>
      </c>
      <c r="AJ5" s="12">
        <v>67300</v>
      </c>
      <c r="AK5" s="12">
        <v>68558</v>
      </c>
      <c r="AL5" s="12">
        <v>69605</v>
      </c>
      <c r="AM5" s="12">
        <v>66076</v>
      </c>
      <c r="AN5" s="12">
        <v>61262</v>
      </c>
      <c r="AO5" s="12">
        <v>67161</v>
      </c>
      <c r="AP5" s="12">
        <v>68844</v>
      </c>
      <c r="AQ5" s="12">
        <v>70474</v>
      </c>
      <c r="AR5" s="12">
        <v>71763</v>
      </c>
      <c r="AS5" s="12">
        <v>73920</v>
      </c>
      <c r="AT5" s="12">
        <v>74441</v>
      </c>
      <c r="AU5" s="12">
        <v>74734</v>
      </c>
      <c r="AV5" s="12">
        <v>73940</v>
      </c>
      <c r="AW5" s="12">
        <v>74895</v>
      </c>
      <c r="AX5" s="12">
        <v>76148</v>
      </c>
      <c r="AY5" s="12">
        <v>78167</v>
      </c>
      <c r="AZ5" s="12">
        <v>79561</v>
      </c>
      <c r="BA5" s="12">
        <v>80887</v>
      </c>
      <c r="BB5" s="12">
        <v>83286</v>
      </c>
      <c r="BC5" s="12">
        <v>81968</v>
      </c>
      <c r="BD5" s="12">
        <v>82101</v>
      </c>
      <c r="BE5" s="12">
        <v>83189</v>
      </c>
      <c r="BF5" s="12">
        <v>85327</v>
      </c>
      <c r="BG5" s="12">
        <v>87547</v>
      </c>
      <c r="BH5" s="12">
        <v>89986</v>
      </c>
      <c r="BI5" s="12">
        <v>90942</v>
      </c>
      <c r="BJ5" s="12">
        <v>92964</v>
      </c>
      <c r="BK5" s="12">
        <v>93979</v>
      </c>
      <c r="BL5" s="12">
        <v>95964</v>
      </c>
      <c r="BM5" s="12">
        <v>98348</v>
      </c>
      <c r="BN5" s="12">
        <v>97463</v>
      </c>
      <c r="BO5" s="12">
        <v>78951</v>
      </c>
      <c r="BP5" s="12">
        <v>89625</v>
      </c>
      <c r="BQ5" s="12">
        <v>98182</v>
      </c>
      <c r="BR5" s="10" t="s">
        <v>20</v>
      </c>
    </row>
    <row r="6" spans="1:70">
      <c r="A6" s="10" t="s">
        <v>3</v>
      </c>
      <c r="B6" s="10" t="s">
        <v>7</v>
      </c>
      <c r="C6" s="25" t="s">
        <v>24</v>
      </c>
      <c r="D6" s="10" t="s">
        <v>19</v>
      </c>
      <c r="AA6" s="12">
        <v>86288</v>
      </c>
      <c r="AB6" s="12">
        <v>88895</v>
      </c>
      <c r="AC6" s="12">
        <v>94016</v>
      </c>
      <c r="AD6" s="12">
        <v>103829</v>
      </c>
      <c r="AE6" s="12">
        <v>114230</v>
      </c>
      <c r="AF6" s="12">
        <v>115125</v>
      </c>
      <c r="AG6" s="12">
        <v>119885</v>
      </c>
      <c r="AH6" s="12">
        <v>122906</v>
      </c>
      <c r="AI6" s="12">
        <v>125484</v>
      </c>
      <c r="AJ6" s="12">
        <v>137460</v>
      </c>
      <c r="AK6" s="12">
        <v>138390</v>
      </c>
      <c r="AL6" s="12">
        <v>139703</v>
      </c>
      <c r="AM6" s="12">
        <v>146651</v>
      </c>
      <c r="AN6" s="12">
        <v>149067</v>
      </c>
      <c r="AO6" s="12">
        <v>152434</v>
      </c>
      <c r="AP6" s="12">
        <v>155144</v>
      </c>
      <c r="AQ6" s="12">
        <v>157468</v>
      </c>
      <c r="AR6" s="12">
        <v>162011</v>
      </c>
      <c r="AS6" s="12">
        <v>163562</v>
      </c>
      <c r="AT6" s="12">
        <v>165743</v>
      </c>
      <c r="AU6" s="12">
        <v>168650</v>
      </c>
      <c r="AV6" s="12">
        <v>168845</v>
      </c>
      <c r="AW6" s="12">
        <v>172302</v>
      </c>
      <c r="AX6" s="12">
        <v>176044</v>
      </c>
      <c r="AY6" s="12">
        <v>180033</v>
      </c>
      <c r="AZ6" s="12">
        <v>184987</v>
      </c>
      <c r="BA6" s="12">
        <v>188221</v>
      </c>
      <c r="BB6" s="12">
        <v>189875</v>
      </c>
      <c r="BC6" s="12">
        <v>189331</v>
      </c>
      <c r="BD6" s="12">
        <v>189206</v>
      </c>
      <c r="BE6" s="12">
        <v>194735</v>
      </c>
      <c r="BF6" s="12">
        <v>198595</v>
      </c>
      <c r="BG6" s="12">
        <v>201958</v>
      </c>
      <c r="BH6" s="12">
        <v>206604</v>
      </c>
      <c r="BI6" s="12">
        <v>210099</v>
      </c>
      <c r="BJ6" s="12">
        <v>213199</v>
      </c>
      <c r="BK6" s="12">
        <v>216337</v>
      </c>
      <c r="BL6" s="12">
        <v>218969</v>
      </c>
      <c r="BM6" s="12">
        <v>223299</v>
      </c>
      <c r="BN6" s="12">
        <v>224554</v>
      </c>
      <c r="BO6" s="12">
        <v>180482</v>
      </c>
      <c r="BP6" s="12">
        <v>212973</v>
      </c>
      <c r="BQ6" s="12">
        <v>220256</v>
      </c>
      <c r="BR6" s="10" t="s">
        <v>20</v>
      </c>
    </row>
    <row r="7" spans="1:70">
      <c r="A7" s="10" t="s">
        <v>3</v>
      </c>
      <c r="B7" s="10" t="s">
        <v>8</v>
      </c>
      <c r="C7" s="25" t="s">
        <v>25</v>
      </c>
      <c r="D7" s="10" t="s">
        <v>19</v>
      </c>
      <c r="E7" s="12">
        <v>611800</v>
      </c>
      <c r="F7" s="12">
        <v>630500</v>
      </c>
      <c r="G7" s="12">
        <v>651200</v>
      </c>
      <c r="H7" s="12">
        <v>668200</v>
      </c>
      <c r="I7" s="12">
        <v>693600</v>
      </c>
      <c r="J7" s="12">
        <v>694500</v>
      </c>
      <c r="K7" s="12">
        <v>711200</v>
      </c>
      <c r="L7" s="12">
        <v>715400</v>
      </c>
      <c r="M7" s="12">
        <v>724600</v>
      </c>
      <c r="N7" s="12">
        <v>742600</v>
      </c>
      <c r="O7" s="12">
        <v>758800</v>
      </c>
      <c r="P7" s="12">
        <v>778800</v>
      </c>
      <c r="Q7" s="12">
        <v>798600</v>
      </c>
      <c r="R7" s="12">
        <v>833100</v>
      </c>
      <c r="S7" s="12">
        <v>869800</v>
      </c>
      <c r="T7" s="12">
        <v>901300</v>
      </c>
      <c r="U7" s="12">
        <v>923700</v>
      </c>
      <c r="V7" s="12">
        <v>943500</v>
      </c>
      <c r="W7" s="12">
        <v>970300</v>
      </c>
      <c r="X7" s="12">
        <v>992300</v>
      </c>
      <c r="Y7" s="12">
        <v>1014300</v>
      </c>
      <c r="Z7" s="12">
        <v>1042700</v>
      </c>
      <c r="AA7" s="12">
        <v>1054218</v>
      </c>
      <c r="AB7" s="12">
        <v>1061588</v>
      </c>
      <c r="AC7" s="12">
        <v>1082311</v>
      </c>
      <c r="AD7" s="12">
        <v>1107563</v>
      </c>
      <c r="AE7" s="12">
        <v>1129088</v>
      </c>
      <c r="AF7" s="12">
        <v>1136160</v>
      </c>
      <c r="AG7" s="12">
        <v>1165826</v>
      </c>
      <c r="AH7" s="12">
        <v>1185394</v>
      </c>
      <c r="AI7" s="12">
        <v>1198637</v>
      </c>
      <c r="AJ7" s="12">
        <v>1234640</v>
      </c>
      <c r="AK7" s="12">
        <v>1257319</v>
      </c>
      <c r="AL7" s="12">
        <v>1252265</v>
      </c>
      <c r="AM7" s="12">
        <v>1271662</v>
      </c>
      <c r="AN7" s="12">
        <v>1267849</v>
      </c>
      <c r="AO7" s="12">
        <v>1289804</v>
      </c>
      <c r="AP7" s="12">
        <v>1298096</v>
      </c>
      <c r="AQ7" s="12">
        <v>1303915</v>
      </c>
      <c r="AR7" s="12">
        <v>1327930</v>
      </c>
      <c r="AS7" s="12">
        <v>1334125</v>
      </c>
      <c r="AT7" s="12">
        <v>1332442</v>
      </c>
      <c r="AU7" s="12">
        <v>1336005</v>
      </c>
      <c r="AV7" s="12">
        <v>1337629</v>
      </c>
      <c r="AW7" s="12">
        <v>1353051</v>
      </c>
      <c r="AX7" s="12">
        <v>1358755</v>
      </c>
      <c r="AY7" s="12">
        <v>1387569</v>
      </c>
      <c r="AZ7" s="12">
        <v>1412500</v>
      </c>
      <c r="BA7" s="12">
        <v>1430516</v>
      </c>
      <c r="BB7" s="12">
        <v>1433461</v>
      </c>
      <c r="BC7" s="12">
        <v>1432620</v>
      </c>
      <c r="BD7" s="12">
        <v>1442556</v>
      </c>
      <c r="BE7" s="12">
        <v>1468736</v>
      </c>
      <c r="BF7" s="12">
        <v>1495947</v>
      </c>
      <c r="BG7" s="12">
        <v>1529466</v>
      </c>
      <c r="BH7" s="12">
        <v>1556369</v>
      </c>
      <c r="BI7" s="12">
        <v>1574866</v>
      </c>
      <c r="BJ7" s="12">
        <v>1597450</v>
      </c>
      <c r="BK7" s="12">
        <v>1611051</v>
      </c>
      <c r="BL7" s="12">
        <v>1624163</v>
      </c>
      <c r="BM7" s="12">
        <v>1634237</v>
      </c>
      <c r="BN7" s="12">
        <v>1632588</v>
      </c>
      <c r="BO7" s="12">
        <v>1482790</v>
      </c>
      <c r="BP7" s="12">
        <v>1565043</v>
      </c>
      <c r="BQ7" s="12">
        <v>1597575</v>
      </c>
      <c r="BR7" s="10" t="s">
        <v>20</v>
      </c>
    </row>
    <row r="9" spans="1:70">
      <c r="A9" t="s">
        <v>0</v>
      </c>
    </row>
  </sheetData>
  <mergeCells count="1">
    <mergeCell ref="A1:BR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5377373E491046B04AA9A0BA7018B0" ma:contentTypeVersion="18" ma:contentTypeDescription="Create a new document." ma:contentTypeScope="" ma:versionID="b5c01bbb21b88f2d539c95bf5c38e841">
  <xsd:schema xmlns:xsd="http://www.w3.org/2001/XMLSchema" xmlns:xs="http://www.w3.org/2001/XMLSchema" xmlns:p="http://schemas.microsoft.com/office/2006/metadata/properties" xmlns:ns2="a9672bf0-41c1-4df4-be61-4b34b4fa2006" xmlns:ns3="da57bf1e-e8be-428a-98f6-61d2e91c4cae" xmlns:ns4="fa6a9aea-fb0f-4ddd-aff8-712634b7d5fe" targetNamespace="http://schemas.microsoft.com/office/2006/metadata/properties" ma:root="true" ma:fieldsID="d06e3518728ed02a84fab0480b064d34" ns2:_="" ns3:_="" ns4:_="">
    <xsd:import namespace="a9672bf0-41c1-4df4-be61-4b34b4fa2006"/>
    <xsd:import namespace="da57bf1e-e8be-428a-98f6-61d2e91c4cae"/>
    <xsd:import namespace="fa6a9aea-fb0f-4ddd-aff8-712634b7d5f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CheckInNotes" minOccurs="0"/>
                <xsd:element ref="ns3:MediaServiceObjectDetectorVersion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672bf0-41c1-4df4-be61-4b34b4fa200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57bf1e-e8be-428a-98f6-61d2e91c4c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6856f2ee-118d-42e8-91de-064c9a66b68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CheckInNotes" ma:index="22" nillable="true" ma:displayName="Check In Notes" ma:format="Dropdown" ma:internalName="CheckInNotes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6a9aea-fb0f-4ddd-aff8-712634b7d5fe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57c43ba3-e373-4401-a0fd-b5ce433444d0}" ma:internalName="TaxCatchAll" ma:showField="CatchAllData" ma:web="a9672bf0-41c1-4df4-be61-4b34b4fa20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9672bf0-41c1-4df4-be61-4b34b4fa2006">
      <UserInfo>
        <DisplayName>Hawaii Inventory Members</DisplayName>
        <AccountId>7</AccountId>
        <AccountType/>
      </UserInfo>
    </SharedWithUsers>
    <TaxCatchAll xmlns="fa6a9aea-fb0f-4ddd-aff8-712634b7d5fe" xsi:nil="true"/>
    <lcf76f155ced4ddcb4097134ff3c332f xmlns="da57bf1e-e8be-428a-98f6-61d2e91c4cae">
      <Terms xmlns="http://schemas.microsoft.com/office/infopath/2007/PartnerControls"/>
    </lcf76f155ced4ddcb4097134ff3c332f>
    <CheckInNotes xmlns="da57bf1e-e8be-428a-98f6-61d2e91c4ca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2048F6-CAAC-4DE0-B259-7CE649E9CFA8}"/>
</file>

<file path=customXml/itemProps2.xml><?xml version="1.0" encoding="utf-8"?>
<ds:datastoreItem xmlns:ds="http://schemas.openxmlformats.org/officeDocument/2006/customXml" ds:itemID="{2AE38950-76F3-408F-B08B-5C9FCCEFB3A6}"/>
</file>

<file path=customXml/itemProps3.xml><?xml version="1.0" encoding="utf-8"?>
<ds:datastoreItem xmlns:ds="http://schemas.openxmlformats.org/officeDocument/2006/customXml" ds:itemID="{9600300E-7C24-46AC-882B-63D5652710DB}"/>
</file>

<file path=docMetadata/LabelInfo.xml><?xml version="1.0" encoding="utf-8"?>
<clbl:labelList xmlns:clbl="http://schemas.microsoft.com/office/2020/mipLabelMetadata">
  <clbl:label id="{cf90b97b-be46-4a00-9700-81ce4ff1b7f6}" enabled="0" method="" siteId="{cf90b97b-be46-4a00-9700-81ce4ff1b7f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Stilson, Drew</dc:creator>
  <cp:keywords/>
  <dc:description/>
  <cp:lastModifiedBy>Petrou O'Rourke, Becky</cp:lastModifiedBy>
  <cp:revision/>
  <dcterms:created xsi:type="dcterms:W3CDTF">2017-08-17T19:04:43Z</dcterms:created>
  <dcterms:modified xsi:type="dcterms:W3CDTF">2024-07-31T13:30:55Z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0x010100265377373E491046B04AA9A0BA7018B0</vt:lpwstr>
  </property>
  <property fmtid="{D5CDD505-2E9C-101B-9397-08002B2CF9AE}" pid="3" name="AuthorIds_UIVersion_1024">
    <vt:lpwstr>6</vt:lpwstr>
  </property>
  <property fmtid="{D5CDD505-2E9C-101B-9397-08002B2CF9AE}" pid="4" name="MediaServiceImageTags">
    <vt:lpwstr/>
  </property>
</Properties>
</file>